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2" activeTab="0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'1,2,3,4,5,6'!$A$1:$P$117</definedName>
  </definedNames>
  <calcPr fullCalcOnLoad="1"/>
</workbook>
</file>

<file path=xl/sharedStrings.xml><?xml version="1.0" encoding="utf-8"?>
<sst xmlns="http://schemas.openxmlformats.org/spreadsheetml/2006/main" count="372" uniqueCount="209">
  <si>
    <t>ЗАТВЕРДЖЕНО</t>
  </si>
  <si>
    <t>Наказ Міністерства фінансів України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</si>
  <si>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</si>
  <si>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</si>
  <si>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</si>
  <si>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</si>
  <si>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</si>
  <si>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</si>
  <si>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</si>
  <si>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</si>
  <si>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</si>
  <si>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</si>
  <si>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</si>
  <si>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</si>
  <si>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</si>
  <si>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</si>
  <si>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</si>
  <si>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</si>
  <si>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</si>
  <si>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</si>
  <si>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</si>
  <si>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</si>
  <si>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</si>
  <si>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</si>
  <si>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</si>
  <si>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</si>
  <si>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</si>
  <si>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</si>
  <si>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</si>
  <si>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</si>
  <si>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</si>
  <si>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</si>
  <si>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</si>
  <si>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</si>
  <si>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</si>
  <si>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</si>
  <si>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</si>
  <si>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</si>
  <si>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</si>
  <si>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</si>
  <si>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</si>
  <si>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</si>
  <si>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</si>
  <si>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</si>
  <si>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</si>
  <si>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</si>
  <si>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</si>
  <si>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</si>
  <si>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</si>
  <si>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</si>
  <si>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</si>
  <si>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</si>
  <si>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</si>
  <si>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</si>
  <si>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</si>
  <si>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</si>
  <si>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</si>
  <si>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</si>
  <si>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</si>
  <si>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</si>
  <si>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</si>
  <si>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</si>
  <si>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</si>
  <si>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</si>
  <si>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</si>
  <si>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</si>
  <si>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</si>
  <si>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</si>
  <si>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Борецька Н.В.</t>
  </si>
  <si>
    <t>тис.грн.</t>
  </si>
  <si>
    <t>%</t>
  </si>
  <si>
    <t>продукту</t>
  </si>
  <si>
    <t>од.</t>
  </si>
  <si>
    <t>ефективності</t>
  </si>
  <si>
    <t>26 серпня 2014 року N 836 </t>
  </si>
  <si>
    <t>Виконавчий комітет Житомирської міської ради Житомирської області</t>
  </si>
  <si>
    <t>Підпрограма/завдання бюджетної програми</t>
  </si>
  <si>
    <t>Пояснення щодо причин відхилення</t>
  </si>
  <si>
    <t>1.1.</t>
  </si>
  <si>
    <t>2.1.</t>
  </si>
  <si>
    <t>3.1.</t>
  </si>
  <si>
    <t>3.2.</t>
  </si>
  <si>
    <t>4.1.</t>
  </si>
  <si>
    <t>4.2.</t>
  </si>
  <si>
    <t>2.2.</t>
  </si>
  <si>
    <t>0111</t>
  </si>
  <si>
    <t>Організаційне,інформаційно-аналітичне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</si>
  <si>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Завдання 1: 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                    </t>
  </si>
  <si>
    <t>Кількість штатних одиниць</t>
  </si>
  <si>
    <t>в т.ч. посадових осіб місцевого самоврядування</t>
  </si>
  <si>
    <t>1.2.</t>
  </si>
  <si>
    <t>Кількість отриманих листів, звернень, заяв, скарг</t>
  </si>
  <si>
    <t>Кількість прийнятих нормативно-правових актів</t>
  </si>
  <si>
    <t>2.3.</t>
  </si>
  <si>
    <t>Кількість прийнятих звернень через ЦНАП</t>
  </si>
  <si>
    <t>1.4.</t>
  </si>
  <si>
    <t>1.3.</t>
  </si>
  <si>
    <t>Кількість працівників ЦНАП</t>
  </si>
  <si>
    <t>Кількість посадових осіб ДАБК</t>
  </si>
  <si>
    <t>1.5.</t>
  </si>
  <si>
    <t>Вартість придбаного обладнання та предметів довгострокового користування</t>
  </si>
  <si>
    <t>2.4.</t>
  </si>
  <si>
    <t>2.5.</t>
  </si>
  <si>
    <t>2.6.</t>
  </si>
  <si>
    <t>система державного електронного єдиного реєстру</t>
  </si>
  <si>
    <t>розрахунок до кошторису</t>
  </si>
  <si>
    <t>Кількість планових та позапланових первірок інспекцією ДАБК</t>
  </si>
  <si>
    <t>Кількість виконаних листів, звернень, заяв, скарг на 1 пос. особу місцевого самоврядування</t>
  </si>
  <si>
    <t>п.2.1 : п.1.2</t>
  </si>
  <si>
    <t>Кількість прийнятих нормативно-правових актів на 1 пос.особу місцевого самоврядування</t>
  </si>
  <si>
    <t>п.2.2 : п.1.2</t>
  </si>
  <si>
    <t>3.3.</t>
  </si>
  <si>
    <t>Витрати на утримання однієї штатної одиниця</t>
  </si>
  <si>
    <t>3.4.</t>
  </si>
  <si>
    <t>Кількість зареєстрованих звернень на 1 пос.особу місцевого самоврядування ЦНАПу</t>
  </si>
  <si>
    <t>3.5.</t>
  </si>
  <si>
    <t>Кількість отриманих повідомлень та декларацій будівельних робітна 1 пос.особу місц.самоврядування інспекції ДАБК</t>
  </si>
  <si>
    <t>3.6.</t>
  </si>
  <si>
    <t>Середні витрати на придбання одиниці обладнання та предметів довгострокового користування</t>
  </si>
  <si>
    <t>3.7.</t>
  </si>
  <si>
    <t>Кількість проведених перевірок на 1 пос.особу місц.самоврядування інспекції ДАБК</t>
  </si>
  <si>
    <t>розрахунок :вчасно виконані до загальної кількості</t>
  </si>
  <si>
    <t>розрахунок : виконані до запланованих</t>
  </si>
  <si>
    <t>Відсоток проведених перевірок до запланованих</t>
  </si>
  <si>
    <t>Підпрограма</t>
  </si>
  <si>
    <t>Завдання</t>
  </si>
  <si>
    <t>2019 року</t>
  </si>
  <si>
    <t>0210150</t>
  </si>
  <si>
    <t>рішення МР від 18.12.2017р. №881"Про міський бюджет на 2018р."</t>
  </si>
  <si>
    <t>Витрати на утримання міської ради та їх виконавчих органів</t>
  </si>
  <si>
    <t>розпорядження міського голови від 15.08.2018р</t>
  </si>
  <si>
    <t>розпорядження міського голови від 22.05.2018р. №431; 15.08.2018р. № 709</t>
  </si>
  <si>
    <t>розпорядження міського голови від 19.01.2018р. №32 із дод.20</t>
  </si>
  <si>
    <t>розпорядження міського голови від  19.01.2018р. №32 із дод.32</t>
  </si>
  <si>
    <t>1.6.</t>
  </si>
  <si>
    <t>1.7.</t>
  </si>
  <si>
    <t>1.8.</t>
  </si>
  <si>
    <t>1.9.</t>
  </si>
  <si>
    <t>1.10.</t>
  </si>
  <si>
    <t>Обсяг видатків на оплату теплопостачання</t>
  </si>
  <si>
    <t>Обсяг видатків на оплату водопостачання та водовідведення</t>
  </si>
  <si>
    <t>Обсяг видатків на оплату елктроенергії</t>
  </si>
  <si>
    <t>Обсяг видатків на оплату природного газу</t>
  </si>
  <si>
    <t>Опалюванна площа приміщень (приведена площа)</t>
  </si>
  <si>
    <t>кв.м.</t>
  </si>
  <si>
    <t>договір</t>
  </si>
  <si>
    <t>1.11.</t>
  </si>
  <si>
    <t>Загальна площа приміщення</t>
  </si>
  <si>
    <t>інвентаризаційна справа на адмінбудівлю</t>
  </si>
  <si>
    <t>1.12.</t>
  </si>
  <si>
    <t>021015</t>
  </si>
  <si>
    <t>Площа адмінбудівлі ЦНАП</t>
  </si>
  <si>
    <t>1.13.</t>
  </si>
  <si>
    <t xml:space="preserve">рішення МР від 17.05.2018 №1027 </t>
  </si>
  <si>
    <t>система автоматизації діловиробництва та електронного документообігу "Діло"</t>
  </si>
  <si>
    <t>Кількість документів дозвільного характеру</t>
  </si>
  <si>
    <t>021050</t>
  </si>
  <si>
    <t>наказ ДАБК від 23.09.2017р №37</t>
  </si>
  <si>
    <t>Обсяг споживання енергоресурсів теплопостачання</t>
  </si>
  <si>
    <t>Гкал</t>
  </si>
  <si>
    <t>розпорядження міського голови "Про ліміти на 2018р." від 16.02.18р №118</t>
  </si>
  <si>
    <t>2.7.</t>
  </si>
  <si>
    <t xml:space="preserve">Обсяг споживання енергоресурсів водопостачання та водовідведення </t>
  </si>
  <si>
    <t>м.куб.</t>
  </si>
  <si>
    <t>2.8.</t>
  </si>
  <si>
    <t xml:space="preserve">Обсяг споживання електроенергії </t>
  </si>
  <si>
    <t>Квт/год</t>
  </si>
  <si>
    <t>2.9.</t>
  </si>
  <si>
    <t xml:space="preserve">Обсяг споживання природного газу </t>
  </si>
  <si>
    <t>тис.м3</t>
  </si>
  <si>
    <t>Кількість придбаного обладнання та предметів довгострокового користування(фотоапарат)</t>
  </si>
  <si>
    <t>2.10.</t>
  </si>
  <si>
    <t>п.1 : п.1.2</t>
  </si>
  <si>
    <t>п.2.3 п.1.4</t>
  </si>
  <si>
    <t>п.2.4 : п.1.5</t>
  </si>
  <si>
    <t>96</t>
  </si>
  <si>
    <t>п.2.6 : п.1.5</t>
  </si>
  <si>
    <t>18</t>
  </si>
  <si>
    <t>Середній обсяг споживання тепла</t>
  </si>
  <si>
    <t>Гкал на 1 м.кв. опалюваль- ної площі</t>
  </si>
  <si>
    <t>п.2.6 : п.1.10</t>
  </si>
  <si>
    <t>3.8.</t>
  </si>
  <si>
    <t>Середній обсяг водопостачання та водовідведення</t>
  </si>
  <si>
    <t>м.куб.на 1 м.кв. загальної площі</t>
  </si>
  <si>
    <t>п.2.7 : п.1.11</t>
  </si>
  <si>
    <t>3.9.</t>
  </si>
  <si>
    <t>Середній обсяг споживання електроенергії</t>
  </si>
  <si>
    <t>кВТ/год на 1 м.кв. загальної площі</t>
  </si>
  <si>
    <t>п.2.8 : п.1.11</t>
  </si>
  <si>
    <t>3.10.</t>
  </si>
  <si>
    <t>Середній обсяг споживання природного газу</t>
  </si>
  <si>
    <t>тис.м.3 на площу адмінпримі-щення</t>
  </si>
  <si>
    <t>п.2.9 : п.1.12</t>
  </si>
  <si>
    <t>3.11.</t>
  </si>
  <si>
    <t>п.1.13 : п.2.10</t>
  </si>
  <si>
    <t>Відсоток вчасно виконаних листів, звернень, заяв, скарг у їх загальній кількості</t>
  </si>
  <si>
    <t>4.3.</t>
  </si>
  <si>
    <t xml:space="preserve">Річна економія витрачання енергоресурсів в натуральному виразі по теплу </t>
  </si>
  <si>
    <t xml:space="preserve">спожиті Гкал до запланованих </t>
  </si>
  <si>
    <t>4.4.</t>
  </si>
  <si>
    <t xml:space="preserve">Річна економія витрачання енергоресурсів в натуральному виразі по природному газу </t>
  </si>
  <si>
    <t>спожиті м3 до запланованих</t>
  </si>
  <si>
    <t xml:space="preserve">Пояснення щодо причин розбіжностей між затвердженими та досягнутими результативними показниками виникли:  зменшення обсягу споживання природного газу та тепла  у відсотковому розрахунку (план-факт) відбулося в результаті проведених заходів економії  бюджетних коштів та погодними умовами, які не можливо передбачити на початку року .Відсоток вчасно виконаних листів, звернень, заяв, скарг та проведених перевірок  у їх загальній кількості залишився незмінним порівняно із планованим </t>
  </si>
  <si>
    <t xml:space="preserve">Пояснення щодо причин розбіжностей між затвердженими та досягнутими результативними показниками виникли:економія коштів на придбання  обладнання та предметів довгострокового користування виникла у зв`язку із проведеням моніторингу цін; витрати на придбання одиниці обладнання та предметів довгострокового користування зменшились в результаті купівлі товарів за меншою ціною, ніж було заплановано; зменшення середнього обсягу споживання природного газу, тепла та електроенергії в результаті проведених заходів економії  бюджетних коштів та погодними умовами, але збільшилися показники по водопостачанню та водовідведенню внаслідок обслуговування додаткового приміщення та збільшення відвідувачів ; збільшилась кількість виконаних , доручень,листів звернень заяв скарг на 1 пос.особу місц.самоврядування через зміну форми відповіді  (декілька відповідейу різні терміни); навантаження на одного працівника ДАБК зменшилась через затримку у законодавчій галузі,але  збільшилась кількість перевірок інспекцією ДАБК через збільшення звернень громадян , щодо перевірок об`єктів будівництва та збільшились також звернення через ЦНАП у зв`язку із наданням нових послуг.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</si>
  <si>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 xml:space="preserve">Пояснення щодо причин розбіжностей між затвердженими та досягнутими результативними показниками виникли:  кількість отриманих доручень, листів звернень, заяв, скарг виросла у два рази тому, що змінилась форма відповіді : на один лист (звернення) відповідають декілька служб ,відділів, управлінь та у різні терміни; кількість нормативно-правових актів зросла внаслідок збільшення позачергових виконкомів ;  кількість документів дозвільного характеру зменшилась через затримку на чотири місяці наказу Мінрегіонбуду "Про порядок введення в експлуатацію самовільно збудованих об`єктів"; на протязі 2018 року збільшилась кількість перевірок інспекцією ДАБК через збільшення звернень громадян , щодо перевірок об`єктів будівництва; збільшились також звернення через ЦНАП у зв`язку із наданням нових послуг: видача витягів із державного земельного кадастру. Економія в натуральних показниках виникла по централізованому опаленню, газопостачанню та електроенергії , яка пов`язана із погодними умовами. Але збільшилися показники по водопостачанню та водовідведенню внаслідок обслуговування додаткового приміщення та збільшення відвідувачів. </t>
  </si>
  <si>
    <t>Пояснення щодо причин розбіжностей між затвердженими та досягнутими результативними показниками виникли:  економія бюджетних коштів виникла за умови проведення закупівель товарів, робіт та послуг у системі "Прозорро", згідно із законом України "Про публічні закупівлі";економії коштів за рахунок лікарняних листів та за рахунок фонду інвалідів,у зв`язку із зменшенням розміру премії працівникам, згідно розпорядження міського голови; економія бюджетних коштів по електроенергії , централізованому опаленню та газопостачанню, яка пов`язана із погодними умовами,проведенню ряду звходів направлених на економію та відсутністю потреби у 100 % забезпеченні у товарах, поточних роботах та послугах.</t>
  </si>
  <si>
    <t>0200000</t>
  </si>
  <si>
    <t>0210000</t>
  </si>
  <si>
    <t>Пашко О.М.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</si>
</sst>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4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b/>
      <i/>
      <sz val="12"/>
      <name val="Times New Roman"/>
      <family val="1"/>
    </font>
    <font>
      <b/>
      <i/>
      <u val="single"/>
      <sz val="13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49" fontId="25" fillId="0" borderId="15" xfId="0" applyNumberFormat="1" applyFont="1" applyBorder="1" applyAlignment="1" applyProtection="1">
      <alignment horizontal="center" wrapText="1"/>
      <protection/>
    </xf>
    <xf numFmtId="49" fontId="23" fillId="0" borderId="15" xfId="0" applyNumberFormat="1" applyFont="1" applyBorder="1" applyAlignment="1" applyProtection="1">
      <alignment/>
      <protection/>
    </xf>
    <xf numFmtId="49" fontId="25" fillId="0" borderId="15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 vertical="center" wrapText="1"/>
      <protection locked="0"/>
    </xf>
    <xf numFmtId="173" fontId="2" fillId="0" borderId="12" xfId="0" applyNumberFormat="1" applyFont="1" applyBorder="1" applyAlignment="1" applyProtection="1">
      <alignment horizontal="center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 locked="0"/>
    </xf>
    <xf numFmtId="173" fontId="6" fillId="0" borderId="17" xfId="0" applyNumberFormat="1" applyFont="1" applyBorder="1" applyAlignment="1" applyProtection="1">
      <alignment horizontal="center" vertical="center" wrapText="1"/>
      <protection locked="0"/>
    </xf>
    <xf numFmtId="173" fontId="6" fillId="0" borderId="12" xfId="0" applyNumberFormat="1" applyFont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Alignment="1" applyProtection="1">
      <alignment/>
      <protection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49" fontId="15" fillId="0" borderId="0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4" fontId="8" fillId="0" borderId="16" xfId="0" applyNumberFormat="1" applyFont="1" applyBorder="1" applyAlignment="1" applyProtection="1">
      <alignment/>
      <protection locked="0"/>
    </xf>
    <xf numFmtId="4" fontId="8" fillId="0" borderId="16" xfId="0" applyNumberFormat="1" applyFont="1" applyBorder="1" applyAlignment="1" applyProtection="1">
      <alignment horizontal="center"/>
      <protection locked="0"/>
    </xf>
    <xf numFmtId="4" fontId="8" fillId="0" borderId="22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wrapText="1"/>
    </xf>
    <xf numFmtId="49" fontId="14" fillId="0" borderId="18" xfId="0" applyNumberFormat="1" applyFont="1" applyBorder="1" applyAlignment="1" applyProtection="1">
      <alignment horizontal="center" vertical="center" wrapText="1"/>
      <protection/>
    </xf>
    <xf numFmtId="49" fontId="14" fillId="0" borderId="16" xfId="0" applyNumberFormat="1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>
      <alignment horizontal="left" vertical="top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4" xfId="0" applyNumberFormat="1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 locked="0"/>
    </xf>
    <xf numFmtId="4" fontId="8" fillId="0" borderId="25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center"/>
    </xf>
    <xf numFmtId="0" fontId="14" fillId="0" borderId="26" xfId="0" applyFont="1" applyBorder="1" applyAlignment="1" applyProtection="1">
      <alignment horizontal="center" vertical="top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173" fontId="6" fillId="0" borderId="22" xfId="0" applyNumberFormat="1" applyFont="1" applyBorder="1" applyAlignment="1" applyProtection="1">
      <alignment horizontal="center" vertical="center" wrapText="1"/>
      <protection/>
    </xf>
    <xf numFmtId="173" fontId="6" fillId="0" borderId="27" xfId="0" applyNumberFormat="1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49" fontId="6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left" vertical="center" wrapText="1"/>
      <protection/>
    </xf>
    <xf numFmtId="173" fontId="6" fillId="0" borderId="28" xfId="0" applyNumberFormat="1" applyFont="1" applyBorder="1" applyAlignment="1" applyProtection="1">
      <alignment horizontal="center" vertical="center" wrapText="1"/>
      <protection/>
    </xf>
    <xf numFmtId="173" fontId="6" fillId="0" borderId="29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4" fontId="12" fillId="0" borderId="24" xfId="0" applyNumberFormat="1" applyFont="1" applyBorder="1" applyAlignment="1" applyProtection="1">
      <alignment horizontal="center" vertical="center" wrapText="1"/>
      <protection locked="0"/>
    </xf>
    <xf numFmtId="4" fontId="12" fillId="0" borderId="30" xfId="0" applyNumberFormat="1" applyFont="1" applyBorder="1" applyAlignment="1" applyProtection="1">
      <alignment horizontal="center" vertical="center" wrapText="1"/>
      <protection locked="0"/>
    </xf>
    <xf numFmtId="4" fontId="8" fillId="0" borderId="24" xfId="0" applyNumberFormat="1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>
      <alignment horizontal="center"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locked="0"/>
    </xf>
    <xf numFmtId="173" fontId="8" fillId="0" borderId="24" xfId="0" applyNumberFormat="1" applyFont="1" applyBorder="1" applyAlignment="1" applyProtection="1">
      <alignment horizontal="center" vertical="center"/>
      <protection locked="0"/>
    </xf>
    <xf numFmtId="173" fontId="0" fillId="0" borderId="30" xfId="0" applyNumberFormat="1" applyBorder="1" applyAlignment="1">
      <alignment horizontal="center" vertical="center"/>
    </xf>
    <xf numFmtId="0" fontId="8" fillId="0" borderId="24" xfId="0" applyFont="1" applyBorder="1" applyAlignment="1">
      <alignment horizontal="left" vertical="top" wrapText="1"/>
    </xf>
    <xf numFmtId="0" fontId="0" fillId="0" borderId="34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173" fontId="8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0" fillId="0" borderId="30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0" borderId="24" xfId="0" applyNumberForma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0" fillId="0" borderId="30" xfId="0" applyFont="1" applyBorder="1" applyAlignment="1">
      <alignment vertical="center"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73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1" fontId="8" fillId="0" borderId="3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/>
      <protection locked="0"/>
    </xf>
    <xf numFmtId="0" fontId="29" fillId="0" borderId="3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8" fillId="0" borderId="16" xfId="0" applyFont="1" applyBorder="1" applyAlignment="1">
      <alignment horizontal="left" wrapText="1"/>
    </xf>
    <xf numFmtId="173" fontId="8" fillId="0" borderId="16" xfId="0" applyNumberFormat="1" applyFont="1" applyBorder="1" applyAlignment="1" applyProtection="1">
      <alignment horizontal="center"/>
      <protection locked="0"/>
    </xf>
    <xf numFmtId="0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29" fillId="0" borderId="30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4" fontId="8" fillId="0" borderId="24" xfId="0" applyNumberFormat="1" applyFont="1" applyBorder="1" applyAlignment="1" applyProtection="1">
      <alignment horizontal="center" wrapText="1"/>
      <protection locked="0"/>
    </xf>
    <xf numFmtId="4" fontId="8" fillId="0" borderId="30" xfId="0" applyNumberFormat="1" applyFont="1" applyBorder="1" applyAlignment="1" applyProtection="1">
      <alignment horizontal="center" wrapText="1"/>
      <protection locked="0"/>
    </xf>
    <xf numFmtId="173" fontId="8" fillId="0" borderId="24" xfId="0" applyNumberFormat="1" applyFont="1" applyBorder="1" applyAlignment="1" applyProtection="1">
      <alignment horizontal="center"/>
      <protection locked="0"/>
    </xf>
    <xf numFmtId="173" fontId="8" fillId="0" borderId="30" xfId="0" applyNumberFormat="1" applyFont="1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29" fillId="0" borderId="34" xfId="0" applyFont="1" applyBorder="1" applyAlignment="1">
      <alignment/>
    </xf>
    <xf numFmtId="0" fontId="29" fillId="0" borderId="30" xfId="0" applyFont="1" applyBorder="1" applyAlignment="1">
      <alignment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73" fontId="2" fillId="0" borderId="16" xfId="0" applyNumberFormat="1" applyFont="1" applyBorder="1" applyAlignment="1" applyProtection="1">
      <alignment horizontal="center" vertical="center"/>
      <protection locked="0"/>
    </xf>
    <xf numFmtId="4" fontId="12" fillId="0" borderId="24" xfId="0" applyNumberFormat="1" applyFont="1" applyBorder="1" applyAlignment="1" applyProtection="1">
      <alignment horizontal="center" wrapText="1"/>
      <protection locked="0"/>
    </xf>
    <xf numFmtId="4" fontId="12" fillId="0" borderId="30" xfId="0" applyNumberFormat="1" applyFont="1" applyBorder="1" applyAlignment="1" applyProtection="1">
      <alignment horizontal="center" wrapText="1"/>
      <protection locked="0"/>
    </xf>
    <xf numFmtId="0" fontId="2" fillId="0" borderId="16" xfId="0" applyFont="1" applyBorder="1" applyAlignment="1">
      <alignment horizontal="left"/>
    </xf>
    <xf numFmtId="0" fontId="11" fillId="0" borderId="16" xfId="0" applyFont="1" applyBorder="1" applyAlignment="1" applyProtection="1">
      <alignment horizontal="center" vertical="center" wrapText="1"/>
      <protection/>
    </xf>
    <xf numFmtId="2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/>
    </xf>
    <xf numFmtId="0" fontId="6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173" fontId="2" fillId="0" borderId="16" xfId="0" applyNumberFormat="1" applyFont="1" applyFill="1" applyBorder="1" applyAlignment="1" applyProtection="1">
      <alignment horizontal="center" vertical="center"/>
      <protection locked="0"/>
    </xf>
    <xf numFmtId="173" fontId="6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horizontal="center"/>
      <protection locked="0"/>
    </xf>
    <xf numFmtId="0" fontId="29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4" fontId="8" fillId="0" borderId="22" xfId="0" applyNumberFormat="1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24" xfId="0" applyNumberFormat="1" applyFont="1" applyBorder="1" applyAlignment="1" applyProtection="1">
      <alignment horizontal="center" wrapText="1"/>
      <protection locked="0"/>
    </xf>
    <xf numFmtId="0" fontId="3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view="pageBreakPreview" zoomScale="87" zoomScaleSheetLayoutView="87" workbookViewId="0" topLeftCell="A86">
      <selection activeCell="A85" sqref="A85:P116"/>
    </sheetView>
  </sheetViews>
  <sheetFormatPr defaultColWidth="9.00390625" defaultRowHeight="12.75"/>
  <cols>
    <col min="1" max="1" width="7.25390625" style="1" customWidth="1"/>
    <col min="2" max="2" width="13.125" style="1" customWidth="1"/>
    <col min="3" max="3" width="9.625" style="1" customWidth="1"/>
    <col min="4" max="4" width="42.875" style="1" customWidth="1"/>
    <col min="5" max="5" width="13.875" style="1" customWidth="1"/>
    <col min="6" max="6" width="14.25390625" style="1" customWidth="1"/>
    <col min="7" max="7" width="9.875" style="1" customWidth="1"/>
    <col min="8" max="8" width="14.125" style="1" customWidth="1"/>
    <col min="9" max="9" width="12.75390625" style="1" customWidth="1"/>
    <col min="10" max="10" width="14.00390625" style="1" customWidth="1"/>
    <col min="11" max="11" width="11.375" style="1" customWidth="1"/>
    <col min="12" max="12" width="14.00390625" style="1" customWidth="1"/>
    <col min="13" max="13" width="11.625" style="1" customWidth="1"/>
    <col min="14" max="14" width="13.625" style="1" customWidth="1"/>
    <col min="15" max="16384" width="9.125" style="1" customWidth="1"/>
  </cols>
  <sheetData>
    <row r="1" spans="11:15" ht="16.5">
      <c r="K1" s="202" t="s">
        <v>0</v>
      </c>
      <c r="L1" s="202"/>
      <c r="M1" s="202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233" t="s">
        <v>74</v>
      </c>
      <c r="L3" s="233"/>
      <c r="M3" s="233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3" ht="27" customHeight="1">
      <c r="A6" s="64"/>
      <c r="B6" s="64"/>
      <c r="C6" s="64"/>
      <c r="D6" s="65"/>
      <c r="E6" s="65"/>
      <c r="F6" s="65"/>
      <c r="G6" s="65"/>
      <c r="H6" s="66" t="s">
        <v>2</v>
      </c>
      <c r="I6" s="65"/>
      <c r="J6" s="65"/>
      <c r="K6" s="67"/>
      <c r="L6" s="66"/>
      <c r="M6" s="64"/>
    </row>
    <row r="7" spans="1:13" ht="32.25" customHeight="1">
      <c r="A7" s="234" t="s">
        <v>3</v>
      </c>
      <c r="B7" s="234"/>
      <c r="C7" s="234"/>
      <c r="D7" s="234"/>
      <c r="E7" s="234"/>
      <c r="F7" s="234"/>
      <c r="G7" s="234"/>
      <c r="H7" s="234"/>
      <c r="I7" s="234"/>
      <c r="J7" s="234"/>
      <c r="K7" s="68" t="s">
        <v>4</v>
      </c>
      <c r="L7" s="69" t="s">
        <v>5</v>
      </c>
      <c r="M7" s="70" t="s">
        <v>126</v>
      </c>
    </row>
    <row r="8" spans="1:14" ht="21.75" customHeight="1">
      <c r="A8" s="35" t="s">
        <v>6</v>
      </c>
      <c r="B8" s="83" t="s">
        <v>206</v>
      </c>
      <c r="C8" s="20"/>
      <c r="D8" s="228" t="s">
        <v>75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spans="1:14" ht="15" customHeight="1">
      <c r="A9" s="21"/>
      <c r="B9" s="84" t="s">
        <v>7</v>
      </c>
      <c r="C9" s="85"/>
      <c r="D9" s="202" t="s">
        <v>8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14" ht="20.25" customHeight="1">
      <c r="A10" s="21" t="s">
        <v>9</v>
      </c>
      <c r="B10" s="83" t="s">
        <v>207</v>
      </c>
      <c r="C10" s="7"/>
      <c r="D10" s="32" t="s">
        <v>75</v>
      </c>
      <c r="E10" s="32"/>
      <c r="F10" s="32"/>
      <c r="G10" s="32"/>
      <c r="H10" s="32"/>
      <c r="I10" s="32"/>
      <c r="J10" s="32"/>
      <c r="K10" s="33"/>
      <c r="L10" s="33"/>
      <c r="M10" s="33"/>
      <c r="N10" s="34"/>
    </row>
    <row r="11" spans="1:14" ht="15" customHeight="1">
      <c r="A11" s="21"/>
      <c r="B11" s="86" t="s">
        <v>7</v>
      </c>
      <c r="C11" s="86"/>
      <c r="D11" s="202" t="s">
        <v>10</v>
      </c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1:14" ht="33.75" customHeight="1">
      <c r="A12" s="21" t="s">
        <v>11</v>
      </c>
      <c r="B12" s="83" t="s">
        <v>127</v>
      </c>
      <c r="C12" s="97" t="s">
        <v>85</v>
      </c>
      <c r="D12" s="200" t="s">
        <v>86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1:14" ht="20.25" customHeight="1">
      <c r="A13" s="21"/>
      <c r="B13" s="86" t="s">
        <v>7</v>
      </c>
      <c r="C13" s="86" t="s">
        <v>12</v>
      </c>
      <c r="D13" s="202" t="s">
        <v>13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2" ht="27.75" customHeight="1">
      <c r="A14" s="36" t="s">
        <v>14</v>
      </c>
      <c r="B14" s="236" t="s">
        <v>15</v>
      </c>
      <c r="C14" s="236"/>
      <c r="D14" s="236"/>
      <c r="E14" s="236"/>
      <c r="F14" s="236"/>
      <c r="G14" s="236"/>
      <c r="H14" s="236"/>
      <c r="I14" s="236"/>
      <c r="J14" s="8"/>
      <c r="K14" s="8"/>
      <c r="L14" s="8"/>
    </row>
    <row r="15" spans="1:12" ht="16.5">
      <c r="A15" s="6"/>
      <c r="B15" s="6"/>
      <c r="C15" s="6"/>
      <c r="D15" s="191"/>
      <c r="E15" s="191"/>
      <c r="F15" s="235"/>
      <c r="G15" s="235"/>
      <c r="H15" s="235"/>
      <c r="I15" s="235"/>
      <c r="J15" s="191"/>
      <c r="K15" s="191"/>
      <c r="L15" s="9" t="s">
        <v>16</v>
      </c>
    </row>
    <row r="16" spans="1:13" ht="30.75" customHeight="1">
      <c r="A16" s="189" t="s">
        <v>17</v>
      </c>
      <c r="B16" s="189"/>
      <c r="C16" s="189"/>
      <c r="D16" s="189"/>
      <c r="E16" s="189"/>
      <c r="F16" s="240" t="s">
        <v>64</v>
      </c>
      <c r="G16" s="241"/>
      <c r="H16" s="241"/>
      <c r="I16" s="241"/>
      <c r="J16" s="189" t="s">
        <v>18</v>
      </c>
      <c r="K16" s="189"/>
      <c r="L16" s="189"/>
      <c r="M16" s="189"/>
    </row>
    <row r="17" spans="1:13" ht="45" customHeight="1">
      <c r="A17" s="188" t="s">
        <v>19</v>
      </c>
      <c r="B17" s="188"/>
      <c r="C17" s="188" t="s">
        <v>20</v>
      </c>
      <c r="D17" s="188"/>
      <c r="E17" s="22" t="s">
        <v>21</v>
      </c>
      <c r="F17" s="242" t="s">
        <v>19</v>
      </c>
      <c r="G17" s="243"/>
      <c r="H17" s="10" t="s">
        <v>20</v>
      </c>
      <c r="I17" s="10" t="s">
        <v>21</v>
      </c>
      <c r="J17" s="24" t="s">
        <v>19</v>
      </c>
      <c r="K17" s="188" t="s">
        <v>20</v>
      </c>
      <c r="L17" s="188"/>
      <c r="M17" s="25" t="s">
        <v>21</v>
      </c>
    </row>
    <row r="18" spans="1:13" ht="13.5" customHeight="1">
      <c r="A18" s="246">
        <v>1</v>
      </c>
      <c r="B18" s="247"/>
      <c r="C18" s="246">
        <v>2</v>
      </c>
      <c r="D18" s="247"/>
      <c r="E18" s="55">
        <v>3</v>
      </c>
      <c r="F18" s="223">
        <v>4</v>
      </c>
      <c r="G18" s="223"/>
      <c r="H18" s="56">
        <v>5</v>
      </c>
      <c r="I18" s="57">
        <v>6</v>
      </c>
      <c r="J18" s="58">
        <v>7</v>
      </c>
      <c r="K18" s="246">
        <v>8</v>
      </c>
      <c r="L18" s="247"/>
      <c r="M18" s="59">
        <v>9</v>
      </c>
    </row>
    <row r="19" spans="1:14" ht="23.25" customHeight="1">
      <c r="A19" s="219">
        <v>71479</v>
      </c>
      <c r="B19" s="219"/>
      <c r="C19" s="219">
        <v>65</v>
      </c>
      <c r="D19" s="219"/>
      <c r="E19" s="87">
        <f>SUM(A19:D19)</f>
        <v>71544</v>
      </c>
      <c r="F19" s="244">
        <v>70365.4</v>
      </c>
      <c r="G19" s="244"/>
      <c r="H19" s="88">
        <v>40.9</v>
      </c>
      <c r="I19" s="89">
        <f>SUM(F19:H19)</f>
        <v>70406.29999999999</v>
      </c>
      <c r="J19" s="90">
        <f>SUM(F19-A19)</f>
        <v>-1113.6000000000058</v>
      </c>
      <c r="K19" s="245">
        <f>SUM(H19-C19)</f>
        <v>-24.1</v>
      </c>
      <c r="L19" s="245"/>
      <c r="M19" s="91">
        <f>J19+K19</f>
        <v>-1137.7000000000057</v>
      </c>
      <c r="N19" s="92"/>
    </row>
    <row r="20" spans="1:13" ht="35.25" customHeight="1">
      <c r="A20" s="36" t="s">
        <v>22</v>
      </c>
      <c r="B20" s="227" t="s">
        <v>23</v>
      </c>
      <c r="C20" s="227"/>
      <c r="D20" s="227"/>
      <c r="E20" s="227"/>
      <c r="F20" s="227"/>
      <c r="G20" s="227"/>
      <c r="H20" s="227"/>
      <c r="I20" s="227"/>
      <c r="J20" s="227"/>
      <c r="K20" s="8"/>
      <c r="L20" s="8"/>
      <c r="M20" s="8"/>
    </row>
    <row r="21" spans="1:13" ht="21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9" t="s">
        <v>16</v>
      </c>
    </row>
    <row r="22" spans="1:14" ht="55.5" customHeight="1">
      <c r="A22" s="196" t="s">
        <v>24</v>
      </c>
      <c r="B22" s="196" t="s">
        <v>25</v>
      </c>
      <c r="C22" s="196" t="s">
        <v>26</v>
      </c>
      <c r="D22" s="196" t="s">
        <v>76</v>
      </c>
      <c r="E22" s="196" t="s">
        <v>27</v>
      </c>
      <c r="F22" s="196"/>
      <c r="G22" s="196"/>
      <c r="H22" s="196" t="s">
        <v>28</v>
      </c>
      <c r="I22" s="196"/>
      <c r="J22" s="196"/>
      <c r="K22" s="196" t="s">
        <v>18</v>
      </c>
      <c r="L22" s="196"/>
      <c r="M22" s="248"/>
      <c r="N22" s="250" t="s">
        <v>77</v>
      </c>
    </row>
    <row r="23" spans="1:14" ht="50.25" customHeight="1">
      <c r="A23" s="196"/>
      <c r="B23" s="196"/>
      <c r="C23" s="196"/>
      <c r="D23" s="196"/>
      <c r="E23" s="10" t="s">
        <v>19</v>
      </c>
      <c r="F23" s="10" t="s">
        <v>20</v>
      </c>
      <c r="G23" s="10" t="s">
        <v>21</v>
      </c>
      <c r="H23" s="10" t="s">
        <v>19</v>
      </c>
      <c r="I23" s="10" t="s">
        <v>20</v>
      </c>
      <c r="J23" s="10" t="s">
        <v>21</v>
      </c>
      <c r="K23" s="10" t="s">
        <v>19</v>
      </c>
      <c r="L23" s="10" t="s">
        <v>20</v>
      </c>
      <c r="M23" s="108" t="s">
        <v>21</v>
      </c>
      <c r="N23" s="251"/>
    </row>
    <row r="24" spans="1:14" ht="14.25" customHeight="1">
      <c r="A24" s="71"/>
      <c r="B24" s="71"/>
      <c r="C24" s="71"/>
      <c r="D24" s="95" t="s">
        <v>124</v>
      </c>
      <c r="E24" s="71"/>
      <c r="F24" s="71"/>
      <c r="G24" s="71"/>
      <c r="H24" s="71"/>
      <c r="I24" s="71"/>
      <c r="J24" s="71"/>
      <c r="K24" s="71"/>
      <c r="L24" s="71"/>
      <c r="M24" s="122"/>
      <c r="N24" s="124"/>
    </row>
    <row r="25" spans="1:14" ht="14.25" customHeight="1">
      <c r="A25" s="71"/>
      <c r="B25" s="71"/>
      <c r="C25" s="71"/>
      <c r="D25" s="95" t="s">
        <v>125</v>
      </c>
      <c r="E25" s="71"/>
      <c r="F25" s="71"/>
      <c r="G25" s="71"/>
      <c r="H25" s="71"/>
      <c r="I25" s="71"/>
      <c r="J25" s="71"/>
      <c r="K25" s="71"/>
      <c r="L25" s="71"/>
      <c r="M25" s="122"/>
      <c r="N25" s="124"/>
    </row>
    <row r="26" spans="1:14" ht="37.5" customHeight="1">
      <c r="A26" s="129"/>
      <c r="B26" s="130"/>
      <c r="C26" s="130"/>
      <c r="D26" s="131" t="s">
        <v>34</v>
      </c>
      <c r="E26" s="132"/>
      <c r="F26" s="132"/>
      <c r="G26" s="132"/>
      <c r="H26" s="132"/>
      <c r="I26" s="132"/>
      <c r="J26" s="132"/>
      <c r="K26" s="132"/>
      <c r="L26" s="132"/>
      <c r="M26" s="133"/>
      <c r="N26" s="110"/>
    </row>
    <row r="27" spans="1:14" ht="33.75" customHeight="1" hidden="1">
      <c r="A27" s="125"/>
      <c r="B27" s="125"/>
      <c r="C27" s="125"/>
      <c r="D27" s="126" t="s">
        <v>34</v>
      </c>
      <c r="E27" s="127">
        <f>E26</f>
        <v>0</v>
      </c>
      <c r="F27" s="127">
        <f aca="true" t="shared" si="0" ref="F27:M27">SUM(F26:F26)</f>
        <v>0</v>
      </c>
      <c r="G27" s="127">
        <f t="shared" si="0"/>
        <v>0</v>
      </c>
      <c r="H27" s="127">
        <f t="shared" si="0"/>
        <v>0</v>
      </c>
      <c r="I27" s="127">
        <f t="shared" si="0"/>
        <v>0</v>
      </c>
      <c r="J27" s="127">
        <f t="shared" si="0"/>
        <v>0</v>
      </c>
      <c r="K27" s="127">
        <f t="shared" si="0"/>
        <v>0</v>
      </c>
      <c r="L27" s="127">
        <f t="shared" si="0"/>
        <v>0</v>
      </c>
      <c r="M27" s="128">
        <f t="shared" si="0"/>
        <v>0</v>
      </c>
      <c r="N27" s="110"/>
    </row>
    <row r="28" spans="1:13" ht="18.75" customHeight="1" hidden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</row>
    <row r="29" spans="1:13" ht="33" customHeight="1">
      <c r="A29" s="30" t="s">
        <v>29</v>
      </c>
      <c r="B29" s="26" t="s">
        <v>30</v>
      </c>
      <c r="C29" s="27"/>
      <c r="D29" s="28"/>
      <c r="E29" s="29"/>
      <c r="F29" s="29"/>
      <c r="G29" s="29"/>
      <c r="H29" s="29"/>
      <c r="I29" s="8"/>
      <c r="J29" s="8"/>
      <c r="K29" s="8"/>
      <c r="L29" s="8"/>
      <c r="M29" s="8"/>
    </row>
    <row r="30" spans="1:13" ht="14.2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2" t="s">
        <v>16</v>
      </c>
    </row>
    <row r="31" spans="1:14" ht="48.75" customHeight="1">
      <c r="A31" s="254" t="s">
        <v>31</v>
      </c>
      <c r="B31" s="254"/>
      <c r="C31" s="254"/>
      <c r="D31" s="254"/>
      <c r="E31" s="192" t="s">
        <v>27</v>
      </c>
      <c r="F31" s="193"/>
      <c r="G31" s="193"/>
      <c r="H31" s="193" t="s">
        <v>32</v>
      </c>
      <c r="I31" s="193"/>
      <c r="J31" s="193"/>
      <c r="K31" s="193" t="s">
        <v>18</v>
      </c>
      <c r="L31" s="193"/>
      <c r="M31" s="237"/>
      <c r="N31" s="250" t="s">
        <v>77</v>
      </c>
    </row>
    <row r="32" spans="1:14" ht="51" customHeight="1">
      <c r="A32" s="254"/>
      <c r="B32" s="254"/>
      <c r="C32" s="254"/>
      <c r="D32" s="254"/>
      <c r="E32" s="31" t="s">
        <v>19</v>
      </c>
      <c r="F32" s="13" t="s">
        <v>20</v>
      </c>
      <c r="G32" s="13" t="s">
        <v>21</v>
      </c>
      <c r="H32" s="13" t="s">
        <v>19</v>
      </c>
      <c r="I32" s="13" t="s">
        <v>20</v>
      </c>
      <c r="J32" s="13" t="s">
        <v>21</v>
      </c>
      <c r="K32" s="13" t="s">
        <v>19</v>
      </c>
      <c r="L32" s="13" t="s">
        <v>20</v>
      </c>
      <c r="M32" s="111" t="s">
        <v>21</v>
      </c>
      <c r="N32" s="251"/>
    </row>
    <row r="33" spans="1:14" ht="13.5" customHeight="1">
      <c r="A33" s="179">
        <v>1</v>
      </c>
      <c r="B33" s="180"/>
      <c r="C33" s="180"/>
      <c r="D33" s="181"/>
      <c r="E33" s="53">
        <v>2</v>
      </c>
      <c r="F33" s="54">
        <v>3</v>
      </c>
      <c r="G33" s="54">
        <v>4</v>
      </c>
      <c r="H33" s="54">
        <v>5</v>
      </c>
      <c r="I33" s="54">
        <v>6</v>
      </c>
      <c r="J33" s="54">
        <v>7</v>
      </c>
      <c r="K33" s="54">
        <v>8</v>
      </c>
      <c r="L33" s="54">
        <v>9</v>
      </c>
      <c r="M33" s="112">
        <v>10</v>
      </c>
      <c r="N33" s="115">
        <v>11</v>
      </c>
    </row>
    <row r="34" spans="1:14" ht="39.75" customHeight="1">
      <c r="A34" s="255"/>
      <c r="B34" s="255"/>
      <c r="C34" s="255"/>
      <c r="D34" s="255"/>
      <c r="E34" s="23"/>
      <c r="F34" s="11"/>
      <c r="G34" s="118">
        <f>E34+F34</f>
        <v>0</v>
      </c>
      <c r="H34" s="11"/>
      <c r="I34" s="15"/>
      <c r="J34" s="118"/>
      <c r="K34" s="118">
        <f>SUM(E34-H34)</f>
        <v>0</v>
      </c>
      <c r="L34" s="14"/>
      <c r="M34" s="113">
        <f>SUM(J34-G34)</f>
        <v>0</v>
      </c>
      <c r="N34" s="109"/>
    </row>
    <row r="35" spans="1:14" ht="16.5">
      <c r="A35" s="222" t="s">
        <v>34</v>
      </c>
      <c r="B35" s="222"/>
      <c r="C35" s="222"/>
      <c r="D35" s="222"/>
      <c r="E35" s="96"/>
      <c r="F35" s="96">
        <f aca="true" t="shared" si="1" ref="F35:M35">F34</f>
        <v>0</v>
      </c>
      <c r="G35" s="96">
        <f t="shared" si="1"/>
        <v>0</v>
      </c>
      <c r="H35" s="96">
        <f t="shared" si="1"/>
        <v>0</v>
      </c>
      <c r="I35" s="96">
        <f t="shared" si="1"/>
        <v>0</v>
      </c>
      <c r="J35" s="96">
        <f t="shared" si="1"/>
        <v>0</v>
      </c>
      <c r="K35" s="96">
        <f t="shared" si="1"/>
        <v>0</v>
      </c>
      <c r="L35" s="96">
        <f t="shared" si="1"/>
        <v>0</v>
      </c>
      <c r="M35" s="114">
        <f t="shared" si="1"/>
        <v>0</v>
      </c>
      <c r="N35" s="60"/>
    </row>
    <row r="37" spans="1:12" ht="16.5">
      <c r="A37" s="37" t="s">
        <v>35</v>
      </c>
      <c r="B37" s="38"/>
      <c r="C37" s="38"/>
      <c r="D37" s="38"/>
      <c r="E37" s="39"/>
      <c r="F37" s="39"/>
      <c r="G37" s="39"/>
      <c r="H37" s="17"/>
      <c r="I37" s="17"/>
      <c r="J37" s="17"/>
      <c r="K37" s="17"/>
      <c r="L37" s="17"/>
    </row>
    <row r="38" spans="1:12" ht="16.5">
      <c r="A38" s="16"/>
      <c r="B38" s="16"/>
      <c r="C38" s="16"/>
      <c r="D38" s="16"/>
      <c r="E38" s="17"/>
      <c r="F38" s="17"/>
      <c r="G38" s="17"/>
      <c r="H38" s="17"/>
      <c r="I38" s="17"/>
      <c r="J38" s="17"/>
      <c r="K38" s="17"/>
      <c r="L38" s="17"/>
    </row>
    <row r="39" spans="1:12" ht="16.5">
      <c r="A39" s="238"/>
      <c r="B39" s="238"/>
      <c r="C39" s="238"/>
      <c r="D39" s="238"/>
      <c r="E39" s="18"/>
      <c r="F39" s="18"/>
      <c r="G39" s="18"/>
      <c r="H39" s="18"/>
      <c r="I39" s="18"/>
      <c r="J39" s="18"/>
      <c r="K39" s="18"/>
      <c r="L39" s="18"/>
    </row>
    <row r="40" spans="1:13" ht="12.75" customHeight="1">
      <c r="A40" s="197" t="s">
        <v>36</v>
      </c>
      <c r="B40" s="194" t="s">
        <v>25</v>
      </c>
      <c r="C40" s="178" t="s">
        <v>37</v>
      </c>
      <c r="D40" s="178"/>
      <c r="E40" s="178" t="s">
        <v>38</v>
      </c>
      <c r="F40" s="178" t="s">
        <v>39</v>
      </c>
      <c r="G40" s="178"/>
      <c r="H40" s="256" t="s">
        <v>40</v>
      </c>
      <c r="I40" s="257"/>
      <c r="J40" s="239" t="s">
        <v>41</v>
      </c>
      <c r="K40" s="239"/>
      <c r="L40" s="252" t="s">
        <v>42</v>
      </c>
      <c r="M40" s="252"/>
    </row>
    <row r="41" spans="1:13" ht="54" customHeight="1">
      <c r="A41" s="197"/>
      <c r="B41" s="195"/>
      <c r="C41" s="178"/>
      <c r="D41" s="178"/>
      <c r="E41" s="178"/>
      <c r="F41" s="178"/>
      <c r="G41" s="178"/>
      <c r="H41" s="258"/>
      <c r="I41" s="259"/>
      <c r="J41" s="239"/>
      <c r="K41" s="239"/>
      <c r="L41" s="252"/>
      <c r="M41" s="252"/>
    </row>
    <row r="42" spans="1:13" ht="13.5" customHeight="1">
      <c r="A42" s="52">
        <v>1</v>
      </c>
      <c r="B42" s="44">
        <v>2</v>
      </c>
      <c r="C42" s="223">
        <v>3</v>
      </c>
      <c r="D42" s="223"/>
      <c r="E42" s="44">
        <v>4</v>
      </c>
      <c r="F42" s="223">
        <v>5</v>
      </c>
      <c r="G42" s="223"/>
      <c r="H42" s="232">
        <v>6</v>
      </c>
      <c r="I42" s="232"/>
      <c r="J42" s="229">
        <v>7</v>
      </c>
      <c r="K42" s="229"/>
      <c r="L42" s="218">
        <v>8</v>
      </c>
      <c r="M42" s="218"/>
    </row>
    <row r="43" spans="1:13" ht="16.5">
      <c r="A43" s="51"/>
      <c r="B43" s="60"/>
      <c r="C43" s="203" t="s">
        <v>33</v>
      </c>
      <c r="D43" s="203"/>
      <c r="E43" s="61"/>
      <c r="F43" s="198"/>
      <c r="G43" s="198"/>
      <c r="H43" s="198"/>
      <c r="I43" s="198"/>
      <c r="J43" s="198"/>
      <c r="K43" s="198"/>
      <c r="L43" s="198"/>
      <c r="M43" s="198"/>
    </row>
    <row r="44" spans="1:13" ht="350.25" customHeight="1">
      <c r="A44" s="51"/>
      <c r="B44" s="105" t="s">
        <v>127</v>
      </c>
      <c r="C44" s="230" t="s">
        <v>87</v>
      </c>
      <c r="D44" s="231"/>
      <c r="E44" s="61"/>
      <c r="F44" s="198"/>
      <c r="G44" s="198"/>
      <c r="H44" s="198"/>
      <c r="I44" s="198"/>
      <c r="J44" s="198"/>
      <c r="K44" s="198"/>
      <c r="L44" s="198"/>
      <c r="M44" s="198"/>
    </row>
    <row r="45" spans="1:13" ht="16.5">
      <c r="A45" s="62"/>
      <c r="B45" s="104"/>
      <c r="C45" s="273" t="s">
        <v>59</v>
      </c>
      <c r="D45" s="273"/>
      <c r="E45" s="101"/>
      <c r="F45" s="262"/>
      <c r="G45" s="262"/>
      <c r="H45" s="198"/>
      <c r="I45" s="198"/>
      <c r="J45" s="190"/>
      <c r="K45" s="190"/>
      <c r="L45" s="190"/>
      <c r="M45" s="190"/>
    </row>
    <row r="46" spans="1:13" ht="36" customHeight="1">
      <c r="A46" s="121" t="s">
        <v>78</v>
      </c>
      <c r="B46" s="105" t="s">
        <v>127</v>
      </c>
      <c r="C46" s="184" t="s">
        <v>129</v>
      </c>
      <c r="D46" s="184"/>
      <c r="E46" s="134" t="s">
        <v>69</v>
      </c>
      <c r="F46" s="275" t="s">
        <v>128</v>
      </c>
      <c r="G46" s="276"/>
      <c r="H46" s="155">
        <v>71479</v>
      </c>
      <c r="I46" s="172"/>
      <c r="J46" s="155">
        <v>70365.4</v>
      </c>
      <c r="K46" s="156"/>
      <c r="L46" s="155">
        <f aca="true" t="shared" si="2" ref="L46:L58">SUM(J46-H46)</f>
        <v>-1113.6000000000058</v>
      </c>
      <c r="M46" s="156"/>
    </row>
    <row r="47" spans="1:13" ht="39" customHeight="1">
      <c r="A47" s="63" t="s">
        <v>90</v>
      </c>
      <c r="B47" s="105" t="s">
        <v>127</v>
      </c>
      <c r="C47" s="264" t="s">
        <v>88</v>
      </c>
      <c r="D47" s="265"/>
      <c r="E47" s="116" t="s">
        <v>72</v>
      </c>
      <c r="F47" s="168" t="s">
        <v>130</v>
      </c>
      <c r="G47" s="169"/>
      <c r="H47" s="140">
        <v>250</v>
      </c>
      <c r="I47" s="141"/>
      <c r="J47" s="225">
        <v>255</v>
      </c>
      <c r="K47" s="225"/>
      <c r="L47" s="225">
        <f t="shared" si="2"/>
        <v>5</v>
      </c>
      <c r="M47" s="225"/>
    </row>
    <row r="48" spans="1:13" ht="39" customHeight="1">
      <c r="A48" s="63" t="s">
        <v>96</v>
      </c>
      <c r="B48" s="105" t="s">
        <v>127</v>
      </c>
      <c r="C48" s="162" t="s">
        <v>89</v>
      </c>
      <c r="D48" s="163"/>
      <c r="E48" s="116" t="s">
        <v>72</v>
      </c>
      <c r="F48" s="168" t="s">
        <v>131</v>
      </c>
      <c r="G48" s="169"/>
      <c r="H48" s="140">
        <v>218</v>
      </c>
      <c r="I48" s="141"/>
      <c r="J48" s="140">
        <v>223</v>
      </c>
      <c r="K48" s="141"/>
      <c r="L48" s="140">
        <f t="shared" si="2"/>
        <v>5</v>
      </c>
      <c r="M48" s="170"/>
    </row>
    <row r="49" spans="1:13" ht="39" customHeight="1">
      <c r="A49" s="63" t="s">
        <v>95</v>
      </c>
      <c r="B49" s="105" t="s">
        <v>127</v>
      </c>
      <c r="C49" s="162" t="s">
        <v>97</v>
      </c>
      <c r="D49" s="163"/>
      <c r="E49" s="116" t="s">
        <v>72</v>
      </c>
      <c r="F49" s="168" t="s">
        <v>132</v>
      </c>
      <c r="G49" s="277"/>
      <c r="H49" s="140">
        <v>11</v>
      </c>
      <c r="I49" s="152"/>
      <c r="J49" s="140">
        <v>10</v>
      </c>
      <c r="K49" s="152"/>
      <c r="L49" s="140">
        <f t="shared" si="2"/>
        <v>-1</v>
      </c>
      <c r="M49" s="152"/>
    </row>
    <row r="50" spans="1:13" ht="39" customHeight="1">
      <c r="A50" s="63" t="s">
        <v>99</v>
      </c>
      <c r="B50" s="105" t="s">
        <v>127</v>
      </c>
      <c r="C50" s="162" t="s">
        <v>98</v>
      </c>
      <c r="D50" s="163"/>
      <c r="E50" s="116" t="s">
        <v>72</v>
      </c>
      <c r="F50" s="168" t="s">
        <v>133</v>
      </c>
      <c r="G50" s="169"/>
      <c r="H50" s="140">
        <v>10</v>
      </c>
      <c r="I50" s="141"/>
      <c r="J50" s="140">
        <v>10</v>
      </c>
      <c r="K50" s="141"/>
      <c r="L50" s="140">
        <f t="shared" si="2"/>
        <v>0</v>
      </c>
      <c r="M50" s="170"/>
    </row>
    <row r="51" spans="1:13" ht="39" customHeight="1">
      <c r="A51" s="63" t="s">
        <v>134</v>
      </c>
      <c r="B51" s="105" t="s">
        <v>127</v>
      </c>
      <c r="C51" s="162" t="s">
        <v>139</v>
      </c>
      <c r="D51" s="163"/>
      <c r="E51" s="116" t="s">
        <v>69</v>
      </c>
      <c r="F51" s="220" t="s">
        <v>128</v>
      </c>
      <c r="G51" s="278"/>
      <c r="H51" s="140">
        <v>1145.5</v>
      </c>
      <c r="I51" s="141"/>
      <c r="J51" s="140">
        <v>1081.4</v>
      </c>
      <c r="K51" s="141"/>
      <c r="L51" s="140">
        <f t="shared" si="2"/>
        <v>-64.09999999999991</v>
      </c>
      <c r="M51" s="170"/>
    </row>
    <row r="52" spans="1:13" ht="39" customHeight="1">
      <c r="A52" s="63" t="s">
        <v>135</v>
      </c>
      <c r="B52" s="105" t="s">
        <v>127</v>
      </c>
      <c r="C52" s="162" t="s">
        <v>140</v>
      </c>
      <c r="D52" s="163"/>
      <c r="E52" s="116" t="s">
        <v>69</v>
      </c>
      <c r="F52" s="220" t="s">
        <v>128</v>
      </c>
      <c r="G52" s="278"/>
      <c r="H52" s="157">
        <v>62</v>
      </c>
      <c r="I52" s="167"/>
      <c r="J52" s="157">
        <v>61</v>
      </c>
      <c r="K52" s="167"/>
      <c r="L52" s="157">
        <f t="shared" si="2"/>
        <v>-1</v>
      </c>
      <c r="M52" s="158"/>
    </row>
    <row r="53" spans="1:13" ht="39" customHeight="1">
      <c r="A53" s="63" t="s">
        <v>136</v>
      </c>
      <c r="B53" s="105" t="s">
        <v>127</v>
      </c>
      <c r="C53" s="162" t="s">
        <v>141</v>
      </c>
      <c r="D53" s="163"/>
      <c r="E53" s="116" t="s">
        <v>69</v>
      </c>
      <c r="F53" s="220" t="s">
        <v>128</v>
      </c>
      <c r="G53" s="278"/>
      <c r="H53" s="157">
        <v>648</v>
      </c>
      <c r="I53" s="167"/>
      <c r="J53" s="157">
        <v>632</v>
      </c>
      <c r="K53" s="167"/>
      <c r="L53" s="157">
        <f t="shared" si="2"/>
        <v>-16</v>
      </c>
      <c r="M53" s="158"/>
    </row>
    <row r="54" spans="1:13" ht="39" customHeight="1">
      <c r="A54" s="63" t="s">
        <v>137</v>
      </c>
      <c r="B54" s="105" t="s">
        <v>127</v>
      </c>
      <c r="C54" s="162" t="s">
        <v>142</v>
      </c>
      <c r="D54" s="163"/>
      <c r="E54" s="116" t="s">
        <v>69</v>
      </c>
      <c r="F54" s="220" t="s">
        <v>128</v>
      </c>
      <c r="G54" s="278"/>
      <c r="H54" s="157">
        <v>38</v>
      </c>
      <c r="I54" s="167"/>
      <c r="J54" s="140">
        <v>27.3</v>
      </c>
      <c r="K54" s="141"/>
      <c r="L54" s="140">
        <f t="shared" si="2"/>
        <v>-10.7</v>
      </c>
      <c r="M54" s="170"/>
    </row>
    <row r="55" spans="1:13" ht="39" customHeight="1">
      <c r="A55" s="63" t="s">
        <v>138</v>
      </c>
      <c r="B55" s="105" t="s">
        <v>127</v>
      </c>
      <c r="C55" s="162" t="s">
        <v>143</v>
      </c>
      <c r="D55" s="163"/>
      <c r="E55" s="116" t="s">
        <v>144</v>
      </c>
      <c r="F55" s="168" t="s">
        <v>145</v>
      </c>
      <c r="G55" s="169"/>
      <c r="H55" s="140">
        <v>7467.34</v>
      </c>
      <c r="I55" s="141"/>
      <c r="J55" s="140">
        <v>7467.34</v>
      </c>
      <c r="K55" s="141"/>
      <c r="L55" s="140">
        <f t="shared" si="2"/>
        <v>0</v>
      </c>
      <c r="M55" s="170"/>
    </row>
    <row r="56" spans="1:13" ht="39" customHeight="1">
      <c r="A56" s="63" t="s">
        <v>146</v>
      </c>
      <c r="B56" s="105" t="s">
        <v>127</v>
      </c>
      <c r="C56" s="162" t="s">
        <v>147</v>
      </c>
      <c r="D56" s="163"/>
      <c r="E56" s="116" t="s">
        <v>144</v>
      </c>
      <c r="F56" s="168" t="s">
        <v>148</v>
      </c>
      <c r="G56" s="169"/>
      <c r="H56" s="140">
        <v>4969</v>
      </c>
      <c r="I56" s="141"/>
      <c r="J56" s="140">
        <v>4969</v>
      </c>
      <c r="K56" s="141"/>
      <c r="L56" s="140">
        <f t="shared" si="2"/>
        <v>0</v>
      </c>
      <c r="M56" s="170"/>
    </row>
    <row r="57" spans="1:13" ht="39" customHeight="1">
      <c r="A57" s="63" t="s">
        <v>149</v>
      </c>
      <c r="B57" s="105" t="s">
        <v>150</v>
      </c>
      <c r="C57" s="162" t="s">
        <v>151</v>
      </c>
      <c r="D57" s="163"/>
      <c r="E57" s="116" t="s">
        <v>144</v>
      </c>
      <c r="F57" s="168" t="s">
        <v>148</v>
      </c>
      <c r="G57" s="169"/>
      <c r="H57" s="140">
        <v>153.1</v>
      </c>
      <c r="I57" s="141"/>
      <c r="J57" s="140">
        <v>153.1</v>
      </c>
      <c r="K57" s="141"/>
      <c r="L57" s="140">
        <f t="shared" si="2"/>
        <v>0</v>
      </c>
      <c r="M57" s="170"/>
    </row>
    <row r="58" spans="1:13" ht="48" customHeight="1">
      <c r="A58" s="63" t="s">
        <v>152</v>
      </c>
      <c r="B58" s="105" t="s">
        <v>127</v>
      </c>
      <c r="C58" s="162" t="s">
        <v>100</v>
      </c>
      <c r="D58" s="163"/>
      <c r="E58" s="116" t="s">
        <v>69</v>
      </c>
      <c r="F58" s="168" t="s">
        <v>153</v>
      </c>
      <c r="G58" s="169"/>
      <c r="H58" s="157">
        <v>65</v>
      </c>
      <c r="I58" s="167"/>
      <c r="J58" s="140">
        <v>40.9</v>
      </c>
      <c r="K58" s="141"/>
      <c r="L58" s="140">
        <f t="shared" si="2"/>
        <v>-24.1</v>
      </c>
      <c r="M58" s="170"/>
    </row>
    <row r="59" spans="1:13" ht="83.25" customHeight="1">
      <c r="A59" s="63"/>
      <c r="B59" s="105"/>
      <c r="C59" s="149" t="s">
        <v>205</v>
      </c>
      <c r="D59" s="160"/>
      <c r="E59" s="160"/>
      <c r="F59" s="160"/>
      <c r="G59" s="160"/>
      <c r="H59" s="160"/>
      <c r="I59" s="160"/>
      <c r="J59" s="160"/>
      <c r="K59" s="160"/>
      <c r="L59" s="160"/>
      <c r="M59" s="161"/>
    </row>
    <row r="60" spans="1:13" ht="21" customHeight="1">
      <c r="A60" s="63" t="s">
        <v>9</v>
      </c>
      <c r="B60" s="105"/>
      <c r="C60" s="184" t="s">
        <v>71</v>
      </c>
      <c r="D60" s="267"/>
      <c r="E60" s="102"/>
      <c r="F60" s="209"/>
      <c r="G60" s="210"/>
      <c r="H60" s="138"/>
      <c r="I60" s="139"/>
      <c r="J60" s="183"/>
      <c r="K60" s="183"/>
      <c r="L60" s="183"/>
      <c r="M60" s="183"/>
    </row>
    <row r="61" spans="1:13" ht="39" customHeight="1">
      <c r="A61" s="135" t="s">
        <v>79</v>
      </c>
      <c r="B61" s="105" t="s">
        <v>127</v>
      </c>
      <c r="C61" s="184" t="s">
        <v>91</v>
      </c>
      <c r="D61" s="185"/>
      <c r="E61" s="116" t="s">
        <v>72</v>
      </c>
      <c r="F61" s="220" t="s">
        <v>154</v>
      </c>
      <c r="G61" s="221"/>
      <c r="H61" s="186">
        <v>31100</v>
      </c>
      <c r="I61" s="187"/>
      <c r="J61" s="182">
        <v>73767</v>
      </c>
      <c r="K61" s="182"/>
      <c r="L61" s="182">
        <f>SUM(J61-H61)</f>
        <v>42667</v>
      </c>
      <c r="M61" s="182"/>
    </row>
    <row r="62" spans="1:13" ht="40.5" customHeight="1">
      <c r="A62" s="135" t="s">
        <v>84</v>
      </c>
      <c r="B62" s="105" t="s">
        <v>127</v>
      </c>
      <c r="C62" s="149" t="s">
        <v>92</v>
      </c>
      <c r="D62" s="266"/>
      <c r="E62" s="116" t="s">
        <v>72</v>
      </c>
      <c r="F62" s="220" t="s">
        <v>154</v>
      </c>
      <c r="G62" s="221"/>
      <c r="H62" s="186">
        <v>2850</v>
      </c>
      <c r="I62" s="199"/>
      <c r="J62" s="186">
        <v>3107</v>
      </c>
      <c r="K62" s="187"/>
      <c r="L62" s="182">
        <f>J62-H62</f>
        <v>257</v>
      </c>
      <c r="M62" s="182"/>
    </row>
    <row r="63" spans="1:13" ht="63" customHeight="1">
      <c r="A63" s="135" t="s">
        <v>93</v>
      </c>
      <c r="B63" s="105" t="s">
        <v>127</v>
      </c>
      <c r="C63" s="162" t="s">
        <v>94</v>
      </c>
      <c r="D63" s="263"/>
      <c r="E63" s="116" t="s">
        <v>72</v>
      </c>
      <c r="F63" s="145" t="s">
        <v>154</v>
      </c>
      <c r="G63" s="146"/>
      <c r="H63" s="186">
        <v>25000</v>
      </c>
      <c r="I63" s="199"/>
      <c r="J63" s="186">
        <v>25454</v>
      </c>
      <c r="K63" s="187"/>
      <c r="L63" s="182">
        <f>J63-H63</f>
        <v>454</v>
      </c>
      <c r="M63" s="182"/>
    </row>
    <row r="64" spans="1:13" ht="39.75" customHeight="1">
      <c r="A64" s="62" t="s">
        <v>101</v>
      </c>
      <c r="B64" s="106" t="s">
        <v>127</v>
      </c>
      <c r="C64" s="176" t="s">
        <v>155</v>
      </c>
      <c r="D64" s="177"/>
      <c r="E64" s="120" t="s">
        <v>72</v>
      </c>
      <c r="F64" s="164" t="s">
        <v>104</v>
      </c>
      <c r="G64" s="165"/>
      <c r="H64" s="166">
        <v>1500</v>
      </c>
      <c r="I64" s="152"/>
      <c r="J64" s="166">
        <v>958</v>
      </c>
      <c r="K64" s="152"/>
      <c r="L64" s="171">
        <f aca="true" t="shared" si="3" ref="L64:L70">SUM(J64-H64)</f>
        <v>-542</v>
      </c>
      <c r="M64" s="172"/>
    </row>
    <row r="65" spans="1:13" ht="39.75" customHeight="1">
      <c r="A65" s="62" t="s">
        <v>102</v>
      </c>
      <c r="B65" s="106" t="s">
        <v>156</v>
      </c>
      <c r="C65" s="176" t="s">
        <v>106</v>
      </c>
      <c r="D65" s="177"/>
      <c r="E65" s="120" t="s">
        <v>72</v>
      </c>
      <c r="F65" s="164" t="s">
        <v>157</v>
      </c>
      <c r="G65" s="165"/>
      <c r="H65" s="166">
        <v>150</v>
      </c>
      <c r="I65" s="152"/>
      <c r="J65" s="166">
        <v>179</v>
      </c>
      <c r="K65" s="152"/>
      <c r="L65" s="171">
        <f t="shared" si="3"/>
        <v>29</v>
      </c>
      <c r="M65" s="172"/>
    </row>
    <row r="66" spans="1:13" ht="56.25" customHeight="1">
      <c r="A66" s="136" t="s">
        <v>103</v>
      </c>
      <c r="B66" s="106" t="s">
        <v>127</v>
      </c>
      <c r="C66" s="176" t="s">
        <v>158</v>
      </c>
      <c r="D66" s="177"/>
      <c r="E66" s="120" t="s">
        <v>159</v>
      </c>
      <c r="F66" s="164" t="s">
        <v>160</v>
      </c>
      <c r="G66" s="165"/>
      <c r="H66" s="166">
        <v>676.2</v>
      </c>
      <c r="I66" s="152"/>
      <c r="J66" s="166">
        <v>588.24</v>
      </c>
      <c r="K66" s="152"/>
      <c r="L66" s="171">
        <f t="shared" si="3"/>
        <v>-87.96000000000004</v>
      </c>
      <c r="M66" s="172"/>
    </row>
    <row r="67" spans="1:13" ht="56.25" customHeight="1">
      <c r="A67" s="136" t="s">
        <v>161</v>
      </c>
      <c r="B67" s="106" t="s">
        <v>127</v>
      </c>
      <c r="C67" s="176" t="s">
        <v>162</v>
      </c>
      <c r="D67" s="177"/>
      <c r="E67" s="120" t="s">
        <v>163</v>
      </c>
      <c r="F67" s="164" t="s">
        <v>160</v>
      </c>
      <c r="G67" s="165"/>
      <c r="H67" s="166">
        <v>3794.6</v>
      </c>
      <c r="I67" s="152"/>
      <c r="J67" s="166">
        <v>4052.18</v>
      </c>
      <c r="K67" s="152"/>
      <c r="L67" s="171">
        <f t="shared" si="3"/>
        <v>257.5799999999999</v>
      </c>
      <c r="M67" s="172"/>
    </row>
    <row r="68" spans="1:13" ht="56.25" customHeight="1">
      <c r="A68" s="136" t="s">
        <v>164</v>
      </c>
      <c r="B68" s="106" t="s">
        <v>127</v>
      </c>
      <c r="C68" s="176" t="s">
        <v>165</v>
      </c>
      <c r="D68" s="177"/>
      <c r="E68" s="120" t="s">
        <v>166</v>
      </c>
      <c r="F68" s="164" t="s">
        <v>160</v>
      </c>
      <c r="G68" s="165"/>
      <c r="H68" s="166">
        <v>237800</v>
      </c>
      <c r="I68" s="152"/>
      <c r="J68" s="166">
        <v>222130</v>
      </c>
      <c r="K68" s="152"/>
      <c r="L68" s="171">
        <f t="shared" si="3"/>
        <v>-15670</v>
      </c>
      <c r="M68" s="172"/>
    </row>
    <row r="69" spans="1:13" ht="56.25" customHeight="1">
      <c r="A69" s="136" t="s">
        <v>167</v>
      </c>
      <c r="B69" s="106" t="s">
        <v>127</v>
      </c>
      <c r="C69" s="176" t="s">
        <v>168</v>
      </c>
      <c r="D69" s="177"/>
      <c r="E69" s="120" t="s">
        <v>169</v>
      </c>
      <c r="F69" s="164" t="s">
        <v>160</v>
      </c>
      <c r="G69" s="165"/>
      <c r="H69" s="166">
        <v>3.49</v>
      </c>
      <c r="I69" s="152"/>
      <c r="J69" s="166">
        <v>2.12</v>
      </c>
      <c r="K69" s="152"/>
      <c r="L69" s="171">
        <f t="shared" si="3"/>
        <v>-1.37</v>
      </c>
      <c r="M69" s="172"/>
    </row>
    <row r="70" spans="1:13" ht="35.25" customHeight="1">
      <c r="A70" s="62" t="s">
        <v>171</v>
      </c>
      <c r="B70" s="106" t="s">
        <v>127</v>
      </c>
      <c r="C70" s="159" t="s">
        <v>170</v>
      </c>
      <c r="D70" s="161"/>
      <c r="E70" s="120" t="s">
        <v>72</v>
      </c>
      <c r="F70" s="173" t="s">
        <v>105</v>
      </c>
      <c r="G70" s="174"/>
      <c r="H70" s="166">
        <v>1</v>
      </c>
      <c r="I70" s="152"/>
      <c r="J70" s="166">
        <v>1</v>
      </c>
      <c r="K70" s="152"/>
      <c r="L70" s="175">
        <f t="shared" si="3"/>
        <v>0</v>
      </c>
      <c r="M70" s="154"/>
    </row>
    <row r="71" spans="1:13" ht="116.25" customHeight="1">
      <c r="A71" s="119"/>
      <c r="B71" s="106"/>
      <c r="C71" s="159" t="s">
        <v>204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1"/>
    </row>
    <row r="72" spans="1:13" ht="21" customHeight="1">
      <c r="A72" s="62" t="s">
        <v>11</v>
      </c>
      <c r="B72" s="106"/>
      <c r="C72" s="184" t="s">
        <v>73</v>
      </c>
      <c r="D72" s="185"/>
      <c r="E72" s="102"/>
      <c r="F72" s="209"/>
      <c r="G72" s="210"/>
      <c r="H72" s="211"/>
      <c r="I72" s="212"/>
      <c r="J72" s="204"/>
      <c r="K72" s="204"/>
      <c r="L72" s="204"/>
      <c r="M72" s="204"/>
    </row>
    <row r="73" spans="1:13" ht="31.5" customHeight="1">
      <c r="A73" s="62" t="s">
        <v>80</v>
      </c>
      <c r="B73" s="105" t="s">
        <v>127</v>
      </c>
      <c r="C73" s="184" t="s">
        <v>107</v>
      </c>
      <c r="D73" s="185"/>
      <c r="E73" s="116" t="s">
        <v>72</v>
      </c>
      <c r="F73" s="147" t="s">
        <v>108</v>
      </c>
      <c r="G73" s="148"/>
      <c r="H73" s="140">
        <v>143</v>
      </c>
      <c r="I73" s="207"/>
      <c r="J73" s="140">
        <v>289</v>
      </c>
      <c r="K73" s="141"/>
      <c r="L73" s="140">
        <f aca="true" t="shared" si="4" ref="L73:L78">SUM(J73-H73)</f>
        <v>146</v>
      </c>
      <c r="M73" s="141"/>
    </row>
    <row r="74" spans="1:13" ht="31.5" customHeight="1">
      <c r="A74" s="98" t="s">
        <v>81</v>
      </c>
      <c r="B74" s="105" t="s">
        <v>127</v>
      </c>
      <c r="C74" s="184" t="s">
        <v>109</v>
      </c>
      <c r="D74" s="185"/>
      <c r="E74" s="116" t="s">
        <v>72</v>
      </c>
      <c r="F74" s="147" t="s">
        <v>110</v>
      </c>
      <c r="G74" s="148"/>
      <c r="H74" s="205">
        <v>13</v>
      </c>
      <c r="I74" s="206"/>
      <c r="J74" s="142">
        <v>12</v>
      </c>
      <c r="K74" s="142"/>
      <c r="L74" s="140">
        <f t="shared" si="4"/>
        <v>-1</v>
      </c>
      <c r="M74" s="141"/>
    </row>
    <row r="75" spans="1:13" ht="22.5" customHeight="1">
      <c r="A75" s="98" t="s">
        <v>111</v>
      </c>
      <c r="B75" s="105" t="s">
        <v>127</v>
      </c>
      <c r="C75" s="149" t="s">
        <v>112</v>
      </c>
      <c r="D75" s="150"/>
      <c r="E75" s="116" t="s">
        <v>69</v>
      </c>
      <c r="F75" s="147" t="s">
        <v>172</v>
      </c>
      <c r="G75" s="151"/>
      <c r="H75" s="157">
        <f>SUM(H46/H47)</f>
        <v>285.916</v>
      </c>
      <c r="I75" s="158"/>
      <c r="J75" s="157">
        <f>SUM(J46/J47)</f>
        <v>275.9427450980392</v>
      </c>
      <c r="K75" s="158"/>
      <c r="L75" s="157">
        <f t="shared" si="4"/>
        <v>-9.973254901960786</v>
      </c>
      <c r="M75" s="158"/>
    </row>
    <row r="76" spans="1:13" ht="33.75" customHeight="1">
      <c r="A76" s="98" t="s">
        <v>113</v>
      </c>
      <c r="B76" s="105" t="s">
        <v>127</v>
      </c>
      <c r="C76" s="184" t="s">
        <v>114</v>
      </c>
      <c r="D76" s="185"/>
      <c r="E76" s="116" t="s">
        <v>72</v>
      </c>
      <c r="F76" s="147" t="s">
        <v>173</v>
      </c>
      <c r="G76" s="148"/>
      <c r="H76" s="140">
        <v>2500</v>
      </c>
      <c r="I76" s="141"/>
      <c r="J76" s="140">
        <v>2545</v>
      </c>
      <c r="K76" s="141"/>
      <c r="L76" s="140">
        <f t="shared" si="4"/>
        <v>45</v>
      </c>
      <c r="M76" s="141"/>
    </row>
    <row r="77" spans="1:13" ht="50.25" customHeight="1">
      <c r="A77" s="123" t="s">
        <v>115</v>
      </c>
      <c r="B77" s="105" t="s">
        <v>127</v>
      </c>
      <c r="C77" s="149" t="s">
        <v>116</v>
      </c>
      <c r="D77" s="150"/>
      <c r="E77" s="116" t="s">
        <v>72</v>
      </c>
      <c r="F77" s="147" t="s">
        <v>174</v>
      </c>
      <c r="G77" s="151"/>
      <c r="H77" s="140">
        <f>SUM(H64/H50)</f>
        <v>150</v>
      </c>
      <c r="I77" s="152"/>
      <c r="J77" s="153" t="s">
        <v>175</v>
      </c>
      <c r="K77" s="154"/>
      <c r="L77" s="153">
        <f t="shared" si="4"/>
        <v>-54</v>
      </c>
      <c r="M77" s="154"/>
    </row>
    <row r="78" spans="1:13" ht="35.25" customHeight="1">
      <c r="A78" s="98" t="s">
        <v>117</v>
      </c>
      <c r="B78" s="105" t="s">
        <v>127</v>
      </c>
      <c r="C78" s="184" t="s">
        <v>120</v>
      </c>
      <c r="D78" s="185"/>
      <c r="E78" s="116" t="s">
        <v>72</v>
      </c>
      <c r="F78" s="147" t="s">
        <v>176</v>
      </c>
      <c r="G78" s="148"/>
      <c r="H78" s="140">
        <f>SUM(H50)</f>
        <v>10</v>
      </c>
      <c r="I78" s="141"/>
      <c r="J78" s="153" t="s">
        <v>177</v>
      </c>
      <c r="K78" s="217"/>
      <c r="L78" s="153">
        <f t="shared" si="4"/>
        <v>8</v>
      </c>
      <c r="M78" s="217"/>
    </row>
    <row r="79" spans="1:13" ht="67.5" customHeight="1">
      <c r="A79" s="123" t="s">
        <v>119</v>
      </c>
      <c r="B79" s="105" t="s">
        <v>127</v>
      </c>
      <c r="C79" s="264" t="s">
        <v>178</v>
      </c>
      <c r="D79" s="265"/>
      <c r="E79" s="137" t="s">
        <v>179</v>
      </c>
      <c r="F79" s="147" t="s">
        <v>180</v>
      </c>
      <c r="G79" s="148"/>
      <c r="H79" s="155">
        <f>SUM(H66/H55)</f>
        <v>0.09055433393952868</v>
      </c>
      <c r="I79" s="156"/>
      <c r="J79" s="155">
        <f>SUM(J66/J55)</f>
        <v>0.0787750390366583</v>
      </c>
      <c r="K79" s="156"/>
      <c r="L79" s="155">
        <f>SUM(J79-H79)</f>
        <v>-0.011779294902870371</v>
      </c>
      <c r="M79" s="156"/>
    </row>
    <row r="80" spans="1:13" ht="67.5" customHeight="1">
      <c r="A80" s="123" t="s">
        <v>181</v>
      </c>
      <c r="B80" s="105" t="s">
        <v>127</v>
      </c>
      <c r="C80" s="264" t="s">
        <v>182</v>
      </c>
      <c r="D80" s="265"/>
      <c r="E80" s="137" t="s">
        <v>183</v>
      </c>
      <c r="F80" s="147" t="s">
        <v>184</v>
      </c>
      <c r="G80" s="148"/>
      <c r="H80" s="155">
        <f>SUM(H67/H56)</f>
        <v>0.7636546588850875</v>
      </c>
      <c r="I80" s="156"/>
      <c r="J80" s="155">
        <f>SUM(J67/J56)</f>
        <v>0.8154920507144294</v>
      </c>
      <c r="K80" s="156"/>
      <c r="L80" s="155">
        <f>SUM(J80-H80)</f>
        <v>0.05183739182934188</v>
      </c>
      <c r="M80" s="156"/>
    </row>
    <row r="81" spans="1:13" ht="67.5" customHeight="1">
      <c r="A81" s="123" t="s">
        <v>185</v>
      </c>
      <c r="B81" s="105" t="s">
        <v>127</v>
      </c>
      <c r="C81" s="264" t="s">
        <v>186</v>
      </c>
      <c r="D81" s="265"/>
      <c r="E81" s="137" t="s">
        <v>187</v>
      </c>
      <c r="F81" s="147" t="s">
        <v>188</v>
      </c>
      <c r="G81" s="148"/>
      <c r="H81" s="155">
        <f>SUM(H68/H56)</f>
        <v>47.85671161199436</v>
      </c>
      <c r="I81" s="156"/>
      <c r="J81" s="155">
        <f>SUM(J68/J56)</f>
        <v>44.70315958945462</v>
      </c>
      <c r="K81" s="156"/>
      <c r="L81" s="155">
        <f>SUM(J81-H81)</f>
        <v>-3.153552022539742</v>
      </c>
      <c r="M81" s="156"/>
    </row>
    <row r="82" spans="1:13" ht="67.5" customHeight="1">
      <c r="A82" s="123" t="s">
        <v>189</v>
      </c>
      <c r="B82" s="105" t="s">
        <v>127</v>
      </c>
      <c r="C82" s="264" t="s">
        <v>190</v>
      </c>
      <c r="D82" s="265"/>
      <c r="E82" s="137" t="s">
        <v>191</v>
      </c>
      <c r="F82" s="147" t="s">
        <v>192</v>
      </c>
      <c r="G82" s="148"/>
      <c r="H82" s="155">
        <f>SUM(H69/H57)</f>
        <v>0.022795558458523844</v>
      </c>
      <c r="I82" s="156"/>
      <c r="J82" s="155">
        <f>SUM(J69/J57)</f>
        <v>0.013847158719790987</v>
      </c>
      <c r="K82" s="156"/>
      <c r="L82" s="155">
        <f>SUM(J82-H82)</f>
        <v>-0.008948399738732857</v>
      </c>
      <c r="M82" s="156"/>
    </row>
    <row r="83" spans="1:13" ht="67.5" customHeight="1">
      <c r="A83" s="123" t="s">
        <v>193</v>
      </c>
      <c r="B83" s="105" t="s">
        <v>127</v>
      </c>
      <c r="C83" s="264" t="s">
        <v>118</v>
      </c>
      <c r="D83" s="265"/>
      <c r="E83" s="137" t="s">
        <v>69</v>
      </c>
      <c r="F83" s="147" t="s">
        <v>194</v>
      </c>
      <c r="G83" s="148"/>
      <c r="H83" s="155">
        <f>SUM(H58/H70)</f>
        <v>65</v>
      </c>
      <c r="I83" s="156"/>
      <c r="J83" s="155">
        <f>SUM(J58/J70)</f>
        <v>40.9</v>
      </c>
      <c r="K83" s="156"/>
      <c r="L83" s="155">
        <f>SUM(J83-H83)</f>
        <v>-24.1</v>
      </c>
      <c r="M83" s="156"/>
    </row>
    <row r="84" spans="1:13" ht="145.5" customHeight="1">
      <c r="A84" s="100"/>
      <c r="B84" s="106"/>
      <c r="C84" s="213" t="s">
        <v>203</v>
      </c>
      <c r="D84" s="214"/>
      <c r="E84" s="215"/>
      <c r="F84" s="215"/>
      <c r="G84" s="215"/>
      <c r="H84" s="215"/>
      <c r="I84" s="215"/>
      <c r="J84" s="215"/>
      <c r="K84" s="215"/>
      <c r="L84" s="215"/>
      <c r="M84" s="216"/>
    </row>
    <row r="85" spans="1:13" ht="16.5">
      <c r="A85" s="99" t="s">
        <v>14</v>
      </c>
      <c r="B85" s="107"/>
      <c r="C85" s="226" t="s">
        <v>60</v>
      </c>
      <c r="D85" s="226"/>
      <c r="E85" s="103"/>
      <c r="F85" s="268"/>
      <c r="G85" s="268"/>
      <c r="H85" s="269"/>
      <c r="I85" s="269"/>
      <c r="J85" s="224"/>
      <c r="K85" s="224"/>
      <c r="L85" s="224"/>
      <c r="M85" s="224"/>
    </row>
    <row r="86" spans="1:13" ht="39.75" customHeight="1">
      <c r="A86" s="136" t="s">
        <v>82</v>
      </c>
      <c r="B86" s="105" t="s">
        <v>127</v>
      </c>
      <c r="C86" s="162" t="s">
        <v>195</v>
      </c>
      <c r="D86" s="263"/>
      <c r="E86" s="116" t="s">
        <v>70</v>
      </c>
      <c r="F86" s="145" t="s">
        <v>121</v>
      </c>
      <c r="G86" s="146"/>
      <c r="H86" s="138">
        <v>100</v>
      </c>
      <c r="I86" s="139"/>
      <c r="J86" s="225">
        <v>100</v>
      </c>
      <c r="K86" s="225"/>
      <c r="L86" s="225">
        <f>H86-J86</f>
        <v>0</v>
      </c>
      <c r="M86" s="225"/>
    </row>
    <row r="87" spans="1:13" ht="39" customHeight="1">
      <c r="A87" s="123" t="s">
        <v>83</v>
      </c>
      <c r="B87" s="105" t="s">
        <v>127</v>
      </c>
      <c r="C87" s="143" t="s">
        <v>123</v>
      </c>
      <c r="D87" s="144"/>
      <c r="E87" s="117" t="s">
        <v>70</v>
      </c>
      <c r="F87" s="145" t="s">
        <v>122</v>
      </c>
      <c r="G87" s="146"/>
      <c r="H87" s="138">
        <v>100</v>
      </c>
      <c r="I87" s="139"/>
      <c r="J87" s="140">
        <v>100</v>
      </c>
      <c r="K87" s="141"/>
      <c r="L87" s="142">
        <f>H87-J87</f>
        <v>0</v>
      </c>
      <c r="M87" s="142"/>
    </row>
    <row r="88" spans="1:13" ht="39" customHeight="1">
      <c r="A88" s="123" t="s">
        <v>196</v>
      </c>
      <c r="B88" s="105" t="s">
        <v>127</v>
      </c>
      <c r="C88" s="143" t="s">
        <v>197</v>
      </c>
      <c r="D88" s="144"/>
      <c r="E88" s="117" t="s">
        <v>70</v>
      </c>
      <c r="F88" s="145" t="s">
        <v>198</v>
      </c>
      <c r="G88" s="146"/>
      <c r="H88" s="138">
        <v>2</v>
      </c>
      <c r="I88" s="139"/>
      <c r="J88" s="140">
        <v>13</v>
      </c>
      <c r="K88" s="141"/>
      <c r="L88" s="142">
        <v>11</v>
      </c>
      <c r="M88" s="142"/>
    </row>
    <row r="89" spans="1:13" ht="39" customHeight="1">
      <c r="A89" s="123" t="s">
        <v>199</v>
      </c>
      <c r="B89" s="105" t="s">
        <v>127</v>
      </c>
      <c r="C89" s="143" t="s">
        <v>200</v>
      </c>
      <c r="D89" s="144"/>
      <c r="E89" s="117" t="s">
        <v>70</v>
      </c>
      <c r="F89" s="145" t="s">
        <v>201</v>
      </c>
      <c r="G89" s="146"/>
      <c r="H89" s="138">
        <v>2</v>
      </c>
      <c r="I89" s="139"/>
      <c r="J89" s="140">
        <v>39</v>
      </c>
      <c r="K89" s="141"/>
      <c r="L89" s="142">
        <v>37</v>
      </c>
      <c r="M89" s="142"/>
    </row>
    <row r="90" spans="1:13" ht="52.5" customHeight="1">
      <c r="A90" s="100"/>
      <c r="B90" s="106"/>
      <c r="C90" s="159" t="s">
        <v>202</v>
      </c>
      <c r="D90" s="160"/>
      <c r="E90" s="160"/>
      <c r="F90" s="160"/>
      <c r="G90" s="160"/>
      <c r="H90" s="160"/>
      <c r="I90" s="160"/>
      <c r="J90" s="160"/>
      <c r="K90" s="160"/>
      <c r="L90" s="160"/>
      <c r="M90" s="161"/>
    </row>
    <row r="91" spans="1:16" s="19" customFormat="1" ht="12.75" customHeight="1">
      <c r="A91" s="274" t="s">
        <v>55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</row>
    <row r="92" spans="1:16" s="19" customFormat="1" ht="12.75" customHeight="1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</row>
    <row r="93" spans="1:16" s="19" customFormat="1" ht="12.75" customHeight="1">
      <c r="A93" s="2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2" t="s">
        <v>16</v>
      </c>
      <c r="P93" s="28"/>
    </row>
    <row r="94" spans="1:16" s="19" customFormat="1" ht="48" customHeight="1">
      <c r="A94" s="272" t="s">
        <v>43</v>
      </c>
      <c r="B94" s="272" t="s">
        <v>44</v>
      </c>
      <c r="C94" s="272" t="s">
        <v>25</v>
      </c>
      <c r="D94" s="272" t="s">
        <v>45</v>
      </c>
      <c r="E94" s="272"/>
      <c r="F94" s="272"/>
      <c r="G94" s="272" t="s">
        <v>61</v>
      </c>
      <c r="H94" s="272"/>
      <c r="I94" s="272"/>
      <c r="J94" s="272" t="s">
        <v>62</v>
      </c>
      <c r="K94" s="272"/>
      <c r="L94" s="272"/>
      <c r="M94" s="272" t="s">
        <v>63</v>
      </c>
      <c r="N94" s="272"/>
      <c r="O94" s="272"/>
      <c r="P94" s="28"/>
    </row>
    <row r="95" spans="1:16" s="19" customFormat="1" ht="51" customHeight="1">
      <c r="A95" s="272"/>
      <c r="B95" s="272"/>
      <c r="C95" s="272"/>
      <c r="D95" s="43" t="s">
        <v>19</v>
      </c>
      <c r="E95" s="43" t="s">
        <v>20</v>
      </c>
      <c r="F95" s="43" t="s">
        <v>21</v>
      </c>
      <c r="G95" s="43" t="s">
        <v>19</v>
      </c>
      <c r="H95" s="43" t="s">
        <v>20</v>
      </c>
      <c r="I95" s="43" t="s">
        <v>21</v>
      </c>
      <c r="J95" s="43" t="s">
        <v>19</v>
      </c>
      <c r="K95" s="43" t="s">
        <v>20</v>
      </c>
      <c r="L95" s="43" t="s">
        <v>21</v>
      </c>
      <c r="M95" s="43" t="s">
        <v>19</v>
      </c>
      <c r="N95" s="43" t="s">
        <v>20</v>
      </c>
      <c r="O95" s="43" t="s">
        <v>21</v>
      </c>
      <c r="P95" s="28"/>
    </row>
    <row r="96" spans="1:16" s="19" customFormat="1" ht="16.5" customHeight="1">
      <c r="A96" s="72">
        <v>1</v>
      </c>
      <c r="B96" s="75">
        <v>2</v>
      </c>
      <c r="C96" s="75" t="s">
        <v>11</v>
      </c>
      <c r="D96" s="72">
        <v>4</v>
      </c>
      <c r="E96" s="72">
        <v>5</v>
      </c>
      <c r="F96" s="72">
        <v>6</v>
      </c>
      <c r="G96" s="72">
        <v>7</v>
      </c>
      <c r="H96" s="72">
        <v>8</v>
      </c>
      <c r="I96" s="72">
        <v>9</v>
      </c>
      <c r="J96" s="72">
        <v>10</v>
      </c>
      <c r="K96" s="72">
        <v>11</v>
      </c>
      <c r="L96" s="72">
        <v>12</v>
      </c>
      <c r="M96" s="72">
        <v>13</v>
      </c>
      <c r="N96" s="72">
        <v>14</v>
      </c>
      <c r="O96" s="72">
        <v>15</v>
      </c>
      <c r="P96" s="28"/>
    </row>
    <row r="97" spans="1:16" s="19" customFormat="1" ht="39.75" customHeight="1">
      <c r="A97" s="73"/>
      <c r="B97" s="78" t="s">
        <v>33</v>
      </c>
      <c r="C97" s="78"/>
      <c r="D97" s="74" t="s">
        <v>46</v>
      </c>
      <c r="E97" s="45" t="s">
        <v>46</v>
      </c>
      <c r="F97" s="45" t="s">
        <v>46</v>
      </c>
      <c r="G97" s="45" t="s">
        <v>46</v>
      </c>
      <c r="H97" s="45" t="s">
        <v>46</v>
      </c>
      <c r="I97" s="45" t="s">
        <v>46</v>
      </c>
      <c r="J97" s="45" t="s">
        <v>46</v>
      </c>
      <c r="K97" s="45" t="s">
        <v>46</v>
      </c>
      <c r="L97" s="45" t="s">
        <v>46</v>
      </c>
      <c r="M97" s="45" t="s">
        <v>46</v>
      </c>
      <c r="N97" s="45" t="s">
        <v>46</v>
      </c>
      <c r="O97" s="45" t="s">
        <v>46</v>
      </c>
      <c r="P97" s="28"/>
    </row>
    <row r="98" spans="1:16" s="19" customFormat="1" ht="33.75" customHeight="1">
      <c r="A98" s="45"/>
      <c r="B98" s="79" t="s">
        <v>47</v>
      </c>
      <c r="C98" s="77"/>
      <c r="D98" s="45" t="s">
        <v>46</v>
      </c>
      <c r="E98" s="45"/>
      <c r="F98" s="45" t="s">
        <v>46</v>
      </c>
      <c r="G98" s="45" t="s">
        <v>46</v>
      </c>
      <c r="H98" s="45"/>
      <c r="I98" s="45" t="s">
        <v>46</v>
      </c>
      <c r="J98" s="45" t="s">
        <v>46</v>
      </c>
      <c r="K98" s="45"/>
      <c r="L98" s="45" t="s">
        <v>46</v>
      </c>
      <c r="M98" s="45" t="s">
        <v>46</v>
      </c>
      <c r="N98" s="45" t="s">
        <v>46</v>
      </c>
      <c r="O98" s="45" t="s">
        <v>46</v>
      </c>
      <c r="P98" s="28"/>
    </row>
    <row r="99" spans="1:16" s="19" customFormat="1" ht="33.75" customHeight="1">
      <c r="A99" s="45"/>
      <c r="B99" s="93" t="s">
        <v>49</v>
      </c>
      <c r="C99" s="77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28"/>
    </row>
    <row r="100" spans="1:16" s="19" customFormat="1" ht="46.5" customHeight="1">
      <c r="A100" s="45"/>
      <c r="B100" s="94" t="s">
        <v>65</v>
      </c>
      <c r="C100" s="46"/>
      <c r="D100" s="45" t="s">
        <v>48</v>
      </c>
      <c r="E100" s="45" t="s">
        <v>46</v>
      </c>
      <c r="F100" s="45"/>
      <c r="G100" s="45" t="s">
        <v>48</v>
      </c>
      <c r="H100" s="45" t="s">
        <v>46</v>
      </c>
      <c r="I100" s="45" t="s">
        <v>46</v>
      </c>
      <c r="J100" s="45" t="s">
        <v>48</v>
      </c>
      <c r="K100" s="45" t="s">
        <v>46</v>
      </c>
      <c r="L100" s="45" t="s">
        <v>46</v>
      </c>
      <c r="M100" s="45" t="s">
        <v>48</v>
      </c>
      <c r="N100" s="45" t="s">
        <v>46</v>
      </c>
      <c r="O100" s="45" t="s">
        <v>46</v>
      </c>
      <c r="P100" s="28"/>
    </row>
    <row r="101" spans="1:16" s="19" customFormat="1" ht="19.5" customHeight="1">
      <c r="A101" s="73"/>
      <c r="B101" s="271" t="s">
        <v>66</v>
      </c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8"/>
    </row>
    <row r="102" spans="1:16" s="19" customFormat="1" ht="32.25" customHeight="1">
      <c r="A102" s="45"/>
      <c r="B102" s="79" t="s">
        <v>67</v>
      </c>
      <c r="C102" s="81"/>
      <c r="D102" s="80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28"/>
    </row>
    <row r="103" spans="1:16" s="19" customFormat="1" ht="22.5" customHeight="1">
      <c r="A103" s="45"/>
      <c r="B103" s="73" t="s">
        <v>34</v>
      </c>
      <c r="C103" s="82"/>
      <c r="D103" s="74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 t="s">
        <v>46</v>
      </c>
      <c r="P103" s="28"/>
    </row>
    <row r="104" spans="1:16" s="19" customFormat="1" ht="12.75" customHeight="1">
      <c r="A104" s="47"/>
      <c r="B104" s="47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9"/>
    </row>
    <row r="105" spans="1:16" s="19" customFormat="1" ht="13.5" customHeight="1">
      <c r="A105" s="270" t="s">
        <v>56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</row>
    <row r="106" spans="1:16" s="19" customFormat="1" ht="13.5" customHeight="1">
      <c r="A106" s="270" t="s">
        <v>57</v>
      </c>
      <c r="B106" s="270"/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</row>
    <row r="107" spans="1:16" s="19" customFormat="1" ht="13.5" customHeight="1">
      <c r="A107" s="270" t="s">
        <v>58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</row>
    <row r="108" spans="1:16" s="19" customFormat="1" ht="13.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s="19" customFormat="1" ht="13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s="19" customFormat="1" ht="14.25" customHeight="1">
      <c r="A110" s="260" t="s">
        <v>50</v>
      </c>
      <c r="B110" s="260"/>
      <c r="C110" s="260"/>
      <c r="D110" s="260"/>
      <c r="E110" s="260"/>
      <c r="F110" s="260"/>
      <c r="G110" s="260"/>
      <c r="H110" s="40"/>
      <c r="I110" s="40"/>
      <c r="J110" s="49"/>
      <c r="K110" s="49"/>
      <c r="L110" s="49"/>
      <c r="M110" s="49"/>
      <c r="N110" s="49"/>
      <c r="O110" s="49"/>
      <c r="P110" s="49"/>
    </row>
    <row r="111" spans="1:16" ht="17.25" customHeight="1">
      <c r="A111" s="260" t="s">
        <v>51</v>
      </c>
      <c r="B111" s="260"/>
      <c r="C111" s="260"/>
      <c r="D111" s="260"/>
      <c r="E111" s="260"/>
      <c r="F111" s="260"/>
      <c r="G111" s="260"/>
      <c r="H111" s="249"/>
      <c r="I111" s="249"/>
      <c r="J111" s="49"/>
      <c r="K111" s="249" t="s">
        <v>208</v>
      </c>
      <c r="L111" s="249"/>
      <c r="M111" s="249"/>
      <c r="N111" s="249"/>
      <c r="O111" s="49"/>
      <c r="P111" s="49"/>
    </row>
    <row r="112" spans="1:16" ht="16.5">
      <c r="A112" s="40"/>
      <c r="B112" s="40"/>
      <c r="C112" s="40"/>
      <c r="D112" s="40"/>
      <c r="E112" s="40"/>
      <c r="F112" s="40"/>
      <c r="G112" s="40"/>
      <c r="H112" s="261" t="s">
        <v>52</v>
      </c>
      <c r="I112" s="261"/>
      <c r="J112" s="49"/>
      <c r="K112" s="261" t="s">
        <v>53</v>
      </c>
      <c r="L112" s="261"/>
      <c r="M112" s="261"/>
      <c r="N112" s="261"/>
      <c r="O112" s="49"/>
      <c r="P112" s="49"/>
    </row>
    <row r="113" spans="1:16" ht="16.5">
      <c r="A113" s="40"/>
      <c r="B113" s="40"/>
      <c r="C113" s="40"/>
      <c r="D113" s="40"/>
      <c r="E113" s="40"/>
      <c r="F113" s="40"/>
      <c r="G113" s="40"/>
      <c r="H113" s="40"/>
      <c r="I113" s="40"/>
      <c r="J113" s="49"/>
      <c r="K113" s="40"/>
      <c r="L113" s="40"/>
      <c r="M113" s="40"/>
      <c r="N113" s="40"/>
      <c r="O113" s="49"/>
      <c r="P113" s="49"/>
    </row>
    <row r="114" spans="1:16" ht="18" customHeight="1">
      <c r="A114" s="260" t="s">
        <v>54</v>
      </c>
      <c r="B114" s="260"/>
      <c r="C114" s="260"/>
      <c r="D114" s="260"/>
      <c r="E114" s="260"/>
      <c r="F114" s="260"/>
      <c r="G114" s="260"/>
      <c r="H114" s="249"/>
      <c r="I114" s="249"/>
      <c r="J114" s="49"/>
      <c r="K114" s="249" t="s">
        <v>68</v>
      </c>
      <c r="L114" s="249"/>
      <c r="M114" s="249"/>
      <c r="N114" s="249"/>
      <c r="O114" s="49"/>
      <c r="P114" s="49"/>
    </row>
    <row r="115" spans="1:16" ht="16.5">
      <c r="A115" s="260" t="s">
        <v>51</v>
      </c>
      <c r="B115" s="260"/>
      <c r="C115" s="260"/>
      <c r="D115" s="260"/>
      <c r="E115" s="260"/>
      <c r="F115" s="260"/>
      <c r="G115" s="260"/>
      <c r="H115" s="261" t="s">
        <v>52</v>
      </c>
      <c r="I115" s="261"/>
      <c r="J115" s="49"/>
      <c r="K115" s="261" t="s">
        <v>53</v>
      </c>
      <c r="L115" s="261"/>
      <c r="M115" s="261"/>
      <c r="N115" s="261"/>
      <c r="O115" s="49"/>
      <c r="P115" s="49"/>
    </row>
    <row r="116" spans="1:16" ht="16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</sheetData>
  <sheetProtection selectLockedCells="1" selectUnlockedCells="1"/>
  <mergeCells count="307">
    <mergeCell ref="C82:D82"/>
    <mergeCell ref="F82:G82"/>
    <mergeCell ref="H82:I82"/>
    <mergeCell ref="J82:K82"/>
    <mergeCell ref="L82:M82"/>
    <mergeCell ref="C83:D83"/>
    <mergeCell ref="F83:G83"/>
    <mergeCell ref="H83:I83"/>
    <mergeCell ref="J83:K83"/>
    <mergeCell ref="L83:M83"/>
    <mergeCell ref="C80:D80"/>
    <mergeCell ref="F80:G80"/>
    <mergeCell ref="H80:I80"/>
    <mergeCell ref="J80:K80"/>
    <mergeCell ref="L80:M80"/>
    <mergeCell ref="C81:D81"/>
    <mergeCell ref="F81:G81"/>
    <mergeCell ref="H81:I81"/>
    <mergeCell ref="J81:K81"/>
    <mergeCell ref="L81:M81"/>
    <mergeCell ref="C69:D69"/>
    <mergeCell ref="F69:G69"/>
    <mergeCell ref="H69:I69"/>
    <mergeCell ref="J69:K69"/>
    <mergeCell ref="L69:M69"/>
    <mergeCell ref="C79:D79"/>
    <mergeCell ref="F79:G79"/>
    <mergeCell ref="H79:I79"/>
    <mergeCell ref="J79:K79"/>
    <mergeCell ref="L79:M79"/>
    <mergeCell ref="C67:D67"/>
    <mergeCell ref="F67:G67"/>
    <mergeCell ref="H67:I67"/>
    <mergeCell ref="J67:K67"/>
    <mergeCell ref="L67:M67"/>
    <mergeCell ref="C68:D68"/>
    <mergeCell ref="F68:G68"/>
    <mergeCell ref="H68:I68"/>
    <mergeCell ref="J68:K68"/>
    <mergeCell ref="L68:M68"/>
    <mergeCell ref="L65:M65"/>
    <mergeCell ref="C66:D66"/>
    <mergeCell ref="F66:G66"/>
    <mergeCell ref="H66:I66"/>
    <mergeCell ref="J66:K66"/>
    <mergeCell ref="L66:M66"/>
    <mergeCell ref="F65:G65"/>
    <mergeCell ref="H65:I65"/>
    <mergeCell ref="J65:K65"/>
    <mergeCell ref="C56:D56"/>
    <mergeCell ref="F56:G56"/>
    <mergeCell ref="H56:I56"/>
    <mergeCell ref="J56:K56"/>
    <mergeCell ref="L56:M56"/>
    <mergeCell ref="C57:D57"/>
    <mergeCell ref="F57:G57"/>
    <mergeCell ref="H57:I57"/>
    <mergeCell ref="J57:K57"/>
    <mergeCell ref="L57:M57"/>
    <mergeCell ref="C54:D54"/>
    <mergeCell ref="F54:G54"/>
    <mergeCell ref="H54:I54"/>
    <mergeCell ref="J54:K54"/>
    <mergeCell ref="L54:M54"/>
    <mergeCell ref="C55:D55"/>
    <mergeCell ref="F55:G55"/>
    <mergeCell ref="H55:I55"/>
    <mergeCell ref="J55:K55"/>
    <mergeCell ref="L55:M55"/>
    <mergeCell ref="F52:G52"/>
    <mergeCell ref="H52:I52"/>
    <mergeCell ref="J52:K52"/>
    <mergeCell ref="L52:M52"/>
    <mergeCell ref="C53:D53"/>
    <mergeCell ref="F53:G53"/>
    <mergeCell ref="H53:I53"/>
    <mergeCell ref="J53:K53"/>
    <mergeCell ref="L53:M53"/>
    <mergeCell ref="C51:D51"/>
    <mergeCell ref="F51:G51"/>
    <mergeCell ref="H51:I51"/>
    <mergeCell ref="J51:K51"/>
    <mergeCell ref="L51:M51"/>
    <mergeCell ref="L50:M50"/>
    <mergeCell ref="C46:D46"/>
    <mergeCell ref="F46:G46"/>
    <mergeCell ref="H46:I46"/>
    <mergeCell ref="J46:K46"/>
    <mergeCell ref="C48:D48"/>
    <mergeCell ref="C50:D50"/>
    <mergeCell ref="H47:I47"/>
    <mergeCell ref="C49:D49"/>
    <mergeCell ref="F49:G49"/>
    <mergeCell ref="H49:I49"/>
    <mergeCell ref="L48:M48"/>
    <mergeCell ref="C52:D52"/>
    <mergeCell ref="N31:N32"/>
    <mergeCell ref="C59:M59"/>
    <mergeCell ref="D94:F94"/>
    <mergeCell ref="C45:D45"/>
    <mergeCell ref="L44:M44"/>
    <mergeCell ref="F44:G44"/>
    <mergeCell ref="A91:P92"/>
    <mergeCell ref="F73:G73"/>
    <mergeCell ref="C90:M90"/>
    <mergeCell ref="J47:K47"/>
    <mergeCell ref="L47:M47"/>
    <mergeCell ref="C74:D74"/>
    <mergeCell ref="A111:G111"/>
    <mergeCell ref="C64:D64"/>
    <mergeCell ref="C76:D76"/>
    <mergeCell ref="F48:G48"/>
    <mergeCell ref="L73:M73"/>
    <mergeCell ref="C88:D88"/>
    <mergeCell ref="A106:P106"/>
    <mergeCell ref="A107:P107"/>
    <mergeCell ref="B101:O101"/>
    <mergeCell ref="G94:I94"/>
    <mergeCell ref="J94:L94"/>
    <mergeCell ref="M94:O94"/>
    <mergeCell ref="A94:A95"/>
    <mergeCell ref="B94:B95"/>
    <mergeCell ref="C94:C95"/>
    <mergeCell ref="A105:P105"/>
    <mergeCell ref="J78:K78"/>
    <mergeCell ref="L74:M74"/>
    <mergeCell ref="C75:D75"/>
    <mergeCell ref="F75:G75"/>
    <mergeCell ref="H111:I111"/>
    <mergeCell ref="K111:N111"/>
    <mergeCell ref="A110:G110"/>
    <mergeCell ref="C86:D86"/>
    <mergeCell ref="F85:G85"/>
    <mergeCell ref="H85:I85"/>
    <mergeCell ref="F45:G45"/>
    <mergeCell ref="C63:D63"/>
    <mergeCell ref="F63:G63"/>
    <mergeCell ref="F47:G47"/>
    <mergeCell ref="C47:D47"/>
    <mergeCell ref="C62:D62"/>
    <mergeCell ref="F62:G62"/>
    <mergeCell ref="F50:G50"/>
    <mergeCell ref="C60:D60"/>
    <mergeCell ref="F60:G60"/>
    <mergeCell ref="F86:G86"/>
    <mergeCell ref="H86:I86"/>
    <mergeCell ref="J85:K85"/>
    <mergeCell ref="L43:M43"/>
    <mergeCell ref="A115:G115"/>
    <mergeCell ref="H115:I115"/>
    <mergeCell ref="K115:N115"/>
    <mergeCell ref="H112:I112"/>
    <mergeCell ref="K112:N112"/>
    <mergeCell ref="A114:G114"/>
    <mergeCell ref="H114:I114"/>
    <mergeCell ref="K114:N114"/>
    <mergeCell ref="J86:K86"/>
    <mergeCell ref="N22:N23"/>
    <mergeCell ref="C18:D18"/>
    <mergeCell ref="L40:M41"/>
    <mergeCell ref="A28:M28"/>
    <mergeCell ref="A31:D32"/>
    <mergeCell ref="A34:D34"/>
    <mergeCell ref="H40:I41"/>
    <mergeCell ref="A17:B17"/>
    <mergeCell ref="D9:N9"/>
    <mergeCell ref="A19:B19"/>
    <mergeCell ref="B22:B23"/>
    <mergeCell ref="D22:D23"/>
    <mergeCell ref="E22:G22"/>
    <mergeCell ref="A18:B18"/>
    <mergeCell ref="F18:G18"/>
    <mergeCell ref="K18:L18"/>
    <mergeCell ref="K22:M22"/>
    <mergeCell ref="H31:J31"/>
    <mergeCell ref="K31:M31"/>
    <mergeCell ref="A39:D39"/>
    <mergeCell ref="J40:K41"/>
    <mergeCell ref="F16:I16"/>
    <mergeCell ref="F17:G17"/>
    <mergeCell ref="F19:G19"/>
    <mergeCell ref="J16:M16"/>
    <mergeCell ref="K17:L17"/>
    <mergeCell ref="K19:L19"/>
    <mergeCell ref="K1:M1"/>
    <mergeCell ref="K3:M3"/>
    <mergeCell ref="A7:J7"/>
    <mergeCell ref="D11:N11"/>
    <mergeCell ref="D15:K15"/>
    <mergeCell ref="B14:I14"/>
    <mergeCell ref="B20:J20"/>
    <mergeCell ref="D8:N8"/>
    <mergeCell ref="J42:K42"/>
    <mergeCell ref="C44:D44"/>
    <mergeCell ref="H42:I42"/>
    <mergeCell ref="F43:G43"/>
    <mergeCell ref="H43:I43"/>
    <mergeCell ref="J43:K43"/>
    <mergeCell ref="H44:I44"/>
    <mergeCell ref="C42:D42"/>
    <mergeCell ref="C22:C23"/>
    <mergeCell ref="F42:G42"/>
    <mergeCell ref="L85:M85"/>
    <mergeCell ref="C87:D87"/>
    <mergeCell ref="F87:G87"/>
    <mergeCell ref="H87:I87"/>
    <mergeCell ref="L86:M86"/>
    <mergeCell ref="C85:D85"/>
    <mergeCell ref="C72:D72"/>
    <mergeCell ref="J44:K44"/>
    <mergeCell ref="L42:M42"/>
    <mergeCell ref="C19:D19"/>
    <mergeCell ref="J63:K63"/>
    <mergeCell ref="L63:M63"/>
    <mergeCell ref="F61:G61"/>
    <mergeCell ref="J61:K61"/>
    <mergeCell ref="L61:M61"/>
    <mergeCell ref="H63:I63"/>
    <mergeCell ref="C61:D61"/>
    <mergeCell ref="A35:D35"/>
    <mergeCell ref="A21:L21"/>
    <mergeCell ref="F72:G72"/>
    <mergeCell ref="H72:I72"/>
    <mergeCell ref="L87:M87"/>
    <mergeCell ref="J87:K87"/>
    <mergeCell ref="C78:D78"/>
    <mergeCell ref="F78:G78"/>
    <mergeCell ref="C84:M84"/>
    <mergeCell ref="L78:M78"/>
    <mergeCell ref="H78:I78"/>
    <mergeCell ref="J74:K74"/>
    <mergeCell ref="L72:M72"/>
    <mergeCell ref="H75:I75"/>
    <mergeCell ref="J75:K75"/>
    <mergeCell ref="F74:G74"/>
    <mergeCell ref="H74:I74"/>
    <mergeCell ref="J72:K72"/>
    <mergeCell ref="H73:I73"/>
    <mergeCell ref="J73:K73"/>
    <mergeCell ref="A40:A41"/>
    <mergeCell ref="E40:E41"/>
    <mergeCell ref="H45:I45"/>
    <mergeCell ref="H62:I62"/>
    <mergeCell ref="J62:K62"/>
    <mergeCell ref="D12:N12"/>
    <mergeCell ref="D13:N13"/>
    <mergeCell ref="A22:A23"/>
    <mergeCell ref="J45:K45"/>
    <mergeCell ref="C43:D43"/>
    <mergeCell ref="C73:D73"/>
    <mergeCell ref="H61:I61"/>
    <mergeCell ref="C17:D17"/>
    <mergeCell ref="A16:E16"/>
    <mergeCell ref="H60:I60"/>
    <mergeCell ref="L45:M45"/>
    <mergeCell ref="A30:L30"/>
    <mergeCell ref="E31:G31"/>
    <mergeCell ref="B40:B41"/>
    <mergeCell ref="H22:J22"/>
    <mergeCell ref="C40:D41"/>
    <mergeCell ref="F40:G41"/>
    <mergeCell ref="A33:D33"/>
    <mergeCell ref="L62:M62"/>
    <mergeCell ref="J60:K60"/>
    <mergeCell ref="L60:M60"/>
    <mergeCell ref="H48:I48"/>
    <mergeCell ref="J48:K48"/>
    <mergeCell ref="J49:K49"/>
    <mergeCell ref="L49:M49"/>
    <mergeCell ref="L58:M58"/>
    <mergeCell ref="H50:I50"/>
    <mergeCell ref="J50:K50"/>
    <mergeCell ref="L64:M64"/>
    <mergeCell ref="C70:D70"/>
    <mergeCell ref="F70:G70"/>
    <mergeCell ref="H70:I70"/>
    <mergeCell ref="J70:K70"/>
    <mergeCell ref="L70:M70"/>
    <mergeCell ref="C65:D65"/>
    <mergeCell ref="L46:M46"/>
    <mergeCell ref="L75:M75"/>
    <mergeCell ref="C71:M71"/>
    <mergeCell ref="C58:D58"/>
    <mergeCell ref="F64:G64"/>
    <mergeCell ref="H64:I64"/>
    <mergeCell ref="J58:K58"/>
    <mergeCell ref="H58:I58"/>
    <mergeCell ref="F58:G58"/>
    <mergeCell ref="J64:K64"/>
    <mergeCell ref="F76:G76"/>
    <mergeCell ref="H76:I76"/>
    <mergeCell ref="J76:K76"/>
    <mergeCell ref="L76:M76"/>
    <mergeCell ref="C77:D77"/>
    <mergeCell ref="F77:G77"/>
    <mergeCell ref="H77:I77"/>
    <mergeCell ref="J77:K77"/>
    <mergeCell ref="L77:M77"/>
    <mergeCell ref="H88:I88"/>
    <mergeCell ref="J88:K88"/>
    <mergeCell ref="L88:M88"/>
    <mergeCell ref="C89:D89"/>
    <mergeCell ref="F89:G89"/>
    <mergeCell ref="H89:I89"/>
    <mergeCell ref="J89:K89"/>
    <mergeCell ref="L89:M89"/>
    <mergeCell ref="F88:G88"/>
  </mergeCells>
  <printOptions/>
  <pageMargins left="0.6692913385826772" right="0.3937007874015748" top="0.5905511811023623" bottom="0.3937007874015748" header="0.5118110236220472" footer="0.5118110236220472"/>
  <pageSetup horizontalDpi="600" verticalDpi="600" orientation="landscape" paperSize="9" scale="60" r:id="rId1"/>
  <rowBreaks count="2" manualBreakCount="2">
    <brk id="36" max="255" man="1"/>
    <brk id="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2019-01-30T15:24:10Z</cp:lastPrinted>
  <dcterms:created xsi:type="dcterms:W3CDTF">2015-01-21T15:14:42Z</dcterms:created>
  <dcterms:modified xsi:type="dcterms:W3CDTF">2019-01-30T15:28:12Z</dcterms:modified>
  <cp:category/>
  <cp:version/>
  <cp:contentType/>
  <cp:contentStatus/>
</cp:coreProperties>
</file>