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6630" tabRatio="625"/>
  </bookViews>
  <sheets>
    <sheet name="170703" sheetId="5" r:id="rId1"/>
    <sheet name="Лист2" sheetId="2" r:id="rId2"/>
    <sheet name="Лист3" sheetId="3" r:id="rId3"/>
  </sheets>
  <definedNames>
    <definedName name="_xlnm.Print_Area" localSheetId="0">'170703'!$A$1:$P$199</definedName>
  </definedNames>
  <calcPr calcId="124519"/>
</workbook>
</file>

<file path=xl/calcChain.xml><?xml version="1.0" encoding="utf-8"?>
<calcChain xmlns="http://schemas.openxmlformats.org/spreadsheetml/2006/main">
  <c r="N100" i="5"/>
  <c r="N81"/>
  <c r="N92"/>
  <c r="I65"/>
  <c r="P64"/>
  <c r="H54"/>
  <c r="J181"/>
  <c r="K181"/>
  <c r="L181"/>
  <c r="M181"/>
  <c r="N181"/>
  <c r="O181"/>
  <c r="H181"/>
  <c r="D179"/>
  <c r="E179"/>
  <c r="F179"/>
  <c r="G179"/>
  <c r="J179"/>
  <c r="K179"/>
  <c r="L179"/>
  <c r="M179"/>
  <c r="N179"/>
  <c r="O179"/>
  <c r="H179"/>
  <c r="I180"/>
  <c r="I181" s="1"/>
  <c r="I179" l="1"/>
  <c r="M153"/>
  <c r="M149"/>
  <c r="N54"/>
  <c r="P53"/>
  <c r="M144"/>
  <c r="M140"/>
  <c r="P63"/>
  <c r="N65"/>
  <c r="P52" l="1"/>
  <c r="P51"/>
  <c r="M135"/>
  <c r="M131"/>
  <c r="D177"/>
  <c r="E177"/>
  <c r="G177"/>
  <c r="H177"/>
  <c r="J177"/>
  <c r="K177"/>
  <c r="L177"/>
  <c r="M177"/>
  <c r="O177"/>
  <c r="N177"/>
  <c r="I176"/>
  <c r="I177" s="1"/>
  <c r="F176"/>
  <c r="F177" s="1"/>
  <c r="O166" l="1"/>
  <c r="J164"/>
  <c r="J163" s="1"/>
  <c r="J183" s="1"/>
  <c r="K164"/>
  <c r="K163" s="1"/>
  <c r="K183" s="1"/>
  <c r="L164"/>
  <c r="L163" s="1"/>
  <c r="L183" s="1"/>
  <c r="M164"/>
  <c r="M163" s="1"/>
  <c r="M183" s="1"/>
  <c r="N164"/>
  <c r="N163" s="1"/>
  <c r="N183" s="1"/>
  <c r="O165"/>
  <c r="O164" s="1"/>
  <c r="O163" s="1"/>
  <c r="O183" s="1"/>
  <c r="G174"/>
  <c r="H174"/>
  <c r="E174"/>
  <c r="D170"/>
  <c r="D169" s="1"/>
  <c r="E170"/>
  <c r="E169" s="1"/>
  <c r="G170"/>
  <c r="G169" s="1"/>
  <c r="H170"/>
  <c r="H169" s="1"/>
  <c r="I172"/>
  <c r="I173"/>
  <c r="I171"/>
  <c r="F172"/>
  <c r="F173"/>
  <c r="F171"/>
  <c r="E164"/>
  <c r="E163" s="1"/>
  <c r="G164"/>
  <c r="G163" s="1"/>
  <c r="H164"/>
  <c r="H163" s="1"/>
  <c r="D164"/>
  <c r="D163" s="1"/>
  <c r="H167"/>
  <c r="F167"/>
  <c r="I166"/>
  <c r="I165"/>
  <c r="F166"/>
  <c r="F164" s="1"/>
  <c r="F163" s="1"/>
  <c r="I174" l="1"/>
  <c r="D183"/>
  <c r="I164"/>
  <c r="I163" s="1"/>
  <c r="O167"/>
  <c r="M167"/>
  <c r="K167"/>
  <c r="N167"/>
  <c r="L167"/>
  <c r="J167"/>
  <c r="F170"/>
  <c r="F169" s="1"/>
  <c r="F174"/>
  <c r="I170"/>
  <c r="I169" s="1"/>
  <c r="I167"/>
  <c r="M126" l="1"/>
  <c r="M122"/>
  <c r="P50" l="1"/>
  <c r="P49"/>
  <c r="P61"/>
  <c r="N74" l="1"/>
  <c r="P62"/>
  <c r="P65" s="1"/>
  <c r="M117" l="1"/>
  <c r="M113"/>
  <c r="P48" l="1"/>
  <c r="P54" s="1"/>
  <c r="M74"/>
  <c r="M87"/>
  <c r="M96"/>
  <c r="H183"/>
  <c r="I183"/>
  <c r="G181"/>
  <c r="G183" s="1"/>
  <c r="F181"/>
  <c r="F183" s="1"/>
  <c r="E181"/>
  <c r="E183" s="1"/>
</calcChain>
</file>

<file path=xl/comments1.xml><?xml version="1.0" encoding="utf-8"?>
<comments xmlns="http://schemas.openxmlformats.org/spreadsheetml/2006/main">
  <authors>
    <author>Ната</author>
  </authors>
  <commentList>
    <comment ref="N100" authorId="0">
      <text>
        <r>
          <rPr>
            <b/>
            <sz val="9"/>
            <color indexed="81"/>
            <rFont val="Tahoma"/>
            <family val="2"/>
            <charset val="204"/>
          </rPr>
          <t>Ната: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<sst xmlns="http://schemas.openxmlformats.org/spreadsheetml/2006/main" count="485" uniqueCount="226">
  <si>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</si>
  <si>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</si>
  <si>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</si>
  <si>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</si>
  <si>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</si>
  <si>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</si>
  <si>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</si>
  <si>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</si>
  <si>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</si>
  <si>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</si>
  <si>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</si>
  <si>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</si>
  <si>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</si>
  <si>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</si>
  <si>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</si>
  <si>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</si>
  <si>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</si>
  <si>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</si>
  <si>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</si>
  <si>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</si>
  <si>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</si>
  <si>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</si>
  <si>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</si>
  <si>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</si>
  <si>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</si>
  <si>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</si>
  <si>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</si>
  <si>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</si>
  <si>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</si>
  <si>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</si>
  <si>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</si>
  <si>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</si>
  <si>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</si>
  <si>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</si>
  <si>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</si>
  <si>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</si>
  <si>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</si>
  <si>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</si>
  <si>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</si>
  <si>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розрахункові показники</t>
  </si>
  <si>
    <t>грн.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</si>
  <si>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</si>
  <si>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</si>
  <si>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</si>
  <si>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</si>
  <si>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</si>
  <si>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тис.грн</t>
  </si>
  <si>
    <t>тис.грн.</t>
  </si>
  <si>
    <t>розрахунок до зведеного кошторису та плану використання бюджетних коштів</t>
  </si>
  <si>
    <t>од.</t>
  </si>
  <si>
    <t>дані бухгалтерського обліку</t>
  </si>
  <si>
    <t>Середня вартість обслуговування дорожнього знаку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</si>
  <si>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</si>
  <si>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</si>
  <si>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</si>
  <si>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</si>
  <si>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</si>
  <si>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</si>
  <si>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</si>
  <si>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</si>
  <si>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</si>
  <si>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</si>
  <si>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</si>
  <si>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</si>
  <si>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</si>
  <si>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</si>
  <si>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</si>
  <si>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</si>
  <si>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0316650</t>
  </si>
  <si>
    <t>оплата електроенергії</t>
  </si>
  <si>
    <t>світлофорних об'єктів</t>
  </si>
  <si>
    <t>дорожніх знаків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</si>
  <si>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</si>
  <si>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</si>
  <si>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</si>
  <si>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Середня вартість споживання електроенергії одним світлофорним об'єктом</t>
  </si>
  <si>
    <t>якості</t>
  </si>
  <si>
    <t>%</t>
  </si>
  <si>
    <t>розрахунок</t>
  </si>
  <si>
    <t>0456</t>
  </si>
  <si>
    <t>Середня вартість встановлення світлофорного об'єкта</t>
  </si>
  <si>
    <t>будівництво світлофорних об'єктів</t>
  </si>
  <si>
    <t>Кількість світлофорних об'єктів, що планується побудувати</t>
  </si>
  <si>
    <t xml:space="preserve">Міський голова </t>
  </si>
  <si>
    <t>Виконавчий комітет Житомирської міської ради Житомирської області</t>
  </si>
  <si>
    <t>Борецька Н.В.</t>
  </si>
  <si>
    <t>Виконавець</t>
  </si>
  <si>
    <t>тел.481209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</si>
  <si>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грн.</t>
  </si>
  <si>
    <t>Кількість дорожніх знаків, що обслуговуються в м. Житомирі</t>
  </si>
  <si>
    <t>елемент</t>
  </si>
  <si>
    <t>1.2.</t>
  </si>
  <si>
    <t>1.3.</t>
  </si>
  <si>
    <t>1.4.</t>
  </si>
  <si>
    <t>1.5.</t>
  </si>
  <si>
    <t>2.3.</t>
  </si>
  <si>
    <t>2.4.</t>
  </si>
  <si>
    <t>2.5.</t>
  </si>
  <si>
    <t>2.6.</t>
  </si>
  <si>
    <t>3.2.</t>
  </si>
  <si>
    <t>3.1.</t>
  </si>
  <si>
    <t>3.3.</t>
  </si>
  <si>
    <t>3.4.</t>
  </si>
  <si>
    <t>3.5.</t>
  </si>
  <si>
    <t>Середня вартість обслуговування світлофорного об'єкта (без врахування електроенергії)</t>
  </si>
  <si>
    <t>2.7.</t>
  </si>
  <si>
    <t>1.1.</t>
  </si>
  <si>
    <t>проектно-кошторисна документація</t>
  </si>
  <si>
    <t>2.1.</t>
  </si>
  <si>
    <t>4.1.</t>
  </si>
  <si>
    <t>Кількість перехресть з влаштуванням пішохідних переходів</t>
  </si>
  <si>
    <t>Середні витрати на капітальний ремонт одного перехрестя з влаштуванням пішохідних переходів</t>
  </si>
  <si>
    <t xml:space="preserve">Рівень готовності перехрестя </t>
  </si>
  <si>
    <t>1.6.</t>
  </si>
  <si>
    <t>1.7.</t>
  </si>
  <si>
    <t>1.8.</t>
  </si>
  <si>
    <t>шт.</t>
  </si>
  <si>
    <t>2.2.</t>
  </si>
  <si>
    <t>3.6.</t>
  </si>
  <si>
    <t>3.7.</t>
  </si>
  <si>
    <t>3.8.</t>
  </si>
  <si>
    <t>4.2.</t>
  </si>
  <si>
    <t>Завдання 2. Капітальний ремонт перехресть вулиць з влаштуванням пішохідних переходів в м. Житомирі</t>
  </si>
  <si>
    <t>обслуговування пристроїв примусового зниження швидкості</t>
  </si>
  <si>
    <t>нанесення дорожньої розмітки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</si>
  <si>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розрахунок до кошторису                         </t>
  </si>
  <si>
    <t xml:space="preserve">обслуговування турнікетного огородження </t>
  </si>
  <si>
    <t>довжиною 0,5 шириною 0,5 м. (основні)</t>
  </si>
  <si>
    <t xml:space="preserve">Кількість пристроїв примусового зниження швидкості руху (влаштування та демонтаж) </t>
  </si>
  <si>
    <t xml:space="preserve">  довжиною 0,5 м. шириною 0,5 м                                                                      </t>
  </si>
  <si>
    <t>розрахунок до кошторису</t>
  </si>
  <si>
    <t>п.1.1./п.2.1.</t>
  </si>
  <si>
    <t>п.1.2./п.2.1.</t>
  </si>
  <si>
    <t xml:space="preserve">                   С.І.Сухомлин</t>
  </si>
  <si>
    <t>02000000</t>
  </si>
  <si>
    <t>0210000</t>
  </si>
  <si>
    <t>0217442</t>
  </si>
  <si>
    <t>Утримання та розвиток інших об'єктів транспортної інфраструктури</t>
  </si>
  <si>
    <r>
      <t xml:space="preserve">Мета бюджетної програми </t>
    </r>
    <r>
      <rPr>
        <sz val="12"/>
        <rFont val="Times New Roman"/>
        <family val="1"/>
        <charset val="204"/>
      </rPr>
      <t xml:space="preserve"> Зменшення кількості випадків дорожньо-транспортного травматизму, смертності на дорогах міста, підвищення безпеки руху транспорту та пішоходів.
</t>
    </r>
  </si>
  <si>
    <t xml:space="preserve">Завдання 1. Забезпечення утримання та належне функціонування дорожнього обладнання, пристроїв з регулювання дорожнього руху. </t>
  </si>
  <si>
    <t xml:space="preserve">Завдання 1.  Забезпечення утримання та належне функціонування дорожнього обладнання, пристроїв з регулювання дорожнього руху. </t>
  </si>
  <si>
    <t>антипаркувальні пристрої</t>
  </si>
  <si>
    <t>Кількість світлофорних об'єктів, що обслуговують в м. Житомирі</t>
  </si>
  <si>
    <t xml:space="preserve">Кількість метрів заміни/встановлення та ремонту металевого огородження                                                                                                                                                                </t>
  </si>
  <si>
    <t>м.</t>
  </si>
  <si>
    <t xml:space="preserve"> - влаштування горизонтальної дорожньої розмітки 1.12-1.20   </t>
  </si>
  <si>
    <t>м.кв.</t>
  </si>
  <si>
    <t>проектно-кошторисна документація, рішення міської ради від 18.12.2017  № 881 (зі змінами)</t>
  </si>
  <si>
    <t xml:space="preserve"> ПАСПОРТ</t>
  </si>
  <si>
    <t>Завдання 3. Забезпечення будівництва cвітлофорних об'єктів та капітального будівництва світлофорних об'єктів "Зелена хвиля"</t>
  </si>
  <si>
    <t>Обсяг витрат на забезпечення будівництва cвітлофорних об'єктів та капітального будівництва світлофорних об'єктів "Зелена хвиля"</t>
  </si>
  <si>
    <t>Середні витрати на будівництво одного світлофорного об'єкту</t>
  </si>
  <si>
    <t>Рівень готовності будівництва світлофорних об'єктів</t>
  </si>
  <si>
    <r>
      <t xml:space="preserve">Інвестиційний проект 1  </t>
    </r>
    <r>
      <rPr>
        <i/>
        <sz val="10"/>
        <color indexed="8"/>
        <rFont val="Times New Roman"/>
        <family val="1"/>
        <charset val="204"/>
      </rPr>
      <t>Організація дорожнього руху, зменшення травматизму, смертності пішоходів та водіїв, усунення причин та умов ДТП</t>
    </r>
  </si>
  <si>
    <t>вул. Київське шоссе 126</t>
  </si>
  <si>
    <r>
      <rPr>
        <sz val="11"/>
        <color indexed="8"/>
        <rFont val="Times New Roman"/>
        <family val="1"/>
        <charset val="204"/>
      </rPr>
      <t xml:space="preserve">Інвестиційний проект 2 </t>
    </r>
    <r>
      <rPr>
        <i/>
        <sz val="11"/>
        <color indexed="8"/>
        <rFont val="Times New Roman"/>
        <family val="1"/>
        <charset val="204"/>
      </rPr>
      <t>"Зелена хвиля"-збільшення пропускної спроможності вулиць, зменшення заторів на дорогах</t>
    </r>
  </si>
  <si>
    <t>Будівництво світлофорних об'єктів в т.ч.:</t>
  </si>
  <si>
    <t>Будівництво світлофорних об'єктів на перехресті вулиць:</t>
  </si>
  <si>
    <t>вул. Івана Мазепи та вул. Домбровського</t>
  </si>
  <si>
    <t>вул. Івана Мазепи та вул. Героїв Крут</t>
  </si>
  <si>
    <t>вул. Івана Мазепи та проспекту Незалежності</t>
  </si>
  <si>
    <t>1) на перехресті вулиць Східної та Київської; 2) на перехресті вулиць Східної та Грушевського; 3) на перехресті вулиць Східної та проспекту Незалежності; 4) на перехресті вулиць Східної та Бориса Тена; 5) на перехресті вулиць Мазепи та Грушевського; 6) на перехресті вулиць Мазепи та Київської</t>
  </si>
  <si>
    <t>2019 р.</t>
  </si>
  <si>
    <r>
      <t xml:space="preserve">Інвестиційний проект 3 </t>
    </r>
    <r>
      <rPr>
        <i/>
        <sz val="12"/>
        <rFont val="Times New Roman"/>
        <family val="1"/>
        <charset val="204"/>
      </rPr>
      <t>Капітальний ремонт перехрестя вулиць з влаштуванням пішохідних переходів в м.Житомирі Малікова - Клосовського ( в тому числі виготовлення проектно - кошторисної документації)</t>
    </r>
  </si>
  <si>
    <t>2018 р.</t>
  </si>
  <si>
    <t>Кількість антипаркувальних стовпчиків ( влаштування/демонтаж)</t>
  </si>
  <si>
    <t>Кількість антипаркувальних пристроїв "напівсферична куля" ( влаштування/демонтаж)</t>
  </si>
  <si>
    <t>п.1.3./п.2.2.</t>
  </si>
  <si>
    <t>п.1.4./п.2.3.</t>
  </si>
  <si>
    <t xml:space="preserve">Середня вартість заміни, встановлення, ремонту 1 м. металевого огородження  </t>
  </si>
  <si>
    <t>Середня вартість обслуговування одного елементу пристроїв примусового зниження швидкості</t>
  </si>
  <si>
    <t>п.1.5./п.2.4.</t>
  </si>
  <si>
    <t xml:space="preserve">Середня вартість нанесення дорожньої розмітки:                                                                                                                                                 </t>
  </si>
  <si>
    <t xml:space="preserve"> - влаштування горизонтальної дорожньої розмітки 1.12-1.20</t>
  </si>
  <si>
    <t>Середня вартість одного антипаркувального стовпчика ( влаштування/демонтаж)</t>
  </si>
  <si>
    <t>п.1.8.(77220,00 грн.)/п.2.6.</t>
  </si>
  <si>
    <t>Середня вартість влаштування та демонтаж антипаркувальних пристроїв "напівсферична куля"</t>
  </si>
  <si>
    <t>п.1.8.(8000,00 грн.) /п.2.7.</t>
  </si>
  <si>
    <t>рішення міської ради від 18.12.2017  № 881 (зі змінами)</t>
  </si>
  <si>
    <t>0217440</t>
  </si>
  <si>
    <t>Утримання та розвиток транспортної інфраструктури</t>
  </si>
  <si>
    <t>бюджетної програми  місцевого бюджету на 2018 рік (зі змінами)</t>
  </si>
  <si>
    <t xml:space="preserve">"Програма розвитку міського громадського транспорту м. Житомира на 2016-2018 роки" </t>
  </si>
  <si>
    <t>"Програма організації безпеки руху транспорту та пішоходів в м. Житомирі на 2018-2020 роки"</t>
  </si>
  <si>
    <t>"Програма організації безпеки руху транспорту та пішоходів в м. Житомирі на 2015-2017 роки"</t>
  </si>
  <si>
    <t>Завдання 4. Забезпечення роботи підприємства КП Житомиртранспорт" Житомирської міської ради</t>
  </si>
  <si>
    <t xml:space="preserve"> рішення міської ради від 16.03.2016 №167 (зі змінами)</t>
  </si>
  <si>
    <t>Завдання 5. Розвиток інфраструктури. Покращення надання послуг з перевезення пасажирів міським електротранспортом</t>
  </si>
  <si>
    <t>Завдання 6. Побудувати нові світлофорні об'єкти. Замінити старі на нові економічні, та запровадити "Зелену хвилю"</t>
  </si>
  <si>
    <t>Обсяг витрат на будівництво світлофорних об'єктів на перехрестях вулиці в м. Житомирі просп. Миру та вул. Богунської (в т.ч. виготовлення ПКД)</t>
  </si>
  <si>
    <t xml:space="preserve"> рішення міської ради від 25.01.2018 р. № 914</t>
  </si>
  <si>
    <t>Кількість світлофорних об'єктів, що планується побудувати (в т.ч. виготовити ПКД)</t>
  </si>
  <si>
    <t>Середні витрати на будівництво одного світлофорного об'єкту (в т.ч. виготовлення ПКД)</t>
  </si>
  <si>
    <t>Обсяг витрат на обслуговування графіків руху на зупинках громадського транспорту</t>
  </si>
  <si>
    <t xml:space="preserve">якості </t>
  </si>
  <si>
    <t>Питома вага оновленої 1.1.-1.11 дорожньої розмітки до загальної потреби</t>
  </si>
  <si>
    <t>розрахунково</t>
  </si>
  <si>
    <t>Питома вага оновленої 1.12.-1.20 дорожньої розмітки до загальної потреби</t>
  </si>
  <si>
    <r>
      <t xml:space="preserve">Інвестиційний проект 4  </t>
    </r>
    <r>
      <rPr>
        <i/>
        <sz val="12"/>
        <rFont val="Times New Roman"/>
        <family val="1"/>
        <charset val="204"/>
      </rPr>
      <t>Будівництво світлофорних об'єктів на перехрестях вулиць в м. Житомирі (в т.ч. виготовлення ПКД)</t>
    </r>
  </si>
  <si>
    <t>просп. Миру та вул. Богунської</t>
  </si>
  <si>
    <t>Середні витрати на реалізацію 1 проекта</t>
  </si>
  <si>
    <t>Обсяг витрат на придбання та встановлення Європейських електронних табло прогнозування транспорту на зупинках (підтримка громадських ініціатив в рамках реалізації проекту "Бюджет участі")</t>
  </si>
  <si>
    <t xml:space="preserve">Кількість проектів, що реалізуються </t>
  </si>
  <si>
    <t>Відсоток реалізації проекту</t>
  </si>
  <si>
    <t xml:space="preserve"> рішення міської ради від   18.12.2017 р. № 879</t>
  </si>
  <si>
    <t>Кількість графіків руху на зупинках громадського транспорту,що потребують обслуговування</t>
  </si>
  <si>
    <t>акт прийому-передачі</t>
  </si>
  <si>
    <t xml:space="preserve">Середні витрати на обслуговування одного графіку руху </t>
  </si>
  <si>
    <t>Відношення кількості днів з актуальною інформацією на стендах до загальної кількості днів у році.</t>
  </si>
  <si>
    <t xml:space="preserve">Утримання та розвиток інших об'єктів транспортної інфраструктури.   </t>
  </si>
  <si>
    <r>
      <rPr>
        <sz val="12"/>
        <rFont val="Times New Roman"/>
        <family val="1"/>
        <charset val="204"/>
      </rPr>
      <t>та спеціального фонду -</t>
    </r>
    <r>
      <rPr>
        <b/>
        <u/>
        <sz val="12"/>
        <rFont val="Times New Roman"/>
        <family val="1"/>
        <charset val="204"/>
      </rPr>
      <t>2283,5 тис. гривень.</t>
    </r>
  </si>
  <si>
    <t>Підпрограма: Утримання та розвиток інших об'єктів транспортної інфраструктури</t>
  </si>
  <si>
    <t>Обсяг витрат на капітальний ремонт перехрестя вулиць з влаштуванням пішохідних переходів в м. Житомирі Малікова - Клосовського ( в тому числі виготовлення проектно - кошторисної документації)</t>
  </si>
  <si>
    <t>грн</t>
  </si>
  <si>
    <t>Відсоток готовності проектно-кошторисної документації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</si>
  <si>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 10135,0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>7851,5 тис. гривень</t>
    </r>
    <r>
      <rPr>
        <u/>
        <sz val="12"/>
        <rFont val="Times New Roman"/>
        <family val="1"/>
        <charset val="204"/>
      </rPr>
      <t xml:space="preserve"> </t>
    </r>
  </si>
  <si>
    <t>"Програма соціально-економічного і культурного розвитку міста Житомира на 2018 рік"</t>
  </si>
  <si>
    <r>
      <t>Підстави для виконання бюджетної програми:</t>
    </r>
    <r>
      <rPr>
        <sz val="12"/>
        <rFont val="Times New Roman"/>
        <family val="1"/>
        <charset val="204"/>
      </rPr>
      <t xml:space="preserve"> рішення Житомирської міської ради від 18.12.2017 р. № 881 "Про міський бюджет на 2018 рік" (зі змінами),  рішення Житомирської міської ради від 25.01.2018 р. № 914 "Програма організації безпеки руху транспорту та пішоходів в м. Житомирі на 2018-2020 роки", рішення Житомирської міської ради від 14.05.2015 р. № 904 «Програма організації безпеки руху транспорту та пішоходів в м.Житомирі на 2015-2017 роки» (із змінами), рішення Житомирської міської ради від 16.03.2016 №167 "Програма розвитку міського громадського транспорту м. Житомира на 2016-2019 роки" (із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
</t>
    </r>
  </si>
  <si>
    <t>п.1.7./п.2.5.</t>
  </si>
  <si>
    <t xml:space="preserve">Протяжність вулиць, на яких планується нанести або відновити дорожню розмітку                                                                                                                                                                                                               </t>
  </si>
  <si>
    <t>Директор департаменту бюджету та фінансів Житомирської міської ради</t>
  </si>
  <si>
    <t xml:space="preserve">                     Д.А.Прохорчук</t>
  </si>
  <si>
    <t>придбання пристроїв примусового зниження швидкості (в т.ч. кошти для забезпечення потреб виборчого округу м. Житомира)</t>
  </si>
  <si>
    <t>Обсяг витрат на проведення робіт пов'язаних з утриманням, ремонтом об'єктів транспортної інфраструктури (з врахуванням депутатських коштів), в т.ч.:</t>
  </si>
  <si>
    <t>Розпорядження 25.04.2018 р. № 355</t>
  </si>
  <si>
    <t>наказ   25.04.2018 р. № 49-Д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</si>
</sst>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9" fillId="0" borderId="2" xfId="0" applyFont="1" applyBorder="1" applyAlignment="1"/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distributed"/>
    </xf>
    <xf numFmtId="0" fontId="13" fillId="0" borderId="2" xfId="0" applyFont="1" applyBorder="1" applyAlignment="1">
      <alignment vertical="distributed"/>
    </xf>
    <xf numFmtId="0" fontId="13" fillId="0" borderId="4" xfId="0" applyFont="1" applyBorder="1" applyAlignment="1">
      <alignment vertical="distributed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distributed"/>
    </xf>
    <xf numFmtId="0" fontId="13" fillId="0" borderId="2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vertical="distributed" wrapText="1"/>
    </xf>
    <xf numFmtId="0" fontId="13" fillId="2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3" fillId="0" borderId="0" xfId="0" applyFont="1"/>
    <xf numFmtId="0" fontId="14" fillId="2" borderId="6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right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distributed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distributed" vertical="top" wrapText="1"/>
    </xf>
    <xf numFmtId="0" fontId="13" fillId="2" borderId="7" xfId="0" applyFont="1" applyFill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 wrapText="1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49" fontId="13" fillId="2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3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49" fontId="13" fillId="2" borderId="8" xfId="0" applyNumberFormat="1" applyFont="1" applyFill="1" applyBorder="1" applyAlignment="1">
      <alignment horizontal="right" vertical="center" wrapText="1"/>
    </xf>
    <xf numFmtId="49" fontId="13" fillId="2" borderId="7" xfId="0" applyNumberFormat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164" fontId="3" fillId="0" borderId="4" xfId="0" applyNumberFormat="1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righ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right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horizontal="right" vertical="center" wrapText="1"/>
    </xf>
    <xf numFmtId="49" fontId="13" fillId="2" borderId="8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9" fontId="13" fillId="0" borderId="9" xfId="0" applyNumberFormat="1" applyFont="1" applyBorder="1" applyAlignment="1">
      <alignment horizontal="center" vertical="distributed" wrapText="1"/>
    </xf>
    <xf numFmtId="49" fontId="13" fillId="0" borderId="12" xfId="0" applyNumberFormat="1" applyFont="1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49" fontId="13" fillId="0" borderId="1" xfId="0" applyNumberFormat="1" applyFont="1" applyBorder="1" applyAlignment="1">
      <alignment horizontal="center" vertical="distributed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14" fillId="2" borderId="3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8" xfId="0" applyBorder="1" applyAlignment="1">
      <alignment horizontal="right" vertical="center" wrapText="1"/>
    </xf>
    <xf numFmtId="0" fontId="0" fillId="0" borderId="10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3" fillId="0" borderId="0" xfId="1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6" fillId="0" borderId="14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7" fillId="0" borderId="0" xfId="0" applyFont="1" applyAlignment="1"/>
    <xf numFmtId="0" fontId="6" fillId="0" borderId="0" xfId="1" applyFont="1" applyAlignment="1">
      <alignment horizontal="left"/>
    </xf>
    <xf numFmtId="0" fontId="6" fillId="0" borderId="14" xfId="1" applyFont="1" applyBorder="1" applyAlignment="1"/>
    <xf numFmtId="0" fontId="6" fillId="0" borderId="14" xfId="0" applyFont="1" applyBorder="1" applyAlignment="1"/>
    <xf numFmtId="0" fontId="3" fillId="0" borderId="6" xfId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3" fillId="0" borderId="14" xfId="0" applyFont="1" applyBorder="1" applyAlignment="1"/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left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 vertical="distributed" wrapText="1"/>
    </xf>
    <xf numFmtId="0" fontId="13" fillId="0" borderId="13" xfId="0" applyFont="1" applyBorder="1" applyAlignment="1">
      <alignment horizontal="center" vertical="distributed" wrapText="1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49" fontId="13" fillId="0" borderId="4" xfId="0" applyNumberFormat="1" applyFont="1" applyBorder="1" applyAlignment="1">
      <alignment horizontal="center" vertical="distributed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13" fillId="0" borderId="1" xfId="0" applyFont="1" applyBorder="1" applyAlignment="1">
      <alignment horizontal="center" vertical="distributed"/>
    </xf>
    <xf numFmtId="0" fontId="13" fillId="0" borderId="3" xfId="0" applyFont="1" applyBorder="1" applyAlignment="1">
      <alignment horizontal="center" vertical="distributed"/>
    </xf>
    <xf numFmtId="0" fontId="13" fillId="0" borderId="2" xfId="0" applyFont="1" applyBorder="1"/>
    <xf numFmtId="0" fontId="13" fillId="0" borderId="4" xfId="0" applyFont="1" applyBorder="1"/>
    <xf numFmtId="0" fontId="3" fillId="0" borderId="0" xfId="0" applyFont="1" applyAlignment="1"/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/>
    <xf numFmtId="0" fontId="9" fillId="0" borderId="0" xfId="0" applyFont="1" applyAlignment="1"/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distributed" wrapText="1"/>
    </xf>
    <xf numFmtId="49" fontId="13" fillId="0" borderId="14" xfId="0" applyNumberFormat="1" applyFont="1" applyBorder="1" applyAlignment="1">
      <alignment horizontal="center" vertical="distributed" wrapText="1"/>
    </xf>
    <xf numFmtId="0" fontId="13" fillId="0" borderId="15" xfId="0" applyFont="1" applyBorder="1" applyAlignment="1">
      <alignment horizontal="center" vertical="distributed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0" fontId="16" fillId="0" borderId="2" xfId="0" applyFont="1" applyBorder="1" applyAlignment="1"/>
    <xf numFmtId="0" fontId="16" fillId="0" borderId="4" xfId="0" applyFont="1" applyBorder="1" applyAlignment="1"/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tabSelected="1" view="pageBreakPreview" zoomScale="85" zoomScaleSheetLayoutView="85" workbookViewId="0">
      <selection activeCell="E20" sqref="E20:O20"/>
    </sheetView>
  </sheetViews>
  <sheetFormatPr defaultRowHeight="12.75"/>
  <cols>
    <col min="1" max="1" width="6.5703125" style="5" customWidth="1"/>
    <col min="2" max="2" width="26.42578125" style="2" customWidth="1"/>
    <col min="3" max="3" width="11.42578125" style="2" customWidth="1"/>
    <col min="4" max="4" width="16" style="2" customWidth="1"/>
    <col min="5" max="5" width="20.140625" style="2" customWidth="1"/>
    <col min="6" max="6" width="26.5703125" style="2" customWidth="1"/>
    <col min="7" max="7" width="27.85546875" style="2" customWidth="1"/>
    <col min="8" max="8" width="15.42578125" style="2" customWidth="1"/>
    <col min="9" max="9" width="9.42578125" style="2" customWidth="1"/>
    <col min="10" max="10" width="16.8554687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2.85546875" style="2" customWidth="1"/>
    <col min="15" max="15" width="11.42578125" style="2" customWidth="1"/>
    <col min="16" max="16" width="16.85546875" style="2" customWidth="1"/>
    <col min="17" max="16384" width="9.140625" style="2"/>
  </cols>
  <sheetData>
    <row r="1" spans="1:16" ht="8.25" customHeight="1">
      <c r="A1" s="9"/>
      <c r="B1" s="1"/>
      <c r="C1" s="1"/>
      <c r="D1" s="1"/>
      <c r="E1" s="1"/>
      <c r="F1" s="1"/>
      <c r="G1" s="1"/>
      <c r="H1" s="1"/>
      <c r="I1" s="1"/>
      <c r="J1" s="337" t="s">
        <v>0</v>
      </c>
      <c r="K1" s="337"/>
      <c r="L1" s="337"/>
      <c r="M1" s="337"/>
      <c r="N1" s="337"/>
      <c r="O1" s="337"/>
      <c r="P1" s="337"/>
    </row>
    <row r="2" spans="1:16" ht="8.25" customHeight="1">
      <c r="A2" s="9"/>
      <c r="B2" s="1"/>
      <c r="C2" s="1"/>
      <c r="D2" s="1"/>
      <c r="E2" s="1"/>
      <c r="F2" s="1"/>
      <c r="G2" s="1"/>
      <c r="H2" s="1"/>
      <c r="I2" s="1"/>
      <c r="J2" s="337"/>
      <c r="K2" s="337"/>
      <c r="L2" s="337"/>
      <c r="M2" s="337"/>
      <c r="N2" s="337"/>
      <c r="O2" s="337"/>
      <c r="P2" s="337"/>
    </row>
    <row r="3" spans="1:16" ht="12" customHeight="1">
      <c r="A3" s="9"/>
      <c r="B3" s="1"/>
      <c r="C3" s="1"/>
      <c r="D3" s="1"/>
      <c r="E3" s="1"/>
      <c r="F3" s="1"/>
      <c r="G3" s="1"/>
      <c r="H3" s="1"/>
      <c r="I3" s="1"/>
      <c r="J3" s="337"/>
      <c r="K3" s="337"/>
      <c r="L3" s="337"/>
      <c r="M3" s="337"/>
      <c r="N3" s="337"/>
      <c r="O3" s="337"/>
      <c r="P3" s="337"/>
    </row>
    <row r="4" spans="1:16" ht="14.25" customHeight="1">
      <c r="A4" s="9"/>
      <c r="B4" s="1"/>
      <c r="C4" s="1"/>
      <c r="D4" s="1"/>
      <c r="E4" s="1"/>
      <c r="F4" s="1"/>
      <c r="G4" s="1"/>
      <c r="H4" s="1"/>
      <c r="I4" s="1"/>
      <c r="J4" s="338" t="s">
        <v>64</v>
      </c>
      <c r="K4" s="338"/>
      <c r="L4" s="338"/>
      <c r="M4" s="338"/>
      <c r="N4" s="338"/>
      <c r="O4" s="338"/>
      <c r="P4" s="338"/>
    </row>
    <row r="5" spans="1:16" ht="3.75" customHeight="1">
      <c r="A5" s="9"/>
      <c r="B5" s="1"/>
      <c r="C5" s="1"/>
      <c r="D5" s="1"/>
      <c r="E5" s="1"/>
      <c r="F5" s="1"/>
      <c r="G5" s="1"/>
      <c r="H5" s="1"/>
      <c r="I5" s="1"/>
      <c r="J5" s="338"/>
      <c r="K5" s="338"/>
      <c r="L5" s="338"/>
      <c r="M5" s="338"/>
      <c r="N5" s="338"/>
      <c r="O5" s="338"/>
      <c r="P5" s="338"/>
    </row>
    <row r="6" spans="1:16" ht="3" customHeight="1">
      <c r="A6" s="9"/>
      <c r="B6" s="1"/>
      <c r="C6" s="1"/>
      <c r="D6" s="1"/>
      <c r="E6" s="1"/>
      <c r="F6" s="1"/>
      <c r="G6" s="1"/>
      <c r="H6" s="1"/>
      <c r="I6" s="1"/>
      <c r="J6" s="338"/>
      <c r="K6" s="338"/>
      <c r="L6" s="338"/>
      <c r="M6" s="338"/>
      <c r="N6" s="338"/>
      <c r="O6" s="338"/>
      <c r="P6" s="338"/>
    </row>
    <row r="7" spans="1:16" ht="3.75" customHeight="1">
      <c r="A7" s="9"/>
      <c r="B7" s="1"/>
      <c r="C7" s="1"/>
      <c r="D7" s="1"/>
      <c r="E7" s="1"/>
      <c r="F7" s="1"/>
      <c r="G7" s="1"/>
      <c r="H7" s="1"/>
      <c r="I7" s="1"/>
      <c r="J7" s="11"/>
      <c r="K7" s="11"/>
      <c r="L7" s="10"/>
      <c r="M7" s="10"/>
      <c r="N7" s="10"/>
      <c r="O7" s="10"/>
      <c r="P7" s="10"/>
    </row>
    <row r="8" spans="1:16" ht="12.75" customHeight="1">
      <c r="A8" s="9"/>
      <c r="B8" s="1"/>
      <c r="C8" s="1"/>
      <c r="D8" s="1"/>
      <c r="E8" s="1"/>
      <c r="F8" s="1"/>
      <c r="G8" s="1"/>
      <c r="H8" s="1"/>
      <c r="I8" s="1"/>
      <c r="J8" s="338" t="s">
        <v>30</v>
      </c>
      <c r="K8" s="338"/>
      <c r="L8" s="338"/>
      <c r="M8" s="338"/>
      <c r="N8" s="338"/>
      <c r="O8" s="338"/>
      <c r="P8" s="338"/>
    </row>
    <row r="9" spans="1:16" ht="3" customHeight="1">
      <c r="A9" s="9"/>
      <c r="B9" s="1"/>
      <c r="C9" s="1"/>
      <c r="D9" s="1"/>
      <c r="E9" s="1"/>
      <c r="F9" s="1"/>
      <c r="G9" s="1"/>
      <c r="H9" s="1"/>
      <c r="I9" s="1"/>
      <c r="J9" s="337"/>
      <c r="K9" s="339"/>
      <c r="L9" s="339"/>
      <c r="M9" s="339"/>
      <c r="N9" s="339"/>
      <c r="O9" s="339"/>
      <c r="P9" s="339"/>
    </row>
    <row r="10" spans="1:16" ht="15" customHeight="1">
      <c r="A10" s="9"/>
      <c r="B10" s="1"/>
      <c r="C10" s="1"/>
      <c r="D10" s="1"/>
      <c r="E10" s="1"/>
      <c r="F10" s="1"/>
      <c r="G10" s="1"/>
      <c r="H10" s="1"/>
      <c r="I10" s="1"/>
      <c r="J10" s="337" t="s">
        <v>224</v>
      </c>
      <c r="K10" s="337"/>
      <c r="L10" s="337"/>
      <c r="M10" s="337"/>
      <c r="N10" s="337"/>
      <c r="O10" s="337"/>
      <c r="P10" s="337"/>
    </row>
    <row r="11" spans="1:16" ht="29.25" customHeight="1">
      <c r="A11" s="9"/>
      <c r="B11" s="1"/>
      <c r="C11" s="1"/>
      <c r="D11" s="1"/>
      <c r="E11" s="1"/>
      <c r="F11" s="1"/>
      <c r="G11" s="1"/>
      <c r="H11" s="1"/>
      <c r="I11" s="1"/>
      <c r="J11" s="326" t="s">
        <v>67</v>
      </c>
      <c r="K11" s="326"/>
      <c r="L11" s="326"/>
      <c r="M11" s="326"/>
      <c r="N11" s="326"/>
      <c r="O11" s="326"/>
      <c r="P11" s="326"/>
    </row>
    <row r="12" spans="1:16" ht="4.5" customHeight="1">
      <c r="A12" s="9"/>
      <c r="B12" s="1"/>
      <c r="C12" s="1"/>
      <c r="D12" s="1"/>
      <c r="E12" s="1"/>
      <c r="F12" s="1"/>
      <c r="G12" s="1"/>
      <c r="H12" s="1"/>
      <c r="I12" s="1"/>
      <c r="J12" s="11"/>
      <c r="K12" s="11"/>
      <c r="L12" s="325"/>
      <c r="M12" s="325"/>
      <c r="N12" s="325"/>
      <c r="O12" s="325"/>
      <c r="P12" s="325"/>
    </row>
    <row r="13" spans="1:16" ht="15" customHeight="1">
      <c r="A13" s="9"/>
      <c r="B13" s="1"/>
      <c r="C13" s="1"/>
      <c r="D13" s="1"/>
      <c r="E13" s="1"/>
      <c r="F13" s="1"/>
      <c r="G13" s="1"/>
      <c r="H13" s="1"/>
      <c r="I13" s="1"/>
      <c r="J13" s="338" t="s">
        <v>225</v>
      </c>
      <c r="K13" s="338"/>
      <c r="L13" s="338"/>
      <c r="M13" s="338"/>
      <c r="N13" s="338"/>
      <c r="O13" s="338"/>
      <c r="P13" s="338"/>
    </row>
    <row r="14" spans="1:16" ht="17.25" customHeight="1">
      <c r="A14" s="9"/>
      <c r="B14" s="1"/>
      <c r="C14" s="1"/>
      <c r="D14" s="1"/>
      <c r="E14" s="1"/>
      <c r="F14" s="1"/>
      <c r="G14" s="1"/>
      <c r="H14" s="1"/>
      <c r="I14" s="1"/>
      <c r="J14" s="326" t="s">
        <v>29</v>
      </c>
      <c r="K14" s="326"/>
      <c r="L14" s="326"/>
      <c r="M14" s="326"/>
      <c r="N14" s="326"/>
      <c r="O14" s="326"/>
      <c r="P14" s="326"/>
    </row>
    <row r="15" spans="1:16" ht="11.25" customHeight="1">
      <c r="A15" s="9"/>
      <c r="B15" s="1"/>
      <c r="C15" s="1"/>
      <c r="D15" s="1"/>
      <c r="E15" s="1"/>
      <c r="F15" s="1"/>
      <c r="G15" s="1"/>
      <c r="H15" s="1"/>
      <c r="I15" s="1"/>
      <c r="J15" s="327" t="s">
        <v>1</v>
      </c>
      <c r="K15" s="327"/>
      <c r="L15" s="327"/>
      <c r="M15" s="327"/>
      <c r="N15" s="327"/>
      <c r="O15" s="327"/>
      <c r="P15" s="327"/>
    </row>
    <row r="16" spans="1:16" ht="12.75" customHeigh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341"/>
      <c r="M16" s="341"/>
      <c r="N16" s="341"/>
      <c r="O16" s="341"/>
      <c r="P16" s="341"/>
    </row>
    <row r="17" spans="1:16" ht="18" customHeight="1">
      <c r="A17" s="12"/>
      <c r="B17" s="13"/>
      <c r="C17" s="13"/>
      <c r="D17" s="340" t="s">
        <v>148</v>
      </c>
      <c r="E17" s="340"/>
      <c r="F17" s="340"/>
      <c r="G17" s="340"/>
      <c r="H17" s="340"/>
      <c r="I17" s="340"/>
      <c r="J17" s="340"/>
      <c r="K17" s="1"/>
      <c r="L17" s="1"/>
      <c r="M17" s="1"/>
      <c r="N17" s="1"/>
      <c r="O17" s="1"/>
      <c r="P17" s="13"/>
    </row>
    <row r="18" spans="1:16" ht="15" customHeight="1">
      <c r="A18" s="12"/>
      <c r="B18" s="13"/>
      <c r="C18" s="13"/>
      <c r="D18" s="340" t="s">
        <v>181</v>
      </c>
      <c r="E18" s="340"/>
      <c r="F18" s="340"/>
      <c r="G18" s="340"/>
      <c r="H18" s="340"/>
      <c r="I18" s="340"/>
      <c r="J18" s="340"/>
      <c r="K18" s="340"/>
      <c r="L18" s="340"/>
      <c r="M18" s="340"/>
      <c r="N18" s="1"/>
      <c r="O18" s="1"/>
      <c r="P18" s="13"/>
    </row>
    <row r="19" spans="1:16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" customFormat="1" ht="23.25" customHeight="1">
      <c r="A20" s="12" t="s">
        <v>2</v>
      </c>
      <c r="B20" s="335" t="s">
        <v>134</v>
      </c>
      <c r="C20" s="335"/>
      <c r="D20" s="14"/>
      <c r="E20" s="332" t="s">
        <v>84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6"/>
    </row>
    <row r="21" spans="1:16" ht="15.75">
      <c r="A21" s="12"/>
      <c r="B21" s="334" t="s">
        <v>3</v>
      </c>
      <c r="C21" s="334"/>
      <c r="D21" s="13"/>
      <c r="E21" s="329" t="s">
        <v>4</v>
      </c>
      <c r="F21" s="329"/>
      <c r="G21" s="329"/>
      <c r="H21" s="329"/>
      <c r="I21" s="329"/>
      <c r="J21" s="329"/>
      <c r="K21" s="329"/>
      <c r="L21" s="329"/>
      <c r="M21" s="15"/>
      <c r="N21" s="15"/>
      <c r="O21" s="7"/>
      <c r="P21" s="7"/>
    </row>
    <row r="22" spans="1:16" ht="9.75" customHeight="1">
      <c r="A22" s="12"/>
      <c r="B22" s="13"/>
      <c r="C22" s="13"/>
      <c r="D22" s="1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1" customFormat="1" ht="33" customHeight="1">
      <c r="A23" s="12" t="s">
        <v>5</v>
      </c>
      <c r="B23" s="335" t="s">
        <v>135</v>
      </c>
      <c r="C23" s="335"/>
      <c r="D23" s="14"/>
      <c r="E23" s="332" t="s">
        <v>84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6"/>
    </row>
    <row r="24" spans="1:16" ht="15.75">
      <c r="A24" s="12"/>
      <c r="B24" s="334" t="s">
        <v>3</v>
      </c>
      <c r="C24" s="334"/>
      <c r="D24" s="13"/>
      <c r="E24" s="329" t="s">
        <v>6</v>
      </c>
      <c r="F24" s="329"/>
      <c r="G24" s="329"/>
      <c r="H24" s="329"/>
      <c r="I24" s="329"/>
      <c r="J24" s="329"/>
      <c r="K24" s="329"/>
      <c r="L24" s="329"/>
      <c r="M24" s="15"/>
      <c r="N24" s="15"/>
      <c r="O24" s="7"/>
      <c r="P24" s="7"/>
    </row>
    <row r="25" spans="1:16" ht="9" customHeight="1">
      <c r="A25" s="12"/>
      <c r="B25" s="13"/>
      <c r="C25" s="13"/>
      <c r="D25" s="1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s="1" customFormat="1" ht="25.5" customHeight="1">
      <c r="A26" s="12" t="s">
        <v>7</v>
      </c>
      <c r="B26" s="335" t="s">
        <v>179</v>
      </c>
      <c r="C26" s="335"/>
      <c r="D26" s="16"/>
      <c r="E26" s="328" t="s">
        <v>180</v>
      </c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17"/>
    </row>
    <row r="27" spans="1:16" ht="15.75">
      <c r="A27" s="12"/>
      <c r="B27" s="329" t="s">
        <v>3</v>
      </c>
      <c r="C27" s="329"/>
      <c r="D27" s="13" t="s">
        <v>52</v>
      </c>
      <c r="E27" s="309"/>
      <c r="F27" s="309"/>
      <c r="G27" s="13"/>
      <c r="H27" s="312"/>
      <c r="I27" s="312"/>
      <c r="J27" s="312"/>
      <c r="K27" s="312"/>
      <c r="L27" s="312"/>
      <c r="M27" s="7"/>
      <c r="N27" s="7"/>
      <c r="O27" s="7"/>
      <c r="P27" s="7"/>
    </row>
    <row r="28" spans="1:16" ht="10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1" customFormat="1" ht="15.75">
      <c r="A29" s="12" t="s">
        <v>8</v>
      </c>
      <c r="B29" s="331" t="s">
        <v>215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</row>
    <row r="30" spans="1:16" ht="9" hidden="1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" customFormat="1" ht="13.5" customHeight="1">
      <c r="A31" s="9"/>
      <c r="B31" s="330" t="s">
        <v>210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18"/>
      <c r="O31" s="18"/>
      <c r="P31" s="18"/>
    </row>
    <row r="32" spans="1:16" ht="9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07" customFormat="1" ht="75.75" customHeight="1">
      <c r="A33" s="111" t="s">
        <v>9</v>
      </c>
      <c r="B33" s="313" t="s">
        <v>217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</row>
    <row r="34" spans="1:16" ht="18.75" customHeight="1">
      <c r="A34" s="322" t="s">
        <v>10</v>
      </c>
      <c r="B34" s="314" t="s">
        <v>138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</row>
    <row r="35" spans="1:16" s="1" customFormat="1" ht="31.5" customHeight="1">
      <c r="A35" s="322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</row>
    <row r="36" spans="1:16" ht="15.7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4" customFormat="1" ht="24" customHeight="1">
      <c r="A37" s="19" t="s">
        <v>11</v>
      </c>
      <c r="B37" s="20" t="s">
        <v>53</v>
      </c>
      <c r="C37" s="20"/>
      <c r="D37" s="20"/>
      <c r="E37" s="20"/>
      <c r="F37" s="20"/>
      <c r="G37" s="20"/>
      <c r="H37" s="20"/>
      <c r="I37" s="20"/>
      <c r="J37" s="20"/>
    </row>
    <row r="38" spans="1:16" ht="14.25" customHeight="1">
      <c r="A38" s="9"/>
      <c r="B38" s="2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</row>
    <row r="39" spans="1:16" ht="32.25" customHeight="1">
      <c r="A39" s="135" t="s">
        <v>12</v>
      </c>
      <c r="B39" s="258" t="s">
        <v>41</v>
      </c>
      <c r="C39" s="259"/>
      <c r="D39" s="172" t="s">
        <v>54</v>
      </c>
      <c r="E39" s="258" t="s">
        <v>42</v>
      </c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1"/>
    </row>
    <row r="40" spans="1:16" ht="22.5" customHeight="1">
      <c r="A40" s="177" t="s">
        <v>2</v>
      </c>
      <c r="B40" s="260" t="s">
        <v>136</v>
      </c>
      <c r="C40" s="261"/>
      <c r="D40" s="178" t="s">
        <v>79</v>
      </c>
      <c r="E40" s="292" t="s">
        <v>137</v>
      </c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4"/>
    </row>
    <row r="41" spans="1:16" ht="16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3" customFormat="1" ht="15.75">
      <c r="A42" s="19" t="s">
        <v>13</v>
      </c>
      <c r="B42" s="20" t="s">
        <v>55</v>
      </c>
      <c r="C42" s="20"/>
      <c r="D42" s="20"/>
      <c r="E42" s="20"/>
      <c r="F42" s="20"/>
      <c r="G42" s="20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customHeight="1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93" t="s">
        <v>14</v>
      </c>
      <c r="P43" s="393"/>
    </row>
    <row r="44" spans="1:16" ht="12.75" customHeight="1">
      <c r="A44" s="251" t="s">
        <v>12</v>
      </c>
      <c r="B44" s="316" t="s">
        <v>41</v>
      </c>
      <c r="C44" s="305" t="s">
        <v>54</v>
      </c>
      <c r="D44" s="318" t="s">
        <v>43</v>
      </c>
      <c r="E44" s="318"/>
      <c r="F44" s="318"/>
      <c r="G44" s="319"/>
      <c r="H44" s="323" t="s">
        <v>58</v>
      </c>
      <c r="I44" s="318"/>
      <c r="J44" s="319"/>
      <c r="K44" s="282" t="s">
        <v>15</v>
      </c>
      <c r="L44" s="283"/>
      <c r="M44" s="284"/>
      <c r="N44" s="305" t="s">
        <v>57</v>
      </c>
      <c r="O44" s="305"/>
      <c r="P44" s="305" t="s">
        <v>56</v>
      </c>
    </row>
    <row r="45" spans="1:16" ht="27" customHeight="1">
      <c r="A45" s="252"/>
      <c r="B45" s="317"/>
      <c r="C45" s="305"/>
      <c r="D45" s="320"/>
      <c r="E45" s="320"/>
      <c r="F45" s="320"/>
      <c r="G45" s="321"/>
      <c r="H45" s="324"/>
      <c r="I45" s="320"/>
      <c r="J45" s="321"/>
      <c r="K45" s="26" t="s">
        <v>28</v>
      </c>
      <c r="L45" s="26" t="s">
        <v>16</v>
      </c>
      <c r="M45" s="26" t="s">
        <v>17</v>
      </c>
      <c r="N45" s="305"/>
      <c r="O45" s="305"/>
      <c r="P45" s="305"/>
    </row>
    <row r="46" spans="1:16" ht="18.75" customHeight="1">
      <c r="A46" s="26">
        <v>1</v>
      </c>
      <c r="B46" s="26">
        <v>2</v>
      </c>
      <c r="C46" s="26">
        <v>3</v>
      </c>
      <c r="D46" s="305">
        <v>4</v>
      </c>
      <c r="E46" s="305"/>
      <c r="F46" s="305"/>
      <c r="G46" s="305"/>
      <c r="H46" s="288">
        <v>5</v>
      </c>
      <c r="I46" s="315"/>
      <c r="J46" s="289"/>
      <c r="K46" s="26"/>
      <c r="L46" s="26"/>
      <c r="M46" s="26"/>
      <c r="N46" s="288">
        <v>6</v>
      </c>
      <c r="O46" s="289"/>
      <c r="P46" s="26">
        <v>7</v>
      </c>
    </row>
    <row r="47" spans="1:16" ht="18.75" customHeight="1">
      <c r="A47" s="109"/>
      <c r="B47" s="32"/>
      <c r="C47" s="100"/>
      <c r="D47" s="296" t="s">
        <v>211</v>
      </c>
      <c r="E47" s="297"/>
      <c r="F47" s="297"/>
      <c r="G47" s="298"/>
      <c r="H47" s="253"/>
      <c r="I47" s="254"/>
      <c r="J47" s="255"/>
      <c r="K47" s="187"/>
      <c r="L47" s="187"/>
      <c r="M47" s="187"/>
      <c r="N47" s="280"/>
      <c r="O47" s="281"/>
      <c r="P47" s="50"/>
    </row>
    <row r="48" spans="1:16" s="110" customFormat="1" ht="48" customHeight="1">
      <c r="A48" s="109" t="s">
        <v>2</v>
      </c>
      <c r="B48" s="32" t="s">
        <v>136</v>
      </c>
      <c r="C48" s="100" t="s">
        <v>79</v>
      </c>
      <c r="D48" s="296" t="s">
        <v>139</v>
      </c>
      <c r="E48" s="297"/>
      <c r="F48" s="297"/>
      <c r="G48" s="298"/>
      <c r="H48" s="253">
        <v>7779.5</v>
      </c>
      <c r="I48" s="254"/>
      <c r="J48" s="255"/>
      <c r="K48" s="104">
        <v>1600.7</v>
      </c>
      <c r="L48" s="104">
        <v>1600.7</v>
      </c>
      <c r="M48" s="104">
        <v>1600.7</v>
      </c>
      <c r="N48" s="280">
        <v>0</v>
      </c>
      <c r="O48" s="281"/>
      <c r="P48" s="50">
        <f>H48+N48</f>
        <v>7779.5</v>
      </c>
    </row>
    <row r="49" spans="1:16" s="110" customFormat="1" ht="48" customHeight="1">
      <c r="A49" s="109" t="s">
        <v>5</v>
      </c>
      <c r="B49" s="32" t="s">
        <v>136</v>
      </c>
      <c r="C49" s="100" t="s">
        <v>79</v>
      </c>
      <c r="D49" s="296" t="s">
        <v>122</v>
      </c>
      <c r="E49" s="297"/>
      <c r="F49" s="297"/>
      <c r="G49" s="298"/>
      <c r="H49" s="253">
        <v>0</v>
      </c>
      <c r="I49" s="254"/>
      <c r="J49" s="255"/>
      <c r="K49" s="108"/>
      <c r="L49" s="108"/>
      <c r="M49" s="108"/>
      <c r="N49" s="280">
        <v>136.1</v>
      </c>
      <c r="O49" s="281"/>
      <c r="P49" s="50">
        <f>H49+N49</f>
        <v>136.1</v>
      </c>
    </row>
    <row r="50" spans="1:16" s="110" customFormat="1" ht="48" customHeight="1">
      <c r="A50" s="109" t="s">
        <v>7</v>
      </c>
      <c r="B50" s="32" t="s">
        <v>136</v>
      </c>
      <c r="C50" s="100" t="s">
        <v>79</v>
      </c>
      <c r="D50" s="296" t="s">
        <v>149</v>
      </c>
      <c r="E50" s="297"/>
      <c r="F50" s="297"/>
      <c r="G50" s="298"/>
      <c r="H50" s="253">
        <v>0</v>
      </c>
      <c r="I50" s="254"/>
      <c r="J50" s="255"/>
      <c r="K50" s="108"/>
      <c r="L50" s="108"/>
      <c r="M50" s="108"/>
      <c r="N50" s="280">
        <v>1110.4000000000001</v>
      </c>
      <c r="O50" s="281"/>
      <c r="P50" s="50">
        <f>H50+N50</f>
        <v>1110.4000000000001</v>
      </c>
    </row>
    <row r="51" spans="1:16" s="110" customFormat="1" ht="48" customHeight="1">
      <c r="A51" s="109" t="s">
        <v>8</v>
      </c>
      <c r="B51" s="32" t="s">
        <v>136</v>
      </c>
      <c r="C51" s="100" t="s">
        <v>79</v>
      </c>
      <c r="D51" s="296" t="s">
        <v>185</v>
      </c>
      <c r="E51" s="297"/>
      <c r="F51" s="297"/>
      <c r="G51" s="298"/>
      <c r="H51" s="253">
        <v>72</v>
      </c>
      <c r="I51" s="254"/>
      <c r="J51" s="255"/>
      <c r="K51" s="129"/>
      <c r="L51" s="129"/>
      <c r="M51" s="129"/>
      <c r="N51" s="280">
        <v>0</v>
      </c>
      <c r="O51" s="281"/>
      <c r="P51" s="50">
        <f>SUM(H51:O51)</f>
        <v>72</v>
      </c>
    </row>
    <row r="52" spans="1:16" s="110" customFormat="1" ht="48" customHeight="1">
      <c r="A52" s="109" t="s">
        <v>9</v>
      </c>
      <c r="B52" s="32" t="s">
        <v>136</v>
      </c>
      <c r="C52" s="100" t="s">
        <v>79</v>
      </c>
      <c r="D52" s="296" t="s">
        <v>187</v>
      </c>
      <c r="E52" s="297"/>
      <c r="F52" s="297"/>
      <c r="G52" s="298"/>
      <c r="H52" s="253">
        <v>0</v>
      </c>
      <c r="I52" s="254"/>
      <c r="J52" s="255"/>
      <c r="K52" s="129"/>
      <c r="L52" s="129"/>
      <c r="M52" s="129"/>
      <c r="N52" s="280">
        <v>987</v>
      </c>
      <c r="O52" s="281"/>
      <c r="P52" s="50">
        <f>SUM(H52:O52)</f>
        <v>987</v>
      </c>
    </row>
    <row r="53" spans="1:16" s="110" customFormat="1" ht="48" customHeight="1">
      <c r="A53" s="109" t="s">
        <v>10</v>
      </c>
      <c r="B53" s="32" t="s">
        <v>136</v>
      </c>
      <c r="C53" s="100" t="s">
        <v>79</v>
      </c>
      <c r="D53" s="296" t="s">
        <v>188</v>
      </c>
      <c r="E53" s="297"/>
      <c r="F53" s="297"/>
      <c r="G53" s="298"/>
      <c r="H53" s="253">
        <v>0</v>
      </c>
      <c r="I53" s="254"/>
      <c r="J53" s="255"/>
      <c r="K53" s="129"/>
      <c r="L53" s="129"/>
      <c r="M53" s="129"/>
      <c r="N53" s="280">
        <v>50</v>
      </c>
      <c r="O53" s="281"/>
      <c r="P53" s="50">
        <f>SUM(H53:O53)</f>
        <v>50</v>
      </c>
    </row>
    <row r="54" spans="1:16" ht="24.75" customHeight="1">
      <c r="A54" s="31"/>
      <c r="B54" s="34"/>
      <c r="C54" s="34"/>
      <c r="D54" s="285" t="s">
        <v>59</v>
      </c>
      <c r="E54" s="286"/>
      <c r="F54" s="286"/>
      <c r="G54" s="287"/>
      <c r="H54" s="253">
        <f>SUM(H48:J53)</f>
        <v>7851.5</v>
      </c>
      <c r="I54" s="254"/>
      <c r="J54" s="255"/>
      <c r="K54" s="33"/>
      <c r="L54" s="33"/>
      <c r="M54" s="33"/>
      <c r="N54" s="376">
        <f>SUM(N48:O53)</f>
        <v>2283.5</v>
      </c>
      <c r="O54" s="376"/>
      <c r="P54" s="50">
        <f>SUM(P48:P53)</f>
        <v>10135</v>
      </c>
    </row>
    <row r="55" spans="1:16" ht="15.75" customHeight="1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3" customFormat="1" ht="24.75" customHeight="1">
      <c r="A56" s="19" t="s">
        <v>31</v>
      </c>
      <c r="B56" s="295" t="s">
        <v>61</v>
      </c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</row>
    <row r="57" spans="1:16" ht="17.2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59" t="s">
        <v>14</v>
      </c>
      <c r="O57" s="359"/>
      <c r="P57" s="359"/>
    </row>
    <row r="58" spans="1:16" ht="15.75" customHeight="1">
      <c r="A58" s="299" t="s">
        <v>65</v>
      </c>
      <c r="B58" s="300"/>
      <c r="C58" s="300"/>
      <c r="D58" s="300"/>
      <c r="E58" s="300"/>
      <c r="F58" s="300"/>
      <c r="G58" s="301"/>
      <c r="H58" s="316" t="s">
        <v>41</v>
      </c>
      <c r="I58" s="318" t="s">
        <v>58</v>
      </c>
      <c r="J58" s="319"/>
      <c r="K58" s="282" t="s">
        <v>15</v>
      </c>
      <c r="L58" s="283"/>
      <c r="M58" s="284"/>
      <c r="N58" s="323" t="s">
        <v>57</v>
      </c>
      <c r="O58" s="319"/>
      <c r="P58" s="305" t="s">
        <v>56</v>
      </c>
    </row>
    <row r="59" spans="1:16" ht="27" customHeight="1">
      <c r="A59" s="302"/>
      <c r="B59" s="303"/>
      <c r="C59" s="303"/>
      <c r="D59" s="303"/>
      <c r="E59" s="303"/>
      <c r="F59" s="303"/>
      <c r="G59" s="304"/>
      <c r="H59" s="317"/>
      <c r="I59" s="320"/>
      <c r="J59" s="321"/>
      <c r="K59" s="26" t="s">
        <v>28</v>
      </c>
      <c r="L59" s="26" t="s">
        <v>16</v>
      </c>
      <c r="M59" s="26" t="s">
        <v>17</v>
      </c>
      <c r="N59" s="324"/>
      <c r="O59" s="321"/>
      <c r="P59" s="305"/>
    </row>
    <row r="60" spans="1:16" ht="16.5" customHeight="1">
      <c r="A60" s="385">
        <v>1</v>
      </c>
      <c r="B60" s="386"/>
      <c r="C60" s="386"/>
      <c r="D60" s="386"/>
      <c r="E60" s="386"/>
      <c r="F60" s="386"/>
      <c r="G60" s="387"/>
      <c r="H60" s="35">
        <v>2</v>
      </c>
      <c r="I60" s="290">
        <v>3</v>
      </c>
      <c r="J60" s="291"/>
      <c r="K60" s="33"/>
      <c r="L60" s="33"/>
      <c r="M60" s="33"/>
      <c r="N60" s="290">
        <v>4</v>
      </c>
      <c r="O60" s="377"/>
      <c r="P60" s="35">
        <v>5</v>
      </c>
    </row>
    <row r="61" spans="1:16" ht="16.5" customHeight="1">
      <c r="A61" s="292" t="s">
        <v>184</v>
      </c>
      <c r="B61" s="293"/>
      <c r="C61" s="293"/>
      <c r="D61" s="293"/>
      <c r="E61" s="293"/>
      <c r="F61" s="293"/>
      <c r="G61" s="294"/>
      <c r="H61" s="100" t="s">
        <v>136</v>
      </c>
      <c r="I61" s="306">
        <v>0</v>
      </c>
      <c r="J61" s="306"/>
      <c r="K61" s="108"/>
      <c r="L61" s="108"/>
      <c r="M61" s="108"/>
      <c r="N61" s="306">
        <v>1246.5</v>
      </c>
      <c r="O61" s="306"/>
      <c r="P61" s="108">
        <f>SUM(I61:O61)</f>
        <v>1246.5</v>
      </c>
    </row>
    <row r="62" spans="1:16" ht="15.75" customHeight="1">
      <c r="A62" s="292" t="s">
        <v>183</v>
      </c>
      <c r="B62" s="293"/>
      <c r="C62" s="293"/>
      <c r="D62" s="293"/>
      <c r="E62" s="293"/>
      <c r="F62" s="293"/>
      <c r="G62" s="294"/>
      <c r="H62" s="100" t="s">
        <v>136</v>
      </c>
      <c r="I62" s="306">
        <v>7763.5</v>
      </c>
      <c r="J62" s="306"/>
      <c r="K62" s="33"/>
      <c r="L62" s="33"/>
      <c r="M62" s="33"/>
      <c r="N62" s="306">
        <v>50</v>
      </c>
      <c r="O62" s="306"/>
      <c r="P62" s="33">
        <f>SUM(I62:O62)</f>
        <v>7813.5</v>
      </c>
    </row>
    <row r="63" spans="1:16" ht="15.75" customHeight="1">
      <c r="A63" s="292" t="s">
        <v>182</v>
      </c>
      <c r="B63" s="293"/>
      <c r="C63" s="293"/>
      <c r="D63" s="293"/>
      <c r="E63" s="293"/>
      <c r="F63" s="293"/>
      <c r="G63" s="294"/>
      <c r="H63" s="100" t="s">
        <v>136</v>
      </c>
      <c r="I63" s="306">
        <v>72</v>
      </c>
      <c r="J63" s="306"/>
      <c r="K63" s="129"/>
      <c r="L63" s="129"/>
      <c r="M63" s="129"/>
      <c r="N63" s="306">
        <v>987</v>
      </c>
      <c r="O63" s="306"/>
      <c r="P63" s="129">
        <f>SUM(I63:O63)</f>
        <v>1059</v>
      </c>
    </row>
    <row r="64" spans="1:16" ht="15.75" customHeight="1">
      <c r="A64" s="292" t="s">
        <v>216</v>
      </c>
      <c r="B64" s="293"/>
      <c r="C64" s="293"/>
      <c r="D64" s="293"/>
      <c r="E64" s="293"/>
      <c r="F64" s="293"/>
      <c r="G64" s="294"/>
      <c r="H64" s="100" t="s">
        <v>136</v>
      </c>
      <c r="I64" s="306">
        <v>16</v>
      </c>
      <c r="J64" s="306"/>
      <c r="K64" s="188"/>
      <c r="L64" s="188"/>
      <c r="M64" s="188"/>
      <c r="N64" s="306">
        <v>0</v>
      </c>
      <c r="O64" s="306"/>
      <c r="P64" s="188">
        <f>I64+N64</f>
        <v>16</v>
      </c>
    </row>
    <row r="65" spans="1:16" ht="17.25" customHeight="1">
      <c r="A65" s="292" t="s">
        <v>59</v>
      </c>
      <c r="B65" s="293"/>
      <c r="C65" s="293"/>
      <c r="D65" s="293"/>
      <c r="E65" s="293"/>
      <c r="F65" s="293"/>
      <c r="G65" s="294"/>
      <c r="H65" s="35"/>
      <c r="I65" s="257">
        <f>SUM(I61:J64)</f>
        <v>7851.5</v>
      </c>
      <c r="J65" s="257"/>
      <c r="K65" s="101"/>
      <c r="L65" s="101"/>
      <c r="M65" s="101"/>
      <c r="N65" s="257">
        <f>SUM(N61:O63)</f>
        <v>2283.5</v>
      </c>
      <c r="O65" s="257"/>
      <c r="P65" s="101">
        <f>SUM(P61:P64)</f>
        <v>10135</v>
      </c>
    </row>
    <row r="66" spans="1:16" ht="9.75" customHeight="1">
      <c r="A66" s="307"/>
      <c r="B66" s="307"/>
      <c r="C66" s="307"/>
      <c r="D66" s="307"/>
      <c r="E66" s="307"/>
      <c r="F66" s="307"/>
      <c r="G66" s="307"/>
      <c r="H66" s="1"/>
      <c r="I66" s="256"/>
      <c r="J66" s="256"/>
      <c r="K66" s="1"/>
      <c r="L66" s="1"/>
      <c r="M66" s="1"/>
      <c r="N66" s="256"/>
      <c r="O66" s="256"/>
      <c r="P66" s="1"/>
    </row>
    <row r="67" spans="1:16" s="3" customFormat="1" ht="27" customHeight="1">
      <c r="A67" s="9" t="s">
        <v>18</v>
      </c>
      <c r="B67" s="388" t="s">
        <v>60</v>
      </c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</row>
    <row r="68" spans="1:16" ht="21" customHeight="1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7.5" customHeight="1">
      <c r="A69" s="52" t="s">
        <v>12</v>
      </c>
      <c r="B69" s="217" t="s">
        <v>41</v>
      </c>
      <c r="C69" s="217"/>
      <c r="D69" s="356" t="s">
        <v>63</v>
      </c>
      <c r="E69" s="357"/>
      <c r="F69" s="358"/>
      <c r="G69" s="53" t="s">
        <v>35</v>
      </c>
      <c r="H69" s="389" t="s">
        <v>19</v>
      </c>
      <c r="I69" s="224"/>
      <c r="J69" s="225"/>
      <c r="K69" s="54" t="s">
        <v>15</v>
      </c>
      <c r="L69" s="55"/>
      <c r="M69" s="56"/>
      <c r="N69" s="378" t="s">
        <v>62</v>
      </c>
      <c r="O69" s="378"/>
      <c r="P69" s="378"/>
    </row>
    <row r="70" spans="1:16" ht="20.25" customHeight="1">
      <c r="A70" s="57">
        <v>1</v>
      </c>
      <c r="B70" s="217">
        <v>2</v>
      </c>
      <c r="C70" s="217"/>
      <c r="D70" s="217">
        <v>3</v>
      </c>
      <c r="E70" s="217"/>
      <c r="F70" s="217"/>
      <c r="G70" s="58">
        <v>4</v>
      </c>
      <c r="H70" s="389">
        <v>5</v>
      </c>
      <c r="I70" s="380"/>
      <c r="J70" s="381"/>
      <c r="K70" s="59"/>
      <c r="L70" s="60"/>
      <c r="M70" s="61"/>
      <c r="N70" s="379">
        <v>6</v>
      </c>
      <c r="O70" s="380"/>
      <c r="P70" s="381"/>
    </row>
    <row r="71" spans="1:16" ht="39" customHeight="1">
      <c r="A71" s="62"/>
      <c r="B71" s="212"/>
      <c r="C71" s="212"/>
      <c r="D71" s="262" t="s">
        <v>209</v>
      </c>
      <c r="E71" s="263"/>
      <c r="F71" s="264"/>
      <c r="G71" s="63"/>
      <c r="H71" s="183"/>
      <c r="I71" s="65"/>
      <c r="J71" s="66"/>
      <c r="K71" s="184"/>
      <c r="L71" s="184"/>
      <c r="M71" s="184"/>
      <c r="N71" s="183"/>
      <c r="O71" s="65"/>
      <c r="P71" s="66"/>
    </row>
    <row r="72" spans="1:16" ht="65.25" customHeight="1">
      <c r="A72" s="62"/>
      <c r="B72" s="212"/>
      <c r="C72" s="212"/>
      <c r="D72" s="262" t="s">
        <v>140</v>
      </c>
      <c r="E72" s="263"/>
      <c r="F72" s="264"/>
      <c r="G72" s="63"/>
      <c r="H72" s="64"/>
      <c r="I72" s="65"/>
      <c r="J72" s="66"/>
      <c r="K72" s="67"/>
      <c r="L72" s="67"/>
      <c r="M72" s="67"/>
      <c r="N72" s="64"/>
      <c r="O72" s="65"/>
      <c r="P72" s="66"/>
    </row>
    <row r="73" spans="1:16" ht="19.5" customHeight="1">
      <c r="A73" s="68" t="s">
        <v>2</v>
      </c>
      <c r="B73" s="69"/>
      <c r="C73" s="70"/>
      <c r="D73" s="220" t="s">
        <v>32</v>
      </c>
      <c r="E73" s="227"/>
      <c r="F73" s="228"/>
      <c r="G73" s="71"/>
      <c r="H73" s="64"/>
      <c r="I73" s="65"/>
      <c r="J73" s="66"/>
      <c r="K73" s="67"/>
      <c r="L73" s="67"/>
      <c r="M73" s="67"/>
      <c r="N73" s="64"/>
      <c r="O73" s="65"/>
      <c r="P73" s="66"/>
    </row>
    <row r="74" spans="1:16" ht="82.5" customHeight="1">
      <c r="A74" s="72"/>
      <c r="B74" s="212" t="s">
        <v>136</v>
      </c>
      <c r="C74" s="212"/>
      <c r="D74" s="229" t="s">
        <v>223</v>
      </c>
      <c r="E74" s="230"/>
      <c r="F74" s="231"/>
      <c r="G74" s="67" t="s">
        <v>46</v>
      </c>
      <c r="H74" s="308" t="s">
        <v>178</v>
      </c>
      <c r="I74" s="308"/>
      <c r="J74" s="308"/>
      <c r="K74" s="96">
        <v>3</v>
      </c>
      <c r="L74" s="67">
        <v>1</v>
      </c>
      <c r="M74" s="67">
        <f>K74+L74</f>
        <v>4</v>
      </c>
      <c r="N74" s="226">
        <f>SUM(N75:P83)</f>
        <v>7779.5</v>
      </c>
      <c r="O74" s="246"/>
      <c r="P74" s="247"/>
    </row>
    <row r="75" spans="1:16" ht="60" customHeight="1">
      <c r="A75" s="160" t="s">
        <v>106</v>
      </c>
      <c r="B75" s="212" t="s">
        <v>136</v>
      </c>
      <c r="C75" s="212"/>
      <c r="D75" s="213" t="s">
        <v>69</v>
      </c>
      <c r="E75" s="213"/>
      <c r="F75" s="213"/>
      <c r="G75" s="67" t="s">
        <v>47</v>
      </c>
      <c r="H75" s="270" t="s">
        <v>48</v>
      </c>
      <c r="I75" s="271"/>
      <c r="J75" s="272"/>
      <c r="K75" s="96"/>
      <c r="L75" s="67"/>
      <c r="M75" s="67"/>
      <c r="N75" s="226">
        <v>1368.2</v>
      </c>
      <c r="O75" s="232"/>
      <c r="P75" s="233"/>
    </row>
    <row r="76" spans="1:16" ht="60" customHeight="1">
      <c r="A76" s="160" t="s">
        <v>91</v>
      </c>
      <c r="B76" s="212" t="s">
        <v>136</v>
      </c>
      <c r="C76" s="212"/>
      <c r="D76" s="243" t="s">
        <v>70</v>
      </c>
      <c r="E76" s="275"/>
      <c r="F76" s="370"/>
      <c r="G76" s="67" t="s">
        <v>47</v>
      </c>
      <c r="H76" s="270" t="s">
        <v>48</v>
      </c>
      <c r="I76" s="271"/>
      <c r="J76" s="272"/>
      <c r="K76" s="96"/>
      <c r="L76" s="67"/>
      <c r="M76" s="67"/>
      <c r="N76" s="226">
        <v>2450</v>
      </c>
      <c r="O76" s="224"/>
      <c r="P76" s="225"/>
    </row>
    <row r="77" spans="1:16" ht="60.75" customHeight="1">
      <c r="A77" s="160" t="s">
        <v>92</v>
      </c>
      <c r="B77" s="212" t="s">
        <v>136</v>
      </c>
      <c r="C77" s="212"/>
      <c r="D77" s="243" t="s">
        <v>71</v>
      </c>
      <c r="E77" s="275"/>
      <c r="F77" s="370"/>
      <c r="G77" s="67" t="s">
        <v>47</v>
      </c>
      <c r="H77" s="270" t="s">
        <v>48</v>
      </c>
      <c r="I77" s="271"/>
      <c r="J77" s="272"/>
      <c r="K77" s="96"/>
      <c r="L77" s="67"/>
      <c r="M77" s="67"/>
      <c r="N77" s="226">
        <v>1521.8</v>
      </c>
      <c r="O77" s="224"/>
      <c r="P77" s="225"/>
    </row>
    <row r="78" spans="1:16" ht="60.75" customHeight="1">
      <c r="A78" s="160" t="s">
        <v>93</v>
      </c>
      <c r="B78" s="212" t="s">
        <v>136</v>
      </c>
      <c r="C78" s="212"/>
      <c r="D78" s="243" t="s">
        <v>126</v>
      </c>
      <c r="E78" s="268"/>
      <c r="F78" s="269"/>
      <c r="G78" s="99" t="s">
        <v>47</v>
      </c>
      <c r="H78" s="270" t="s">
        <v>48</v>
      </c>
      <c r="I78" s="271"/>
      <c r="J78" s="272"/>
      <c r="K78" s="99"/>
      <c r="L78" s="99"/>
      <c r="M78" s="99"/>
      <c r="N78" s="226">
        <v>300</v>
      </c>
      <c r="O78" s="273"/>
      <c r="P78" s="274"/>
    </row>
    <row r="79" spans="1:16" ht="60.75" customHeight="1">
      <c r="A79" s="160" t="s">
        <v>94</v>
      </c>
      <c r="B79" s="212" t="s">
        <v>136</v>
      </c>
      <c r="C79" s="212"/>
      <c r="D79" s="243" t="s">
        <v>123</v>
      </c>
      <c r="E79" s="268"/>
      <c r="F79" s="269"/>
      <c r="G79" s="99" t="s">
        <v>47</v>
      </c>
      <c r="H79" s="270" t="s">
        <v>48</v>
      </c>
      <c r="I79" s="271"/>
      <c r="J79" s="272"/>
      <c r="K79" s="99"/>
      <c r="L79" s="99"/>
      <c r="M79" s="99"/>
      <c r="N79" s="226">
        <v>111.1</v>
      </c>
      <c r="O79" s="273"/>
      <c r="P79" s="274"/>
    </row>
    <row r="80" spans="1:16" ht="60.75" customHeight="1">
      <c r="A80" s="160" t="s">
        <v>113</v>
      </c>
      <c r="B80" s="212" t="s">
        <v>136</v>
      </c>
      <c r="C80" s="212"/>
      <c r="D80" s="243" t="s">
        <v>222</v>
      </c>
      <c r="E80" s="268"/>
      <c r="F80" s="269"/>
      <c r="G80" s="102" t="s">
        <v>47</v>
      </c>
      <c r="H80" s="270" t="s">
        <v>48</v>
      </c>
      <c r="I80" s="271"/>
      <c r="J80" s="272"/>
      <c r="K80" s="102"/>
      <c r="L80" s="102"/>
      <c r="M80" s="102"/>
      <c r="N80" s="226">
        <v>343.2</v>
      </c>
      <c r="O80" s="273"/>
      <c r="P80" s="274"/>
    </row>
    <row r="81" spans="1:16" ht="60.75" customHeight="1">
      <c r="A81" s="160" t="s">
        <v>114</v>
      </c>
      <c r="B81" s="212" t="s">
        <v>136</v>
      </c>
      <c r="C81" s="212"/>
      <c r="D81" s="243" t="s">
        <v>124</v>
      </c>
      <c r="E81" s="268"/>
      <c r="F81" s="269"/>
      <c r="G81" s="99" t="s">
        <v>47</v>
      </c>
      <c r="H81" s="270" t="s">
        <v>48</v>
      </c>
      <c r="I81" s="271"/>
      <c r="J81" s="272"/>
      <c r="K81" s="99"/>
      <c r="L81" s="99"/>
      <c r="M81" s="99"/>
      <c r="N81" s="226">
        <f>1400+200</f>
        <v>1600</v>
      </c>
      <c r="O81" s="273"/>
      <c r="P81" s="274"/>
    </row>
    <row r="82" spans="1:16" ht="36" hidden="1" customHeight="1">
      <c r="A82" s="160"/>
      <c r="B82" s="218" t="s">
        <v>68</v>
      </c>
      <c r="C82" s="369"/>
      <c r="D82" s="243" t="s">
        <v>81</v>
      </c>
      <c r="E82" s="275"/>
      <c r="F82" s="370"/>
      <c r="G82" s="67" t="s">
        <v>46</v>
      </c>
      <c r="H82" s="270" t="s">
        <v>48</v>
      </c>
      <c r="I82" s="271"/>
      <c r="J82" s="272"/>
      <c r="K82" s="96"/>
      <c r="L82" s="67"/>
      <c r="M82" s="67"/>
      <c r="N82" s="389"/>
      <c r="O82" s="224"/>
      <c r="P82" s="225"/>
    </row>
    <row r="83" spans="1:16" ht="67.5" customHeight="1">
      <c r="A83" s="160" t="s">
        <v>115</v>
      </c>
      <c r="B83" s="212" t="s">
        <v>136</v>
      </c>
      <c r="C83" s="212"/>
      <c r="D83" s="243" t="s">
        <v>141</v>
      </c>
      <c r="E83" s="268"/>
      <c r="F83" s="269"/>
      <c r="G83" s="90" t="s">
        <v>47</v>
      </c>
      <c r="H83" s="270" t="s">
        <v>48</v>
      </c>
      <c r="I83" s="271"/>
      <c r="J83" s="272"/>
      <c r="K83" s="96"/>
      <c r="L83" s="90"/>
      <c r="M83" s="90"/>
      <c r="N83" s="226">
        <v>85.2</v>
      </c>
      <c r="O83" s="224"/>
      <c r="P83" s="225"/>
    </row>
    <row r="84" spans="1:16" ht="24" customHeight="1">
      <c r="A84" s="114" t="s">
        <v>5</v>
      </c>
      <c r="B84" s="121"/>
      <c r="C84" s="75"/>
      <c r="D84" s="74" t="s">
        <v>33</v>
      </c>
      <c r="E84" s="75"/>
      <c r="F84" s="75"/>
      <c r="G84" s="71"/>
      <c r="H84" s="118"/>
      <c r="I84" s="65"/>
      <c r="J84" s="66"/>
      <c r="K84" s="114"/>
      <c r="L84" s="114"/>
      <c r="M84" s="114"/>
      <c r="N84" s="118"/>
      <c r="O84" s="65"/>
      <c r="P84" s="66"/>
    </row>
    <row r="85" spans="1:16" ht="36" customHeight="1">
      <c r="A85" s="160" t="s">
        <v>108</v>
      </c>
      <c r="B85" s="212" t="s">
        <v>136</v>
      </c>
      <c r="C85" s="212"/>
      <c r="D85" s="248" t="s">
        <v>142</v>
      </c>
      <c r="E85" s="367"/>
      <c r="F85" s="368"/>
      <c r="G85" s="114" t="s">
        <v>49</v>
      </c>
      <c r="H85" s="223" t="s">
        <v>50</v>
      </c>
      <c r="I85" s="224"/>
      <c r="J85" s="225"/>
      <c r="K85" s="96"/>
      <c r="L85" s="67"/>
      <c r="M85" s="67"/>
      <c r="N85" s="223">
        <v>110</v>
      </c>
      <c r="O85" s="224"/>
      <c r="P85" s="225"/>
    </row>
    <row r="86" spans="1:16" ht="39" customHeight="1">
      <c r="A86" s="113" t="s">
        <v>117</v>
      </c>
      <c r="B86" s="212" t="s">
        <v>136</v>
      </c>
      <c r="C86" s="212"/>
      <c r="D86" s="373" t="s">
        <v>89</v>
      </c>
      <c r="E86" s="374"/>
      <c r="F86" s="375"/>
      <c r="G86" s="115" t="s">
        <v>49</v>
      </c>
      <c r="H86" s="276" t="s">
        <v>50</v>
      </c>
      <c r="I86" s="277"/>
      <c r="J86" s="278"/>
      <c r="K86" s="96"/>
      <c r="L86" s="67"/>
      <c r="M86" s="67"/>
      <c r="N86" s="276">
        <v>3960</v>
      </c>
      <c r="O86" s="277"/>
      <c r="P86" s="278"/>
    </row>
    <row r="87" spans="1:16" ht="56.25" customHeight="1">
      <c r="A87" s="113" t="s">
        <v>95</v>
      </c>
      <c r="B87" s="212" t="s">
        <v>136</v>
      </c>
      <c r="C87" s="212"/>
      <c r="D87" s="229" t="s">
        <v>143</v>
      </c>
      <c r="E87" s="371"/>
      <c r="F87" s="372"/>
      <c r="G87" s="114" t="s">
        <v>144</v>
      </c>
      <c r="H87" s="215" t="s">
        <v>130</v>
      </c>
      <c r="I87" s="217"/>
      <c r="J87" s="217"/>
      <c r="K87" s="124">
        <v>273</v>
      </c>
      <c r="L87" s="67"/>
      <c r="M87" s="77">
        <f>K87+L87</f>
        <v>273</v>
      </c>
      <c r="N87" s="276">
        <v>600</v>
      </c>
      <c r="O87" s="399"/>
      <c r="P87" s="400"/>
    </row>
    <row r="88" spans="1:16" ht="54.75" customHeight="1">
      <c r="A88" s="205" t="s">
        <v>96</v>
      </c>
      <c r="B88" s="362" t="s">
        <v>136</v>
      </c>
      <c r="C88" s="363"/>
      <c r="D88" s="229" t="s">
        <v>128</v>
      </c>
      <c r="E88" s="371"/>
      <c r="F88" s="371"/>
      <c r="G88" s="115"/>
      <c r="H88" s="122"/>
      <c r="I88" s="122"/>
      <c r="J88" s="125"/>
      <c r="K88" s="125"/>
      <c r="L88" s="76"/>
      <c r="M88" s="80"/>
      <c r="N88" s="276"/>
      <c r="O88" s="277"/>
      <c r="P88" s="278"/>
    </row>
    <row r="89" spans="1:16" ht="32.25" customHeight="1">
      <c r="A89" s="279"/>
      <c r="B89" s="364"/>
      <c r="C89" s="365"/>
      <c r="D89" s="348" t="s">
        <v>127</v>
      </c>
      <c r="E89" s="366"/>
      <c r="F89" s="366"/>
      <c r="G89" s="79" t="s">
        <v>90</v>
      </c>
      <c r="H89" s="345" t="s">
        <v>130</v>
      </c>
      <c r="I89" s="360"/>
      <c r="J89" s="361"/>
      <c r="K89" s="120"/>
      <c r="L89" s="103"/>
      <c r="M89" s="103"/>
      <c r="N89" s="345">
        <v>900</v>
      </c>
      <c r="O89" s="360"/>
      <c r="P89" s="361"/>
    </row>
    <row r="90" spans="1:16" ht="50.25" customHeight="1">
      <c r="A90" s="205" t="s">
        <v>97</v>
      </c>
      <c r="B90" s="208" t="s">
        <v>136</v>
      </c>
      <c r="C90" s="209"/>
      <c r="D90" s="229" t="s">
        <v>219</v>
      </c>
      <c r="E90" s="371"/>
      <c r="F90" s="371"/>
      <c r="G90" s="115"/>
      <c r="H90" s="399"/>
      <c r="I90" s="277"/>
      <c r="J90" s="277"/>
      <c r="K90" s="122"/>
      <c r="L90" s="105"/>
      <c r="M90" s="105"/>
      <c r="N90" s="276"/>
      <c r="O90" s="277"/>
      <c r="P90" s="278"/>
    </row>
    <row r="91" spans="1:16" ht="48.75" hidden="1" customHeight="1">
      <c r="A91" s="265"/>
      <c r="B91" s="266"/>
      <c r="C91" s="267"/>
      <c r="D91" s="348" t="s">
        <v>82</v>
      </c>
      <c r="E91" s="366"/>
      <c r="F91" s="366"/>
      <c r="G91" s="79" t="s">
        <v>49</v>
      </c>
      <c r="H91" s="346" t="s">
        <v>78</v>
      </c>
      <c r="I91" s="346"/>
      <c r="J91" s="346"/>
      <c r="K91" s="120"/>
      <c r="L91" s="103"/>
      <c r="M91" s="103"/>
      <c r="N91" s="429">
        <v>3</v>
      </c>
      <c r="O91" s="430"/>
      <c r="P91" s="431"/>
    </row>
    <row r="92" spans="1:16" ht="48.75" customHeight="1">
      <c r="A92" s="207"/>
      <c r="B92" s="210"/>
      <c r="C92" s="211"/>
      <c r="D92" s="243" t="s">
        <v>145</v>
      </c>
      <c r="E92" s="275"/>
      <c r="F92" s="275"/>
      <c r="G92" s="114" t="s">
        <v>146</v>
      </c>
      <c r="H92" s="223" t="s">
        <v>125</v>
      </c>
      <c r="I92" s="224"/>
      <c r="J92" s="225"/>
      <c r="K92" s="123"/>
      <c r="L92" s="106"/>
      <c r="M92" s="106"/>
      <c r="N92" s="223">
        <f>16111.32+2000</f>
        <v>18111.32</v>
      </c>
      <c r="O92" s="224"/>
      <c r="P92" s="225"/>
    </row>
    <row r="93" spans="1:16" ht="39.75" customHeight="1">
      <c r="A93" s="160" t="s">
        <v>98</v>
      </c>
      <c r="B93" s="212" t="s">
        <v>136</v>
      </c>
      <c r="C93" s="212"/>
      <c r="D93" s="243" t="s">
        <v>165</v>
      </c>
      <c r="E93" s="268"/>
      <c r="F93" s="269"/>
      <c r="G93" s="114" t="s">
        <v>116</v>
      </c>
      <c r="H93" s="223" t="s">
        <v>125</v>
      </c>
      <c r="I93" s="224"/>
      <c r="J93" s="224"/>
      <c r="K93" s="225"/>
      <c r="L93" s="90"/>
      <c r="M93" s="90"/>
      <c r="N93" s="223">
        <v>270</v>
      </c>
      <c r="O93" s="224"/>
      <c r="P93" s="225"/>
    </row>
    <row r="94" spans="1:16" s="110" customFormat="1" ht="39.75" customHeight="1">
      <c r="A94" s="160" t="s">
        <v>105</v>
      </c>
      <c r="B94" s="212" t="s">
        <v>136</v>
      </c>
      <c r="C94" s="212"/>
      <c r="D94" s="243" t="s">
        <v>166</v>
      </c>
      <c r="E94" s="268"/>
      <c r="F94" s="269"/>
      <c r="G94" s="114" t="s">
        <v>116</v>
      </c>
      <c r="H94" s="223" t="s">
        <v>125</v>
      </c>
      <c r="I94" s="224"/>
      <c r="J94" s="224"/>
      <c r="K94" s="225"/>
      <c r="L94" s="114"/>
      <c r="M94" s="114"/>
      <c r="N94" s="223">
        <v>100</v>
      </c>
      <c r="O94" s="224"/>
      <c r="P94" s="225"/>
    </row>
    <row r="95" spans="1:16" ht="20.25" customHeight="1">
      <c r="A95" s="114" t="s">
        <v>7</v>
      </c>
      <c r="B95" s="69"/>
      <c r="C95" s="73"/>
      <c r="D95" s="220" t="s">
        <v>34</v>
      </c>
      <c r="E95" s="227"/>
      <c r="F95" s="228"/>
      <c r="G95" s="71"/>
      <c r="H95" s="97"/>
      <c r="I95" s="65"/>
      <c r="J95" s="66"/>
      <c r="K95" s="96"/>
      <c r="L95" s="67"/>
      <c r="M95" s="67"/>
      <c r="N95" s="97"/>
      <c r="O95" s="65"/>
      <c r="P95" s="66"/>
    </row>
    <row r="96" spans="1:16" ht="39.75" customHeight="1">
      <c r="A96" s="160" t="s">
        <v>100</v>
      </c>
      <c r="B96" s="212" t="s">
        <v>136</v>
      </c>
      <c r="C96" s="212"/>
      <c r="D96" s="213" t="s">
        <v>104</v>
      </c>
      <c r="E96" s="213"/>
      <c r="F96" s="213"/>
      <c r="G96" s="67" t="s">
        <v>40</v>
      </c>
      <c r="H96" s="215" t="s">
        <v>132</v>
      </c>
      <c r="I96" s="215"/>
      <c r="J96" s="215"/>
      <c r="K96" s="82"/>
      <c r="L96" s="83"/>
      <c r="M96" s="83">
        <f>K96+L96</f>
        <v>0</v>
      </c>
      <c r="N96" s="355">
        <v>22272.720000000001</v>
      </c>
      <c r="O96" s="355"/>
      <c r="P96" s="355"/>
    </row>
    <row r="97" spans="1:16" ht="43.5" customHeight="1">
      <c r="A97" s="160" t="s">
        <v>99</v>
      </c>
      <c r="B97" s="212" t="s">
        <v>136</v>
      </c>
      <c r="C97" s="212"/>
      <c r="D97" s="243" t="s">
        <v>75</v>
      </c>
      <c r="E97" s="275"/>
      <c r="F97" s="370"/>
      <c r="G97" s="67" t="s">
        <v>40</v>
      </c>
      <c r="H97" s="215" t="s">
        <v>131</v>
      </c>
      <c r="I97" s="215"/>
      <c r="J97" s="215"/>
      <c r="K97" s="82"/>
      <c r="L97" s="83"/>
      <c r="M97" s="83"/>
      <c r="N97" s="351">
        <v>12438.18</v>
      </c>
      <c r="O97" s="352"/>
      <c r="P97" s="353"/>
    </row>
    <row r="98" spans="1:16" ht="25.5" customHeight="1">
      <c r="A98" s="160" t="s">
        <v>101</v>
      </c>
      <c r="B98" s="212" t="s">
        <v>136</v>
      </c>
      <c r="C98" s="212"/>
      <c r="D98" s="243" t="s">
        <v>51</v>
      </c>
      <c r="E98" s="275"/>
      <c r="F98" s="370"/>
      <c r="G98" s="67" t="s">
        <v>40</v>
      </c>
      <c r="H98" s="215" t="s">
        <v>167</v>
      </c>
      <c r="I98" s="215"/>
      <c r="J98" s="215"/>
      <c r="K98" s="82"/>
      <c r="L98" s="83"/>
      <c r="M98" s="83"/>
      <c r="N98" s="351">
        <v>384.29</v>
      </c>
      <c r="O98" s="352"/>
      <c r="P98" s="353"/>
    </row>
    <row r="99" spans="1:16" ht="41.25" customHeight="1">
      <c r="A99" s="160" t="s">
        <v>102</v>
      </c>
      <c r="B99" s="212" t="s">
        <v>136</v>
      </c>
      <c r="C99" s="212"/>
      <c r="D99" s="243" t="s">
        <v>169</v>
      </c>
      <c r="E99" s="275"/>
      <c r="F99" s="370"/>
      <c r="G99" s="67" t="s">
        <v>40</v>
      </c>
      <c r="H99" s="215" t="s">
        <v>168</v>
      </c>
      <c r="I99" s="215"/>
      <c r="J99" s="215"/>
      <c r="K99" s="97"/>
      <c r="L99" s="84"/>
      <c r="M99" s="85"/>
      <c r="N99" s="432">
        <v>500</v>
      </c>
      <c r="O99" s="433"/>
      <c r="P99" s="434"/>
    </row>
    <row r="100" spans="1:16" ht="58.5" customHeight="1">
      <c r="A100" s="197" t="s">
        <v>103</v>
      </c>
      <c r="B100" s="208" t="s">
        <v>136</v>
      </c>
      <c r="C100" s="209"/>
      <c r="D100" s="229" t="s">
        <v>170</v>
      </c>
      <c r="E100" s="371"/>
      <c r="F100" s="371"/>
      <c r="G100" s="407" t="s">
        <v>40</v>
      </c>
      <c r="H100" s="215" t="s">
        <v>171</v>
      </c>
      <c r="I100" s="435"/>
      <c r="J100" s="435"/>
      <c r="K100" s="82"/>
      <c r="L100" s="198"/>
      <c r="M100" s="198"/>
      <c r="N100" s="355">
        <f>(N79/N89)*1000</f>
        <v>123.44444444444444</v>
      </c>
      <c r="O100" s="436"/>
      <c r="P100" s="436"/>
    </row>
    <row r="101" spans="1:16" ht="19.5" customHeight="1">
      <c r="A101" s="199"/>
      <c r="B101" s="210"/>
      <c r="C101" s="211"/>
      <c r="D101" s="404" t="s">
        <v>129</v>
      </c>
      <c r="E101" s="428"/>
      <c r="F101" s="428"/>
      <c r="G101" s="408"/>
      <c r="H101" s="435"/>
      <c r="I101" s="435"/>
      <c r="J101" s="435"/>
      <c r="K101" s="82"/>
      <c r="L101" s="198"/>
      <c r="M101" s="198"/>
      <c r="N101" s="437"/>
      <c r="O101" s="437"/>
      <c r="P101" s="437"/>
    </row>
    <row r="102" spans="1:16" ht="32.25" hidden="1" customHeight="1">
      <c r="A102" s="175"/>
      <c r="B102" s="410"/>
      <c r="C102" s="411"/>
      <c r="D102" s="348"/>
      <c r="E102" s="366"/>
      <c r="F102" s="366"/>
      <c r="G102" s="79"/>
      <c r="H102" s="407"/>
      <c r="I102" s="407"/>
      <c r="J102" s="407"/>
      <c r="K102" s="202"/>
      <c r="L102" s="203"/>
      <c r="M102" s="203"/>
      <c r="N102" s="417"/>
      <c r="O102" s="417"/>
      <c r="P102" s="417"/>
    </row>
    <row r="103" spans="1:16" ht="32.25" customHeight="1">
      <c r="A103" s="205" t="s">
        <v>118</v>
      </c>
      <c r="B103" s="234" t="s">
        <v>136</v>
      </c>
      <c r="C103" s="235"/>
      <c r="D103" s="229" t="s">
        <v>172</v>
      </c>
      <c r="E103" s="230"/>
      <c r="F103" s="231"/>
      <c r="G103" s="201"/>
      <c r="H103" s="276"/>
      <c r="I103" s="399"/>
      <c r="J103" s="400"/>
      <c r="K103" s="204"/>
      <c r="L103" s="87"/>
      <c r="M103" s="87"/>
      <c r="N103" s="414"/>
      <c r="O103" s="415"/>
      <c r="P103" s="416"/>
    </row>
    <row r="104" spans="1:16" ht="30" hidden="1" customHeight="1">
      <c r="A104" s="206"/>
      <c r="B104" s="236"/>
      <c r="C104" s="237"/>
      <c r="D104" s="348" t="s">
        <v>80</v>
      </c>
      <c r="E104" s="349"/>
      <c r="F104" s="350"/>
      <c r="G104" s="79" t="s">
        <v>40</v>
      </c>
      <c r="H104" s="345" t="s">
        <v>39</v>
      </c>
      <c r="I104" s="346"/>
      <c r="J104" s="347"/>
      <c r="K104" s="141"/>
      <c r="L104" s="200"/>
      <c r="M104" s="200"/>
      <c r="N104" s="342">
        <v>256100</v>
      </c>
      <c r="O104" s="343"/>
      <c r="P104" s="344"/>
    </row>
    <row r="105" spans="1:16" ht="36.75" customHeight="1">
      <c r="A105" s="207"/>
      <c r="B105" s="238"/>
      <c r="C105" s="239"/>
      <c r="D105" s="404" t="s">
        <v>173</v>
      </c>
      <c r="E105" s="405"/>
      <c r="F105" s="406"/>
      <c r="G105" s="112" t="s">
        <v>88</v>
      </c>
      <c r="H105" s="418" t="s">
        <v>218</v>
      </c>
      <c r="I105" s="419"/>
      <c r="J105" s="420"/>
      <c r="K105" s="88"/>
      <c r="L105" s="89"/>
      <c r="M105" s="89"/>
      <c r="N105" s="421">
        <v>88.35</v>
      </c>
      <c r="O105" s="426"/>
      <c r="P105" s="427"/>
    </row>
    <row r="106" spans="1:16" ht="43.5" customHeight="1">
      <c r="A106" s="176" t="s">
        <v>119</v>
      </c>
      <c r="B106" s="212" t="s">
        <v>136</v>
      </c>
      <c r="C106" s="212"/>
      <c r="D106" s="243" t="s">
        <v>174</v>
      </c>
      <c r="E106" s="424"/>
      <c r="F106" s="425"/>
      <c r="G106" s="81" t="s">
        <v>40</v>
      </c>
      <c r="H106" s="418" t="s">
        <v>175</v>
      </c>
      <c r="I106" s="419"/>
      <c r="J106" s="420"/>
      <c r="K106" s="88"/>
      <c r="L106" s="95"/>
      <c r="M106" s="95"/>
      <c r="N106" s="421">
        <v>286</v>
      </c>
      <c r="O106" s="422"/>
      <c r="P106" s="423"/>
    </row>
    <row r="107" spans="1:16" ht="43.5" customHeight="1">
      <c r="A107" s="176" t="s">
        <v>120</v>
      </c>
      <c r="B107" s="212" t="s">
        <v>136</v>
      </c>
      <c r="C107" s="212"/>
      <c r="D107" s="243" t="s">
        <v>176</v>
      </c>
      <c r="E107" s="424"/>
      <c r="F107" s="425"/>
      <c r="G107" s="81" t="s">
        <v>40</v>
      </c>
      <c r="H107" s="223" t="s">
        <v>177</v>
      </c>
      <c r="I107" s="246"/>
      <c r="J107" s="247"/>
      <c r="K107" s="88"/>
      <c r="L107" s="95"/>
      <c r="M107" s="95"/>
      <c r="N107" s="351">
        <v>80</v>
      </c>
      <c r="O107" s="352"/>
      <c r="P107" s="353"/>
    </row>
    <row r="108" spans="1:16" ht="22.5" customHeight="1">
      <c r="A108" s="160" t="s">
        <v>8</v>
      </c>
      <c r="B108" s="218"/>
      <c r="C108" s="409"/>
      <c r="D108" s="220" t="s">
        <v>194</v>
      </c>
      <c r="E108" s="412"/>
      <c r="F108" s="413"/>
      <c r="G108" s="114"/>
      <c r="H108" s="223"/>
      <c r="I108" s="246"/>
      <c r="J108" s="247"/>
      <c r="K108" s="118"/>
      <c r="L108" s="126"/>
      <c r="M108" s="127"/>
      <c r="N108" s="226"/>
      <c r="O108" s="224"/>
      <c r="P108" s="225"/>
    </row>
    <row r="109" spans="1:16" ht="40.5" customHeight="1">
      <c r="A109" s="175" t="s">
        <v>109</v>
      </c>
      <c r="B109" s="212" t="s">
        <v>136</v>
      </c>
      <c r="C109" s="212"/>
      <c r="D109" s="213" t="s">
        <v>195</v>
      </c>
      <c r="E109" s="214"/>
      <c r="F109" s="214"/>
      <c r="G109" s="131" t="s">
        <v>77</v>
      </c>
      <c r="H109" s="215" t="s">
        <v>196</v>
      </c>
      <c r="I109" s="215"/>
      <c r="J109" s="215"/>
      <c r="K109" s="82"/>
      <c r="L109" s="132"/>
      <c r="M109" s="132"/>
      <c r="N109" s="216">
        <v>26</v>
      </c>
      <c r="O109" s="217"/>
      <c r="P109" s="217"/>
    </row>
    <row r="110" spans="1:16" ht="43.5" customHeight="1">
      <c r="A110" s="175" t="s">
        <v>121</v>
      </c>
      <c r="B110" s="212" t="s">
        <v>136</v>
      </c>
      <c r="C110" s="212"/>
      <c r="D110" s="213" t="s">
        <v>197</v>
      </c>
      <c r="E110" s="214"/>
      <c r="F110" s="214"/>
      <c r="G110" s="131" t="s">
        <v>77</v>
      </c>
      <c r="H110" s="215" t="s">
        <v>196</v>
      </c>
      <c r="I110" s="215"/>
      <c r="J110" s="215"/>
      <c r="K110" s="130"/>
      <c r="L110" s="133"/>
      <c r="M110" s="134"/>
      <c r="N110" s="401">
        <v>79</v>
      </c>
      <c r="O110" s="402"/>
      <c r="P110" s="403"/>
    </row>
    <row r="111" spans="1:16" ht="55.5" customHeight="1">
      <c r="A111" s="72"/>
      <c r="B111" s="218"/>
      <c r="C111" s="219"/>
      <c r="D111" s="220" t="s">
        <v>122</v>
      </c>
      <c r="E111" s="221"/>
      <c r="F111" s="222"/>
      <c r="G111" s="76"/>
      <c r="H111" s="223"/>
      <c r="I111" s="224"/>
      <c r="J111" s="225"/>
      <c r="K111" s="98"/>
      <c r="L111" s="87"/>
      <c r="M111" s="94"/>
      <c r="N111" s="226"/>
      <c r="O111" s="224"/>
      <c r="P111" s="225"/>
    </row>
    <row r="112" spans="1:16" ht="24.75" customHeight="1">
      <c r="A112" s="72" t="s">
        <v>2</v>
      </c>
      <c r="B112" s="218"/>
      <c r="C112" s="219"/>
      <c r="D112" s="220" t="s">
        <v>32</v>
      </c>
      <c r="E112" s="227"/>
      <c r="F112" s="228"/>
      <c r="G112" s="76"/>
      <c r="H112" s="223"/>
      <c r="I112" s="224"/>
      <c r="J112" s="225"/>
      <c r="K112" s="98"/>
      <c r="L112" s="87"/>
      <c r="M112" s="94"/>
      <c r="N112" s="226"/>
      <c r="O112" s="224"/>
      <c r="P112" s="225"/>
    </row>
    <row r="113" spans="1:16" ht="81" customHeight="1">
      <c r="A113" s="72" t="s">
        <v>106</v>
      </c>
      <c r="B113" s="212" t="s">
        <v>136</v>
      </c>
      <c r="C113" s="212"/>
      <c r="D113" s="229" t="s">
        <v>212</v>
      </c>
      <c r="E113" s="230"/>
      <c r="F113" s="231"/>
      <c r="G113" s="90" t="s">
        <v>46</v>
      </c>
      <c r="H113" s="223" t="s">
        <v>147</v>
      </c>
      <c r="I113" s="224"/>
      <c r="J113" s="225"/>
      <c r="K113" s="96">
        <v>3</v>
      </c>
      <c r="L113" s="90">
        <v>1</v>
      </c>
      <c r="M113" s="90">
        <f>K113+L113</f>
        <v>4</v>
      </c>
      <c r="N113" s="226">
        <v>136.1</v>
      </c>
      <c r="O113" s="232"/>
      <c r="P113" s="233"/>
    </row>
    <row r="114" spans="1:16" ht="24" customHeight="1">
      <c r="A114" s="72" t="s">
        <v>5</v>
      </c>
      <c r="B114" s="218"/>
      <c r="C114" s="219"/>
      <c r="D114" s="220" t="s">
        <v>33</v>
      </c>
      <c r="E114" s="221"/>
      <c r="F114" s="222"/>
      <c r="G114" s="76"/>
      <c r="H114" s="223"/>
      <c r="I114" s="224"/>
      <c r="J114" s="225"/>
      <c r="K114" s="98"/>
      <c r="L114" s="87"/>
      <c r="M114" s="94"/>
      <c r="N114" s="226"/>
      <c r="O114" s="224"/>
      <c r="P114" s="225"/>
    </row>
    <row r="115" spans="1:16" ht="53.25" customHeight="1">
      <c r="A115" s="72" t="s">
        <v>108</v>
      </c>
      <c r="B115" s="212" t="s">
        <v>136</v>
      </c>
      <c r="C115" s="212"/>
      <c r="D115" s="248" t="s">
        <v>110</v>
      </c>
      <c r="E115" s="249"/>
      <c r="F115" s="250"/>
      <c r="G115" s="90" t="s">
        <v>49</v>
      </c>
      <c r="H115" s="223" t="s">
        <v>107</v>
      </c>
      <c r="I115" s="224"/>
      <c r="J115" s="225"/>
      <c r="K115" s="96"/>
      <c r="L115" s="90"/>
      <c r="M115" s="90"/>
      <c r="N115" s="223">
        <v>1</v>
      </c>
      <c r="O115" s="224"/>
      <c r="P115" s="225"/>
    </row>
    <row r="116" spans="1:16" ht="26.25" customHeight="1">
      <c r="A116" s="72" t="s">
        <v>7</v>
      </c>
      <c r="B116" s="218"/>
      <c r="C116" s="219"/>
      <c r="D116" s="220" t="s">
        <v>34</v>
      </c>
      <c r="E116" s="227"/>
      <c r="F116" s="228"/>
      <c r="G116" s="76"/>
      <c r="H116" s="223"/>
      <c r="I116" s="224"/>
      <c r="J116" s="225"/>
      <c r="K116" s="98"/>
      <c r="L116" s="87"/>
      <c r="M116" s="94"/>
      <c r="N116" s="226"/>
      <c r="O116" s="224"/>
      <c r="P116" s="225"/>
    </row>
    <row r="117" spans="1:16" s="69" customFormat="1" ht="48" customHeight="1">
      <c r="A117" s="78" t="s">
        <v>100</v>
      </c>
      <c r="B117" s="212" t="s">
        <v>136</v>
      </c>
      <c r="C117" s="212"/>
      <c r="D117" s="213" t="s">
        <v>111</v>
      </c>
      <c r="E117" s="213"/>
      <c r="F117" s="213"/>
      <c r="G117" s="90" t="s">
        <v>46</v>
      </c>
      <c r="H117" s="215" t="s">
        <v>131</v>
      </c>
      <c r="I117" s="215"/>
      <c r="J117" s="215"/>
      <c r="K117" s="82"/>
      <c r="L117" s="93"/>
      <c r="M117" s="93">
        <f t="shared" ref="M117" si="0">K117+L117</f>
        <v>0</v>
      </c>
      <c r="N117" s="216">
        <v>136.1</v>
      </c>
      <c r="O117" s="216"/>
      <c r="P117" s="216"/>
    </row>
    <row r="118" spans="1:16" ht="22.5" customHeight="1">
      <c r="A118" s="72" t="s">
        <v>8</v>
      </c>
      <c r="B118" s="218"/>
      <c r="C118" s="219"/>
      <c r="D118" s="240" t="s">
        <v>76</v>
      </c>
      <c r="E118" s="241"/>
      <c r="F118" s="242"/>
      <c r="G118" s="76"/>
      <c r="H118" s="223"/>
      <c r="I118" s="224"/>
      <c r="J118" s="225"/>
      <c r="K118" s="98"/>
      <c r="L118" s="87"/>
      <c r="M118" s="94"/>
      <c r="N118" s="226"/>
      <c r="O118" s="224"/>
      <c r="P118" s="225"/>
    </row>
    <row r="119" spans="1:16" s="69" customFormat="1" ht="30" customHeight="1">
      <c r="A119" s="72" t="s">
        <v>109</v>
      </c>
      <c r="B119" s="212" t="s">
        <v>136</v>
      </c>
      <c r="C119" s="212"/>
      <c r="D119" s="243" t="s">
        <v>112</v>
      </c>
      <c r="E119" s="244"/>
      <c r="F119" s="245"/>
      <c r="G119" s="90" t="s">
        <v>77</v>
      </c>
      <c r="H119" s="223" t="s">
        <v>78</v>
      </c>
      <c r="I119" s="246"/>
      <c r="J119" s="247"/>
      <c r="K119" s="97"/>
      <c r="L119" s="91"/>
      <c r="M119" s="92"/>
      <c r="N119" s="226">
        <v>100</v>
      </c>
      <c r="O119" s="224"/>
      <c r="P119" s="225"/>
    </row>
    <row r="120" spans="1:16" s="69" customFormat="1" ht="81.75" customHeight="1">
      <c r="A120" s="72"/>
      <c r="B120" s="218"/>
      <c r="C120" s="219"/>
      <c r="D120" s="220" t="s">
        <v>149</v>
      </c>
      <c r="E120" s="221"/>
      <c r="F120" s="222"/>
      <c r="G120" s="115"/>
      <c r="H120" s="223"/>
      <c r="I120" s="224"/>
      <c r="J120" s="225"/>
      <c r="K120" s="119"/>
      <c r="L120" s="87"/>
      <c r="M120" s="94"/>
      <c r="N120" s="226"/>
      <c r="O120" s="224"/>
      <c r="P120" s="225"/>
    </row>
    <row r="121" spans="1:16" s="69" customFormat="1" ht="30" customHeight="1">
      <c r="A121" s="160" t="s">
        <v>2</v>
      </c>
      <c r="B121" s="218"/>
      <c r="C121" s="219"/>
      <c r="D121" s="220" t="s">
        <v>32</v>
      </c>
      <c r="E121" s="227"/>
      <c r="F121" s="228"/>
      <c r="G121" s="115"/>
      <c r="H121" s="223"/>
      <c r="I121" s="224"/>
      <c r="J121" s="225"/>
      <c r="K121" s="119"/>
      <c r="L121" s="87"/>
      <c r="M121" s="94"/>
      <c r="N121" s="226"/>
      <c r="O121" s="224"/>
      <c r="P121" s="225"/>
    </row>
    <row r="122" spans="1:16" s="69" customFormat="1" ht="67.5" customHeight="1">
      <c r="A122" s="160" t="s">
        <v>106</v>
      </c>
      <c r="B122" s="212" t="s">
        <v>136</v>
      </c>
      <c r="C122" s="212"/>
      <c r="D122" s="229" t="s">
        <v>150</v>
      </c>
      <c r="E122" s="230"/>
      <c r="F122" s="231"/>
      <c r="G122" s="114" t="s">
        <v>46</v>
      </c>
      <c r="H122" s="223" t="s">
        <v>147</v>
      </c>
      <c r="I122" s="224"/>
      <c r="J122" s="225"/>
      <c r="K122" s="114">
        <v>3</v>
      </c>
      <c r="L122" s="114">
        <v>1</v>
      </c>
      <c r="M122" s="114">
        <f>K122+L122</f>
        <v>4</v>
      </c>
      <c r="N122" s="226">
        <v>1110.4000000000001</v>
      </c>
      <c r="O122" s="232"/>
      <c r="P122" s="233"/>
    </row>
    <row r="123" spans="1:16" s="69" customFormat="1" ht="30" customHeight="1">
      <c r="A123" s="160" t="s">
        <v>5</v>
      </c>
      <c r="B123" s="218"/>
      <c r="C123" s="219"/>
      <c r="D123" s="220" t="s">
        <v>33</v>
      </c>
      <c r="E123" s="221"/>
      <c r="F123" s="222"/>
      <c r="G123" s="115"/>
      <c r="H123" s="223"/>
      <c r="I123" s="224"/>
      <c r="J123" s="225"/>
      <c r="K123" s="119"/>
      <c r="L123" s="87"/>
      <c r="M123" s="94"/>
      <c r="N123" s="226"/>
      <c r="O123" s="224"/>
      <c r="P123" s="225"/>
    </row>
    <row r="124" spans="1:16" s="69" customFormat="1" ht="43.5" customHeight="1">
      <c r="A124" s="160" t="s">
        <v>108</v>
      </c>
      <c r="B124" s="212" t="s">
        <v>136</v>
      </c>
      <c r="C124" s="212"/>
      <c r="D124" s="248" t="s">
        <v>82</v>
      </c>
      <c r="E124" s="249"/>
      <c r="F124" s="250"/>
      <c r="G124" s="114" t="s">
        <v>49</v>
      </c>
      <c r="H124" s="223" t="s">
        <v>107</v>
      </c>
      <c r="I124" s="224"/>
      <c r="J124" s="225"/>
      <c r="K124" s="114"/>
      <c r="L124" s="114"/>
      <c r="M124" s="114"/>
      <c r="N124" s="223">
        <v>9</v>
      </c>
      <c r="O124" s="224"/>
      <c r="P124" s="225"/>
    </row>
    <row r="125" spans="1:16" s="69" customFormat="1" ht="30" customHeight="1">
      <c r="A125" s="160" t="s">
        <v>7</v>
      </c>
      <c r="B125" s="218"/>
      <c r="C125" s="219"/>
      <c r="D125" s="220" t="s">
        <v>34</v>
      </c>
      <c r="E125" s="227"/>
      <c r="F125" s="228"/>
      <c r="G125" s="193"/>
      <c r="H125" s="223"/>
      <c r="I125" s="224"/>
      <c r="J125" s="225"/>
      <c r="K125" s="194"/>
      <c r="L125" s="195"/>
      <c r="M125" s="196"/>
      <c r="N125" s="226"/>
      <c r="O125" s="224"/>
      <c r="P125" s="225"/>
    </row>
    <row r="126" spans="1:16" s="69" customFormat="1" ht="53.25" customHeight="1">
      <c r="A126" s="160" t="s">
        <v>100</v>
      </c>
      <c r="B126" s="212" t="s">
        <v>136</v>
      </c>
      <c r="C126" s="212"/>
      <c r="D126" s="213" t="s">
        <v>151</v>
      </c>
      <c r="E126" s="213"/>
      <c r="F126" s="213"/>
      <c r="G126" s="193" t="s">
        <v>46</v>
      </c>
      <c r="H126" s="215" t="s">
        <v>131</v>
      </c>
      <c r="I126" s="215"/>
      <c r="J126" s="215"/>
      <c r="K126" s="82"/>
      <c r="L126" s="128"/>
      <c r="M126" s="128">
        <f t="shared" ref="M126" si="1">K126+L126</f>
        <v>0</v>
      </c>
      <c r="N126" s="216">
        <v>123.4</v>
      </c>
      <c r="O126" s="216"/>
      <c r="P126" s="216"/>
    </row>
    <row r="127" spans="1:16" s="69" customFormat="1" ht="30" customHeight="1">
      <c r="A127" s="160" t="s">
        <v>8</v>
      </c>
      <c r="B127" s="218"/>
      <c r="C127" s="219"/>
      <c r="D127" s="240" t="s">
        <v>76</v>
      </c>
      <c r="E127" s="241"/>
      <c r="F127" s="242"/>
      <c r="G127" s="115"/>
      <c r="H127" s="223"/>
      <c r="I127" s="224"/>
      <c r="J127" s="225"/>
      <c r="K127" s="119"/>
      <c r="L127" s="87"/>
      <c r="M127" s="94"/>
      <c r="N127" s="226"/>
      <c r="O127" s="224"/>
      <c r="P127" s="225"/>
    </row>
    <row r="128" spans="1:16" s="69" customFormat="1" ht="30" customHeight="1">
      <c r="A128" s="160" t="s">
        <v>109</v>
      </c>
      <c r="B128" s="212" t="s">
        <v>136</v>
      </c>
      <c r="C128" s="212"/>
      <c r="D128" s="243" t="s">
        <v>152</v>
      </c>
      <c r="E128" s="244"/>
      <c r="F128" s="245"/>
      <c r="G128" s="114" t="s">
        <v>77</v>
      </c>
      <c r="H128" s="223" t="s">
        <v>78</v>
      </c>
      <c r="I128" s="246"/>
      <c r="J128" s="247"/>
      <c r="K128" s="118"/>
      <c r="L128" s="126"/>
      <c r="M128" s="127"/>
      <c r="N128" s="226">
        <v>100</v>
      </c>
      <c r="O128" s="224"/>
      <c r="P128" s="225"/>
    </row>
    <row r="129" spans="1:16" s="69" customFormat="1" ht="62.25" customHeight="1">
      <c r="A129" s="72"/>
      <c r="B129" s="218"/>
      <c r="C129" s="219"/>
      <c r="D129" s="220" t="s">
        <v>185</v>
      </c>
      <c r="E129" s="221"/>
      <c r="F129" s="222"/>
      <c r="G129" s="138"/>
      <c r="H129" s="223"/>
      <c r="I129" s="224"/>
      <c r="J129" s="225"/>
      <c r="K129" s="137"/>
      <c r="L129" s="87"/>
      <c r="M129" s="94"/>
      <c r="N129" s="226"/>
      <c r="O129" s="224"/>
      <c r="P129" s="225"/>
    </row>
    <row r="130" spans="1:16" s="3" customFormat="1" ht="24.75" customHeight="1">
      <c r="A130" s="160" t="s">
        <v>2</v>
      </c>
      <c r="B130" s="218"/>
      <c r="C130" s="219"/>
      <c r="D130" s="220" t="s">
        <v>32</v>
      </c>
      <c r="E130" s="227"/>
      <c r="F130" s="228"/>
      <c r="G130" s="138"/>
      <c r="H130" s="223"/>
      <c r="I130" s="224"/>
      <c r="J130" s="225"/>
      <c r="K130" s="137"/>
      <c r="L130" s="87"/>
      <c r="M130" s="94"/>
      <c r="N130" s="226"/>
      <c r="O130" s="224"/>
      <c r="P130" s="225"/>
    </row>
    <row r="131" spans="1:16" ht="39.75" customHeight="1">
      <c r="A131" s="160" t="s">
        <v>106</v>
      </c>
      <c r="B131" s="212" t="s">
        <v>136</v>
      </c>
      <c r="C131" s="212"/>
      <c r="D131" s="229" t="s">
        <v>193</v>
      </c>
      <c r="E131" s="230"/>
      <c r="F131" s="231"/>
      <c r="G131" s="131" t="s">
        <v>46</v>
      </c>
      <c r="H131" s="223" t="s">
        <v>186</v>
      </c>
      <c r="I131" s="224"/>
      <c r="J131" s="225"/>
      <c r="K131" s="131">
        <v>3</v>
      </c>
      <c r="L131" s="131">
        <v>1</v>
      </c>
      <c r="M131" s="131">
        <f>K131+L131</f>
        <v>4</v>
      </c>
      <c r="N131" s="226">
        <v>72</v>
      </c>
      <c r="O131" s="232"/>
      <c r="P131" s="233"/>
    </row>
    <row r="132" spans="1:16" ht="31.5" customHeight="1">
      <c r="A132" s="160" t="s">
        <v>5</v>
      </c>
      <c r="B132" s="218"/>
      <c r="C132" s="219"/>
      <c r="D132" s="220" t="s">
        <v>33</v>
      </c>
      <c r="E132" s="221"/>
      <c r="F132" s="222"/>
      <c r="G132" s="138"/>
      <c r="H132" s="223"/>
      <c r="I132" s="224"/>
      <c r="J132" s="225"/>
      <c r="K132" s="137"/>
      <c r="L132" s="87"/>
      <c r="M132" s="94"/>
      <c r="N132" s="226"/>
      <c r="O132" s="224"/>
      <c r="P132" s="225"/>
    </row>
    <row r="133" spans="1:16" ht="37.5" customHeight="1">
      <c r="A133" s="160" t="s">
        <v>108</v>
      </c>
      <c r="B133" s="212" t="s">
        <v>136</v>
      </c>
      <c r="C133" s="212"/>
      <c r="D133" s="248" t="s">
        <v>205</v>
      </c>
      <c r="E133" s="249"/>
      <c r="F133" s="250"/>
      <c r="G133" s="131" t="s">
        <v>49</v>
      </c>
      <c r="H133" s="223" t="s">
        <v>206</v>
      </c>
      <c r="I133" s="224"/>
      <c r="J133" s="225"/>
      <c r="K133" s="131"/>
      <c r="L133" s="131"/>
      <c r="M133" s="131"/>
      <c r="N133" s="223">
        <v>200</v>
      </c>
      <c r="O133" s="224"/>
      <c r="P133" s="225"/>
    </row>
    <row r="134" spans="1:16" ht="18.75">
      <c r="A134" s="160" t="s">
        <v>7</v>
      </c>
      <c r="B134" s="218"/>
      <c r="C134" s="219"/>
      <c r="D134" s="220" t="s">
        <v>34</v>
      </c>
      <c r="E134" s="227"/>
      <c r="F134" s="228"/>
      <c r="G134" s="138"/>
      <c r="H134" s="223"/>
      <c r="I134" s="224"/>
      <c r="J134" s="225"/>
      <c r="K134" s="137"/>
      <c r="L134" s="87"/>
      <c r="M134" s="94"/>
      <c r="N134" s="226"/>
      <c r="O134" s="224"/>
      <c r="P134" s="225"/>
    </row>
    <row r="135" spans="1:16" ht="54.75" customHeight="1">
      <c r="A135" s="174" t="s">
        <v>100</v>
      </c>
      <c r="B135" s="212" t="s">
        <v>136</v>
      </c>
      <c r="C135" s="212"/>
      <c r="D135" s="213" t="s">
        <v>207</v>
      </c>
      <c r="E135" s="213"/>
      <c r="F135" s="213"/>
      <c r="G135" s="182" t="s">
        <v>40</v>
      </c>
      <c r="H135" s="215" t="s">
        <v>131</v>
      </c>
      <c r="I135" s="215"/>
      <c r="J135" s="215"/>
      <c r="K135" s="82"/>
      <c r="L135" s="132"/>
      <c r="M135" s="132">
        <f t="shared" ref="M135" si="2">K135+L135</f>
        <v>0</v>
      </c>
      <c r="N135" s="355">
        <v>360</v>
      </c>
      <c r="O135" s="355"/>
      <c r="P135" s="355"/>
    </row>
    <row r="136" spans="1:16" s="110" customFormat="1" ht="22.5" customHeight="1">
      <c r="A136" s="160" t="s">
        <v>8</v>
      </c>
      <c r="B136" s="218"/>
      <c r="C136" s="219"/>
      <c r="D136" s="240" t="s">
        <v>76</v>
      </c>
      <c r="E136" s="241"/>
      <c r="F136" s="242"/>
      <c r="G136" s="138"/>
      <c r="H136" s="223"/>
      <c r="I136" s="224"/>
      <c r="J136" s="225"/>
      <c r="K136" s="137"/>
      <c r="L136" s="87"/>
      <c r="M136" s="94"/>
      <c r="N136" s="226"/>
      <c r="O136" s="224"/>
      <c r="P136" s="225"/>
    </row>
    <row r="137" spans="1:16" s="110" customFormat="1" ht="45" customHeight="1">
      <c r="A137" s="160" t="s">
        <v>109</v>
      </c>
      <c r="B137" s="212" t="s">
        <v>136</v>
      </c>
      <c r="C137" s="212"/>
      <c r="D137" s="243" t="s">
        <v>208</v>
      </c>
      <c r="E137" s="244"/>
      <c r="F137" s="245"/>
      <c r="G137" s="131" t="s">
        <v>77</v>
      </c>
      <c r="H137" s="223" t="s">
        <v>78</v>
      </c>
      <c r="I137" s="246"/>
      <c r="J137" s="247"/>
      <c r="K137" s="130"/>
      <c r="L137" s="133"/>
      <c r="M137" s="134"/>
      <c r="N137" s="226">
        <v>100</v>
      </c>
      <c r="O137" s="224"/>
      <c r="P137" s="225"/>
    </row>
    <row r="138" spans="1:16" s="110" customFormat="1" ht="72" customHeight="1">
      <c r="A138" s="72"/>
      <c r="B138" s="218"/>
      <c r="C138" s="219"/>
      <c r="D138" s="220" t="s">
        <v>187</v>
      </c>
      <c r="E138" s="221"/>
      <c r="F138" s="222"/>
      <c r="G138" s="138"/>
      <c r="H138" s="223"/>
      <c r="I138" s="224"/>
      <c r="J138" s="225"/>
      <c r="K138" s="137"/>
      <c r="L138" s="87"/>
      <c r="M138" s="94"/>
      <c r="N138" s="226"/>
      <c r="O138" s="224"/>
      <c r="P138" s="225"/>
    </row>
    <row r="139" spans="1:16" s="110" customFormat="1" ht="21" customHeight="1">
      <c r="A139" s="160" t="s">
        <v>2</v>
      </c>
      <c r="B139" s="218"/>
      <c r="C139" s="219"/>
      <c r="D139" s="220" t="s">
        <v>32</v>
      </c>
      <c r="E139" s="227"/>
      <c r="F139" s="228"/>
      <c r="G139" s="138"/>
      <c r="H139" s="223"/>
      <c r="I139" s="224"/>
      <c r="J139" s="225"/>
      <c r="K139" s="137"/>
      <c r="L139" s="87"/>
      <c r="M139" s="94"/>
      <c r="N139" s="226"/>
      <c r="O139" s="224"/>
      <c r="P139" s="225"/>
    </row>
    <row r="140" spans="1:16" s="110" customFormat="1" ht="90.75" customHeight="1">
      <c r="A140" s="160" t="s">
        <v>106</v>
      </c>
      <c r="B140" s="212" t="s">
        <v>136</v>
      </c>
      <c r="C140" s="212"/>
      <c r="D140" s="229" t="s">
        <v>201</v>
      </c>
      <c r="E140" s="230"/>
      <c r="F140" s="231"/>
      <c r="G140" s="131" t="s">
        <v>46</v>
      </c>
      <c r="H140" s="223" t="s">
        <v>186</v>
      </c>
      <c r="I140" s="224"/>
      <c r="J140" s="225"/>
      <c r="K140" s="131">
        <v>3</v>
      </c>
      <c r="L140" s="131">
        <v>1</v>
      </c>
      <c r="M140" s="131">
        <f>K140+L140</f>
        <v>4</v>
      </c>
      <c r="N140" s="226">
        <v>987</v>
      </c>
      <c r="O140" s="232"/>
      <c r="P140" s="233"/>
    </row>
    <row r="141" spans="1:16" s="110" customFormat="1" ht="21" customHeight="1">
      <c r="A141" s="160" t="s">
        <v>5</v>
      </c>
      <c r="B141" s="218"/>
      <c r="C141" s="219"/>
      <c r="D141" s="220" t="s">
        <v>33</v>
      </c>
      <c r="E141" s="221"/>
      <c r="F141" s="222"/>
      <c r="G141" s="138"/>
      <c r="H141" s="223"/>
      <c r="I141" s="224"/>
      <c r="J141" s="225"/>
      <c r="K141" s="137"/>
      <c r="L141" s="87"/>
      <c r="M141" s="94"/>
      <c r="N141" s="226"/>
      <c r="O141" s="224"/>
      <c r="P141" s="225"/>
    </row>
    <row r="142" spans="1:16" s="110" customFormat="1" ht="49.5" customHeight="1">
      <c r="A142" s="160" t="s">
        <v>108</v>
      </c>
      <c r="B142" s="212" t="s">
        <v>136</v>
      </c>
      <c r="C142" s="212"/>
      <c r="D142" s="248" t="s">
        <v>202</v>
      </c>
      <c r="E142" s="249"/>
      <c r="F142" s="250"/>
      <c r="G142" s="131" t="s">
        <v>49</v>
      </c>
      <c r="H142" s="223" t="s">
        <v>204</v>
      </c>
      <c r="I142" s="224"/>
      <c r="J142" s="225"/>
      <c r="K142" s="131"/>
      <c r="L142" s="131"/>
      <c r="M142" s="131"/>
      <c r="N142" s="223">
        <v>1</v>
      </c>
      <c r="O142" s="224"/>
      <c r="P142" s="225"/>
    </row>
    <row r="143" spans="1:16" s="110" customFormat="1" ht="21" customHeight="1">
      <c r="A143" s="160" t="s">
        <v>7</v>
      </c>
      <c r="B143" s="218"/>
      <c r="C143" s="219"/>
      <c r="D143" s="220" t="s">
        <v>34</v>
      </c>
      <c r="E143" s="227"/>
      <c r="F143" s="228"/>
      <c r="G143" s="138"/>
      <c r="H143" s="223"/>
      <c r="I143" s="224"/>
      <c r="J143" s="225"/>
      <c r="K143" s="137"/>
      <c r="L143" s="87"/>
      <c r="M143" s="94"/>
      <c r="N143" s="226"/>
      <c r="O143" s="224"/>
      <c r="P143" s="225"/>
    </row>
    <row r="144" spans="1:16" s="110" customFormat="1" ht="35.25" customHeight="1">
      <c r="A144" s="174" t="s">
        <v>100</v>
      </c>
      <c r="B144" s="212" t="s">
        <v>136</v>
      </c>
      <c r="C144" s="212"/>
      <c r="D144" s="213" t="s">
        <v>200</v>
      </c>
      <c r="E144" s="213"/>
      <c r="F144" s="213"/>
      <c r="G144" s="131" t="s">
        <v>46</v>
      </c>
      <c r="H144" s="215" t="s">
        <v>131</v>
      </c>
      <c r="I144" s="215"/>
      <c r="J144" s="215"/>
      <c r="K144" s="82"/>
      <c r="L144" s="132"/>
      <c r="M144" s="132">
        <f t="shared" ref="M144" si="3">K144+L144</f>
        <v>0</v>
      </c>
      <c r="N144" s="216">
        <v>987</v>
      </c>
      <c r="O144" s="216"/>
      <c r="P144" s="216"/>
    </row>
    <row r="145" spans="1:16" s="110" customFormat="1" ht="27" customHeight="1">
      <c r="A145" s="160" t="s">
        <v>8</v>
      </c>
      <c r="B145" s="218"/>
      <c r="C145" s="219"/>
      <c r="D145" s="240" t="s">
        <v>76</v>
      </c>
      <c r="E145" s="241"/>
      <c r="F145" s="242"/>
      <c r="G145" s="138"/>
      <c r="H145" s="223"/>
      <c r="I145" s="224"/>
      <c r="J145" s="225"/>
      <c r="K145" s="137"/>
      <c r="L145" s="87"/>
      <c r="M145" s="94"/>
      <c r="N145" s="226"/>
      <c r="O145" s="224"/>
      <c r="P145" s="225"/>
    </row>
    <row r="146" spans="1:16" ht="42" customHeight="1">
      <c r="A146" s="160" t="s">
        <v>109</v>
      </c>
      <c r="B146" s="212" t="s">
        <v>136</v>
      </c>
      <c r="C146" s="212"/>
      <c r="D146" s="243" t="s">
        <v>203</v>
      </c>
      <c r="E146" s="244"/>
      <c r="F146" s="245"/>
      <c r="G146" s="131" t="s">
        <v>77</v>
      </c>
      <c r="H146" s="223" t="s">
        <v>78</v>
      </c>
      <c r="I146" s="246"/>
      <c r="J146" s="247"/>
      <c r="K146" s="130"/>
      <c r="L146" s="133"/>
      <c r="M146" s="134"/>
      <c r="N146" s="226">
        <v>100</v>
      </c>
      <c r="O146" s="224"/>
      <c r="P146" s="225"/>
    </row>
    <row r="147" spans="1:16" ht="64.5" customHeight="1">
      <c r="A147" s="72"/>
      <c r="B147" s="218"/>
      <c r="C147" s="219"/>
      <c r="D147" s="220" t="s">
        <v>188</v>
      </c>
      <c r="E147" s="221"/>
      <c r="F147" s="222"/>
      <c r="G147" s="138"/>
      <c r="H147" s="223"/>
      <c r="I147" s="224"/>
      <c r="J147" s="225"/>
      <c r="K147" s="137"/>
      <c r="L147" s="87"/>
      <c r="M147" s="94"/>
      <c r="N147" s="226"/>
      <c r="O147" s="224"/>
      <c r="P147" s="225"/>
    </row>
    <row r="148" spans="1:16" ht="25.5" customHeight="1">
      <c r="A148" s="160" t="s">
        <v>2</v>
      </c>
      <c r="B148" s="218"/>
      <c r="C148" s="219"/>
      <c r="D148" s="220" t="s">
        <v>32</v>
      </c>
      <c r="E148" s="227"/>
      <c r="F148" s="228"/>
      <c r="G148" s="184"/>
      <c r="H148" s="223"/>
      <c r="I148" s="224"/>
      <c r="J148" s="225"/>
      <c r="K148" s="183"/>
      <c r="L148" s="185"/>
      <c r="M148" s="186"/>
      <c r="N148" s="226"/>
      <c r="O148" s="224"/>
      <c r="P148" s="225"/>
    </row>
    <row r="149" spans="1:16" ht="67.5" customHeight="1">
      <c r="A149" s="160" t="s">
        <v>106</v>
      </c>
      <c r="B149" s="212" t="s">
        <v>136</v>
      </c>
      <c r="C149" s="212"/>
      <c r="D149" s="243" t="s">
        <v>189</v>
      </c>
      <c r="E149" s="438"/>
      <c r="F149" s="439"/>
      <c r="G149" s="193" t="s">
        <v>46</v>
      </c>
      <c r="H149" s="223" t="s">
        <v>190</v>
      </c>
      <c r="I149" s="224"/>
      <c r="J149" s="225"/>
      <c r="K149" s="193">
        <v>3</v>
      </c>
      <c r="L149" s="193">
        <v>1</v>
      </c>
      <c r="M149" s="193">
        <f>K149+L149</f>
        <v>4</v>
      </c>
      <c r="N149" s="226">
        <v>50</v>
      </c>
      <c r="O149" s="232"/>
      <c r="P149" s="233"/>
    </row>
    <row r="150" spans="1:16" ht="25.5" customHeight="1">
      <c r="A150" s="160" t="s">
        <v>5</v>
      </c>
      <c r="B150" s="218"/>
      <c r="C150" s="219"/>
      <c r="D150" s="220" t="s">
        <v>33</v>
      </c>
      <c r="E150" s="221"/>
      <c r="F150" s="222"/>
      <c r="G150" s="138"/>
      <c r="H150" s="223"/>
      <c r="I150" s="224"/>
      <c r="J150" s="225"/>
      <c r="K150" s="137"/>
      <c r="L150" s="87"/>
      <c r="M150" s="94"/>
      <c r="N150" s="226"/>
      <c r="O150" s="224"/>
      <c r="P150" s="225"/>
    </row>
    <row r="151" spans="1:16" ht="38.25" customHeight="1">
      <c r="A151" s="160" t="s">
        <v>108</v>
      </c>
      <c r="B151" s="212" t="s">
        <v>136</v>
      </c>
      <c r="C151" s="212"/>
      <c r="D151" s="248" t="s">
        <v>191</v>
      </c>
      <c r="E151" s="249"/>
      <c r="F151" s="250"/>
      <c r="G151" s="131" t="s">
        <v>49</v>
      </c>
      <c r="H151" s="223" t="s">
        <v>130</v>
      </c>
      <c r="I151" s="224"/>
      <c r="J151" s="225"/>
      <c r="K151" s="131"/>
      <c r="L151" s="131"/>
      <c r="M151" s="131"/>
      <c r="N151" s="223">
        <v>1</v>
      </c>
      <c r="O151" s="224"/>
      <c r="P151" s="225"/>
    </row>
    <row r="152" spans="1:16" ht="25.5" customHeight="1">
      <c r="A152" s="160" t="s">
        <v>7</v>
      </c>
      <c r="B152" s="218"/>
      <c r="C152" s="219"/>
      <c r="D152" s="220" t="s">
        <v>34</v>
      </c>
      <c r="E152" s="227"/>
      <c r="F152" s="228"/>
      <c r="G152" s="138"/>
      <c r="H152" s="223"/>
      <c r="I152" s="224"/>
      <c r="J152" s="225"/>
      <c r="K152" s="137"/>
      <c r="L152" s="87"/>
      <c r="M152" s="94"/>
      <c r="N152" s="226"/>
      <c r="O152" s="224"/>
      <c r="P152" s="225"/>
    </row>
    <row r="153" spans="1:16" ht="56.25" customHeight="1">
      <c r="A153" s="174" t="s">
        <v>100</v>
      </c>
      <c r="B153" s="212" t="s">
        <v>136</v>
      </c>
      <c r="C153" s="212"/>
      <c r="D153" s="213" t="s">
        <v>192</v>
      </c>
      <c r="E153" s="213"/>
      <c r="F153" s="213"/>
      <c r="G153" s="184" t="s">
        <v>213</v>
      </c>
      <c r="H153" s="215" t="s">
        <v>131</v>
      </c>
      <c r="I153" s="215"/>
      <c r="J153" s="215"/>
      <c r="K153" s="82"/>
      <c r="L153" s="132"/>
      <c r="M153" s="132">
        <f t="shared" ref="M153" si="4">K153+L153</f>
        <v>0</v>
      </c>
      <c r="N153" s="355">
        <v>50000</v>
      </c>
      <c r="O153" s="355"/>
      <c r="P153" s="355"/>
    </row>
    <row r="154" spans="1:16" ht="30" customHeight="1">
      <c r="A154" s="160" t="s">
        <v>8</v>
      </c>
      <c r="B154" s="218"/>
      <c r="C154" s="219"/>
      <c r="D154" s="240" t="s">
        <v>76</v>
      </c>
      <c r="E154" s="241"/>
      <c r="F154" s="242"/>
      <c r="G154" s="138"/>
      <c r="H154" s="223"/>
      <c r="I154" s="224"/>
      <c r="J154" s="225"/>
      <c r="K154" s="137"/>
      <c r="L154" s="87"/>
      <c r="M154" s="94"/>
      <c r="N154" s="226"/>
      <c r="O154" s="224"/>
      <c r="P154" s="225"/>
    </row>
    <row r="155" spans="1:16" ht="51" customHeight="1">
      <c r="A155" s="160" t="s">
        <v>109</v>
      </c>
      <c r="B155" s="212" t="s">
        <v>136</v>
      </c>
      <c r="C155" s="212"/>
      <c r="D155" s="243" t="s">
        <v>214</v>
      </c>
      <c r="E155" s="244"/>
      <c r="F155" s="245"/>
      <c r="G155" s="131" t="s">
        <v>77</v>
      </c>
      <c r="H155" s="223" t="s">
        <v>78</v>
      </c>
      <c r="I155" s="246"/>
      <c r="J155" s="247"/>
      <c r="K155" s="130"/>
      <c r="L155" s="133"/>
      <c r="M155" s="134"/>
      <c r="N155" s="226">
        <v>100</v>
      </c>
      <c r="O155" s="224"/>
      <c r="P155" s="225"/>
    </row>
    <row r="156" spans="1:16" ht="15" customHeight="1">
      <c r="A156" s="139"/>
      <c r="B156" s="86"/>
      <c r="C156" s="86"/>
      <c r="D156" s="191"/>
      <c r="E156" s="140"/>
      <c r="F156" s="140"/>
      <c r="G156" s="190"/>
      <c r="H156" s="190"/>
      <c r="I156" s="190"/>
      <c r="J156" s="190"/>
      <c r="K156" s="141"/>
      <c r="L156" s="189"/>
      <c r="M156" s="189"/>
      <c r="N156" s="189"/>
      <c r="O156" s="192"/>
      <c r="P156" s="192"/>
    </row>
    <row r="157" spans="1:16" ht="15" customHeight="1">
      <c r="A157" s="19">
        <v>11</v>
      </c>
      <c r="B157" s="388" t="s">
        <v>66</v>
      </c>
      <c r="C157" s="388"/>
      <c r="D157" s="388"/>
      <c r="E157" s="388"/>
      <c r="F157" s="388"/>
      <c r="G157" s="388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20.25" customHeight="1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8" t="s">
        <v>14</v>
      </c>
    </row>
    <row r="159" spans="1:16" ht="15" customHeight="1">
      <c r="A159" s="392" t="s">
        <v>23</v>
      </c>
      <c r="B159" s="323" t="s">
        <v>22</v>
      </c>
      <c r="C159" s="305" t="s">
        <v>41</v>
      </c>
      <c r="D159" s="323" t="s">
        <v>72</v>
      </c>
      <c r="E159" s="318"/>
      <c r="F159" s="319"/>
      <c r="G159" s="288" t="s">
        <v>73</v>
      </c>
      <c r="H159" s="315"/>
      <c r="I159" s="315"/>
      <c r="J159" s="323" t="s">
        <v>74</v>
      </c>
      <c r="K159" s="318"/>
      <c r="L159" s="318"/>
      <c r="M159" s="318"/>
      <c r="N159" s="318"/>
      <c r="O159" s="319"/>
      <c r="P159" s="390" t="s">
        <v>21</v>
      </c>
    </row>
    <row r="160" spans="1:16" ht="15" customHeight="1">
      <c r="A160" s="392"/>
      <c r="B160" s="324"/>
      <c r="C160" s="305"/>
      <c r="D160" s="116" t="s">
        <v>28</v>
      </c>
      <c r="E160" s="116" t="s">
        <v>16</v>
      </c>
      <c r="F160" s="116" t="s">
        <v>17</v>
      </c>
      <c r="G160" s="116" t="s">
        <v>28</v>
      </c>
      <c r="H160" s="49" t="s">
        <v>16</v>
      </c>
      <c r="I160" s="116" t="s">
        <v>17</v>
      </c>
      <c r="J160" s="116" t="s">
        <v>28</v>
      </c>
      <c r="K160" s="116" t="s">
        <v>16</v>
      </c>
      <c r="L160" s="116" t="s">
        <v>17</v>
      </c>
      <c r="M160" s="116" t="s">
        <v>28</v>
      </c>
      <c r="N160" s="116" t="s">
        <v>16</v>
      </c>
      <c r="O160" s="116" t="s">
        <v>17</v>
      </c>
      <c r="P160" s="391"/>
    </row>
    <row r="161" spans="1:16" ht="15" customHeight="1">
      <c r="A161" s="27">
        <v>1</v>
      </c>
      <c r="B161" s="29">
        <v>2</v>
      </c>
      <c r="C161" s="26">
        <v>3</v>
      </c>
      <c r="D161" s="30">
        <v>4</v>
      </c>
      <c r="E161" s="37">
        <v>5</v>
      </c>
      <c r="F161" s="37">
        <v>6</v>
      </c>
      <c r="G161" s="37">
        <v>7</v>
      </c>
      <c r="H161" s="37">
        <v>8</v>
      </c>
      <c r="I161" s="37">
        <v>9</v>
      </c>
      <c r="J161" s="37">
        <v>10</v>
      </c>
      <c r="K161" s="24">
        <v>12</v>
      </c>
      <c r="L161" s="28"/>
      <c r="M161" s="28"/>
      <c r="N161" s="37">
        <v>11</v>
      </c>
      <c r="O161" s="37">
        <v>12</v>
      </c>
      <c r="P161" s="37">
        <v>13</v>
      </c>
    </row>
    <row r="162" spans="1:16" ht="15" customHeight="1">
      <c r="A162" s="27"/>
      <c r="B162" s="39" t="s">
        <v>44</v>
      </c>
      <c r="C162" s="40"/>
      <c r="D162" s="30"/>
      <c r="E162" s="37"/>
      <c r="F162" s="37"/>
      <c r="G162" s="37"/>
      <c r="H162" s="37"/>
      <c r="I162" s="37"/>
      <c r="J162" s="37"/>
      <c r="K162" s="24"/>
      <c r="L162" s="28"/>
      <c r="M162" s="28"/>
      <c r="N162" s="37"/>
      <c r="O162" s="37"/>
      <c r="P162" s="37"/>
    </row>
    <row r="163" spans="1:16" s="8" customFormat="1" ht="76.5">
      <c r="A163" s="152"/>
      <c r="B163" s="142" t="s">
        <v>153</v>
      </c>
      <c r="C163" s="100" t="s">
        <v>136</v>
      </c>
      <c r="D163" s="158">
        <f>D164</f>
        <v>0</v>
      </c>
      <c r="E163" s="158">
        <f t="shared" ref="E163:I163" si="5">E164</f>
        <v>30</v>
      </c>
      <c r="F163" s="158">
        <f t="shared" si="5"/>
        <v>30</v>
      </c>
      <c r="G163" s="158">
        <f t="shared" si="5"/>
        <v>0</v>
      </c>
      <c r="H163" s="158">
        <f t="shared" si="5"/>
        <v>319.09999999999997</v>
      </c>
      <c r="I163" s="158">
        <f t="shared" si="5"/>
        <v>319.09999999999997</v>
      </c>
      <c r="J163" s="158">
        <f t="shared" ref="J163" si="6">J164</f>
        <v>0</v>
      </c>
      <c r="K163" s="158">
        <f t="shared" ref="K163" si="7">K164</f>
        <v>0</v>
      </c>
      <c r="L163" s="158">
        <f t="shared" ref="L163" si="8">L164</f>
        <v>0</v>
      </c>
      <c r="M163" s="158">
        <f t="shared" ref="M163" si="9">M164</f>
        <v>0</v>
      </c>
      <c r="N163" s="158">
        <f t="shared" ref="N163" si="10">N164</f>
        <v>688.3</v>
      </c>
      <c r="O163" s="158">
        <f t="shared" ref="O163" si="11">O164</f>
        <v>688.3</v>
      </c>
      <c r="P163" s="23"/>
    </row>
    <row r="164" spans="1:16" ht="41.25" customHeight="1">
      <c r="A164" s="152"/>
      <c r="B164" s="150" t="s">
        <v>156</v>
      </c>
      <c r="C164" s="40"/>
      <c r="D164" s="158">
        <f>SUM(D165:D166)</f>
        <v>0</v>
      </c>
      <c r="E164" s="158">
        <f t="shared" ref="E164:I164" si="12">SUM(E165:E166)</f>
        <v>30</v>
      </c>
      <c r="F164" s="158">
        <f t="shared" si="12"/>
        <v>30</v>
      </c>
      <c r="G164" s="158">
        <f t="shared" si="12"/>
        <v>0</v>
      </c>
      <c r="H164" s="158">
        <f t="shared" si="12"/>
        <v>319.09999999999997</v>
      </c>
      <c r="I164" s="158">
        <f t="shared" si="12"/>
        <v>319.09999999999997</v>
      </c>
      <c r="J164" s="158">
        <f t="shared" ref="J164" si="13">SUM(J165:J166)</f>
        <v>0</v>
      </c>
      <c r="K164" s="158">
        <f t="shared" ref="K164" si="14">SUM(K165:K166)</f>
        <v>0</v>
      </c>
      <c r="L164" s="158">
        <f t="shared" ref="L164" si="15">SUM(L165:L166)</f>
        <v>0</v>
      </c>
      <c r="M164" s="158">
        <f t="shared" ref="M164" si="16">SUM(M165:M166)</f>
        <v>0</v>
      </c>
      <c r="N164" s="158">
        <f t="shared" ref="N164" si="17">SUM(N165:N166)</f>
        <v>688.3</v>
      </c>
      <c r="O164" s="158">
        <f t="shared" ref="O164" si="18">SUM(O165:O166)</f>
        <v>688.3</v>
      </c>
      <c r="P164" s="156"/>
    </row>
    <row r="165" spans="1:16" ht="18.75" customHeight="1">
      <c r="A165" s="152"/>
      <c r="B165" s="143" t="s">
        <v>154</v>
      </c>
      <c r="C165" s="40"/>
      <c r="D165" s="158">
        <v>0</v>
      </c>
      <c r="E165" s="159">
        <v>0</v>
      </c>
      <c r="F165" s="159">
        <v>0</v>
      </c>
      <c r="G165" s="159">
        <v>0</v>
      </c>
      <c r="H165" s="159">
        <v>28.2</v>
      </c>
      <c r="I165" s="159">
        <f>SUM(G165:H165)</f>
        <v>28.2</v>
      </c>
      <c r="J165" s="159">
        <v>0</v>
      </c>
      <c r="K165" s="157"/>
      <c r="L165" s="161"/>
      <c r="M165" s="161"/>
      <c r="N165" s="159">
        <v>688.3</v>
      </c>
      <c r="O165" s="159">
        <f>SUM(J165:N165)</f>
        <v>688.3</v>
      </c>
      <c r="P165" s="169" t="s">
        <v>162</v>
      </c>
    </row>
    <row r="166" spans="1:16" ht="156" customHeight="1">
      <c r="A166" s="152"/>
      <c r="B166" s="144" t="s">
        <v>161</v>
      </c>
      <c r="C166" s="40"/>
      <c r="D166" s="158">
        <v>0</v>
      </c>
      <c r="E166" s="159">
        <v>30</v>
      </c>
      <c r="F166" s="159">
        <f>SUM(D166:E166)</f>
        <v>30</v>
      </c>
      <c r="G166" s="159">
        <v>0</v>
      </c>
      <c r="H166" s="159">
        <v>290.89999999999998</v>
      </c>
      <c r="I166" s="159">
        <f>SUM(G166:H166)</f>
        <v>290.89999999999998</v>
      </c>
      <c r="J166" s="159">
        <v>0</v>
      </c>
      <c r="K166" s="157"/>
      <c r="L166" s="161"/>
      <c r="M166" s="161"/>
      <c r="N166" s="159">
        <v>0</v>
      </c>
      <c r="O166" s="159">
        <f>SUM(J166:N166)</f>
        <v>0</v>
      </c>
      <c r="P166" s="169"/>
    </row>
    <row r="167" spans="1:16" ht="14.25" customHeight="1">
      <c r="A167" s="151">
        <v>602400</v>
      </c>
      <c r="B167" s="42" t="s">
        <v>36</v>
      </c>
      <c r="C167" s="22"/>
      <c r="D167" s="146">
        <v>0</v>
      </c>
      <c r="E167" s="147">
        <v>30</v>
      </c>
      <c r="F167" s="147">
        <f>SUM(D167:E167)</f>
        <v>30</v>
      </c>
      <c r="G167" s="147">
        <v>0</v>
      </c>
      <c r="H167" s="147">
        <f>SUM(H165:H166)</f>
        <v>319.09999999999997</v>
      </c>
      <c r="I167" s="147">
        <f>I165+I166</f>
        <v>319.09999999999997</v>
      </c>
      <c r="J167" s="147">
        <f>J163</f>
        <v>0</v>
      </c>
      <c r="K167" s="147">
        <f t="shared" ref="K167:O167" si="19">K163</f>
        <v>0</v>
      </c>
      <c r="L167" s="147">
        <f t="shared" si="19"/>
        <v>0</v>
      </c>
      <c r="M167" s="147">
        <f t="shared" si="19"/>
        <v>0</v>
      </c>
      <c r="N167" s="147">
        <f t="shared" si="19"/>
        <v>688.3</v>
      </c>
      <c r="O167" s="147">
        <f t="shared" si="19"/>
        <v>688.3</v>
      </c>
      <c r="P167" s="169"/>
    </row>
    <row r="168" spans="1:16" ht="14.25" customHeight="1">
      <c r="A168" s="41"/>
      <c r="B168" s="42" t="s">
        <v>24</v>
      </c>
      <c r="C168" s="22"/>
      <c r="D168" s="25" t="s">
        <v>20</v>
      </c>
      <c r="E168" s="147">
        <v>0</v>
      </c>
      <c r="F168" s="147">
        <v>0</v>
      </c>
      <c r="G168" s="25" t="s">
        <v>20</v>
      </c>
      <c r="H168" s="147">
        <v>0</v>
      </c>
      <c r="I168" s="147">
        <v>0</v>
      </c>
      <c r="J168" s="25" t="s">
        <v>20</v>
      </c>
      <c r="K168" s="42"/>
      <c r="L168" s="43"/>
      <c r="M168" s="43"/>
      <c r="N168" s="163">
        <v>0</v>
      </c>
      <c r="O168" s="163">
        <v>0</v>
      </c>
      <c r="P168" s="170"/>
    </row>
    <row r="169" spans="1:16" ht="88.5" customHeight="1">
      <c r="A169" s="152"/>
      <c r="B169" s="149" t="s">
        <v>155</v>
      </c>
      <c r="C169" s="100" t="s">
        <v>136</v>
      </c>
      <c r="D169" s="153">
        <f>D170</f>
        <v>0</v>
      </c>
      <c r="E169" s="153">
        <f t="shared" ref="E169:I169" si="20">E170</f>
        <v>356</v>
      </c>
      <c r="F169" s="153">
        <f t="shared" si="20"/>
        <v>356</v>
      </c>
      <c r="G169" s="153">
        <f t="shared" si="20"/>
        <v>0</v>
      </c>
      <c r="H169" s="153">
        <f t="shared" si="20"/>
        <v>791.28</v>
      </c>
      <c r="I169" s="153">
        <f t="shared" si="20"/>
        <v>791.28</v>
      </c>
      <c r="J169" s="153">
        <v>0</v>
      </c>
      <c r="K169" s="164"/>
      <c r="L169" s="166"/>
      <c r="M169" s="166"/>
      <c r="N169" s="167">
        <v>0</v>
      </c>
      <c r="O169" s="167">
        <v>0</v>
      </c>
      <c r="P169" s="170"/>
    </row>
    <row r="170" spans="1:16" ht="47.25">
      <c r="A170" s="152"/>
      <c r="B170" s="39" t="s">
        <v>157</v>
      </c>
      <c r="C170" s="40"/>
      <c r="D170" s="154">
        <f t="shared" ref="D170:G170" si="21">SUM(D171:D173)</f>
        <v>0</v>
      </c>
      <c r="E170" s="154">
        <f t="shared" si="21"/>
        <v>356</v>
      </c>
      <c r="F170" s="154">
        <f t="shared" si="21"/>
        <v>356</v>
      </c>
      <c r="G170" s="154">
        <f t="shared" si="21"/>
        <v>0</v>
      </c>
      <c r="H170" s="154">
        <f>SUM(H171:H173)</f>
        <v>791.28</v>
      </c>
      <c r="I170" s="154">
        <f>SUM(I171:I173)</f>
        <v>791.28</v>
      </c>
      <c r="J170" s="153">
        <v>0</v>
      </c>
      <c r="K170" s="164"/>
      <c r="L170" s="165"/>
      <c r="M170" s="165"/>
      <c r="N170" s="154">
        <v>0</v>
      </c>
      <c r="O170" s="154">
        <v>0</v>
      </c>
      <c r="P170" s="170"/>
    </row>
    <row r="171" spans="1:16" ht="25.5">
      <c r="A171" s="152"/>
      <c r="B171" s="143" t="s">
        <v>158</v>
      </c>
      <c r="C171" s="155"/>
      <c r="D171" s="153">
        <v>0</v>
      </c>
      <c r="E171" s="154">
        <v>131.4</v>
      </c>
      <c r="F171" s="154">
        <f>SUM(D171:E171)</f>
        <v>131.4</v>
      </c>
      <c r="G171" s="153">
        <v>0</v>
      </c>
      <c r="H171" s="154">
        <v>294.08</v>
      </c>
      <c r="I171" s="154">
        <f>H171+G171</f>
        <v>294.08</v>
      </c>
      <c r="J171" s="153">
        <v>0</v>
      </c>
      <c r="K171" s="164"/>
      <c r="L171" s="165"/>
      <c r="M171" s="165"/>
      <c r="N171" s="154">
        <v>0</v>
      </c>
      <c r="O171" s="154">
        <v>0</v>
      </c>
      <c r="P171" s="171"/>
    </row>
    <row r="172" spans="1:16" ht="25.5">
      <c r="A172" s="152"/>
      <c r="B172" s="143" t="s">
        <v>159</v>
      </c>
      <c r="C172" s="155"/>
      <c r="D172" s="153">
        <v>0</v>
      </c>
      <c r="E172" s="154">
        <v>104</v>
      </c>
      <c r="F172" s="154">
        <f t="shared" ref="F172:F173" si="22">SUM(D172:E172)</f>
        <v>104</v>
      </c>
      <c r="G172" s="153">
        <v>0</v>
      </c>
      <c r="H172" s="154">
        <v>228.8</v>
      </c>
      <c r="I172" s="154">
        <f t="shared" ref="I172:I173" si="23">H172+G172</f>
        <v>228.8</v>
      </c>
      <c r="J172" s="153">
        <v>0</v>
      </c>
      <c r="K172" s="164"/>
      <c r="L172" s="165"/>
      <c r="M172" s="165"/>
      <c r="N172" s="154">
        <v>0</v>
      </c>
      <c r="O172" s="154">
        <v>0</v>
      </c>
      <c r="P172" s="171"/>
    </row>
    <row r="173" spans="1:16" ht="25.5">
      <c r="A173" s="152"/>
      <c r="B173" s="143" t="s">
        <v>160</v>
      </c>
      <c r="C173" s="155"/>
      <c r="D173" s="153">
        <v>0</v>
      </c>
      <c r="E173" s="154">
        <v>120.6</v>
      </c>
      <c r="F173" s="154">
        <f t="shared" si="22"/>
        <v>120.6</v>
      </c>
      <c r="G173" s="153">
        <v>0</v>
      </c>
      <c r="H173" s="154">
        <v>268.39999999999998</v>
      </c>
      <c r="I173" s="154">
        <f t="shared" si="23"/>
        <v>268.39999999999998</v>
      </c>
      <c r="J173" s="153">
        <v>0</v>
      </c>
      <c r="K173" s="164"/>
      <c r="L173" s="165"/>
      <c r="M173" s="165"/>
      <c r="N173" s="154">
        <v>0</v>
      </c>
      <c r="O173" s="154">
        <v>0</v>
      </c>
      <c r="P173" s="171"/>
    </row>
    <row r="174" spans="1:16" ht="16.5" customHeight="1">
      <c r="A174" s="151">
        <v>602400</v>
      </c>
      <c r="B174" s="42" t="s">
        <v>36</v>
      </c>
      <c r="C174" s="22"/>
      <c r="D174" s="146">
        <v>0</v>
      </c>
      <c r="E174" s="147">
        <f>SUM(E171:E173)</f>
        <v>356</v>
      </c>
      <c r="F174" s="147">
        <f t="shared" ref="F174:I174" si="24">SUM(F171:F173)</f>
        <v>356</v>
      </c>
      <c r="G174" s="147">
        <f t="shared" si="24"/>
        <v>0</v>
      </c>
      <c r="H174" s="147">
        <f t="shared" si="24"/>
        <v>791.28</v>
      </c>
      <c r="I174" s="147">
        <f t="shared" si="24"/>
        <v>791.28</v>
      </c>
      <c r="J174" s="147">
        <v>0</v>
      </c>
      <c r="K174" s="148"/>
      <c r="L174" s="162"/>
      <c r="M174" s="162"/>
      <c r="N174" s="147">
        <v>0</v>
      </c>
      <c r="O174" s="147">
        <v>0</v>
      </c>
      <c r="P174" s="169"/>
    </row>
    <row r="175" spans="1:16" ht="31.5">
      <c r="A175" s="41"/>
      <c r="B175" s="42" t="s">
        <v>24</v>
      </c>
      <c r="C175" s="22"/>
      <c r="D175" s="117" t="s">
        <v>20</v>
      </c>
      <c r="E175" s="147">
        <v>0</v>
      </c>
      <c r="F175" s="147">
        <v>0</v>
      </c>
      <c r="G175" s="117" t="s">
        <v>20</v>
      </c>
      <c r="H175" s="147">
        <v>0</v>
      </c>
      <c r="I175" s="147">
        <v>0</v>
      </c>
      <c r="J175" s="117" t="s">
        <v>20</v>
      </c>
      <c r="K175" s="42"/>
      <c r="L175" s="43"/>
      <c r="M175" s="43"/>
      <c r="N175" s="163">
        <v>0</v>
      </c>
      <c r="O175" s="163">
        <v>0</v>
      </c>
      <c r="P175" s="172"/>
    </row>
    <row r="176" spans="1:16" ht="174.75" customHeight="1">
      <c r="A176" s="41"/>
      <c r="B176" s="42" t="s">
        <v>163</v>
      </c>
      <c r="C176" s="100" t="s">
        <v>136</v>
      </c>
      <c r="D176" s="153">
        <v>0</v>
      </c>
      <c r="E176" s="173">
        <v>86.4</v>
      </c>
      <c r="F176" s="173">
        <f>D176+E176</f>
        <v>86.4</v>
      </c>
      <c r="G176" s="153">
        <v>0</v>
      </c>
      <c r="H176" s="173">
        <v>136.1</v>
      </c>
      <c r="I176" s="173">
        <f>G176+H176</f>
        <v>136.1</v>
      </c>
      <c r="J176" s="153">
        <v>0</v>
      </c>
      <c r="K176" s="164"/>
      <c r="L176" s="166"/>
      <c r="M176" s="166"/>
      <c r="N176" s="154">
        <v>24.5</v>
      </c>
      <c r="O176" s="154">
        <v>24.5</v>
      </c>
      <c r="P176" s="172" t="s">
        <v>164</v>
      </c>
    </row>
    <row r="177" spans="1:16" ht="15.75">
      <c r="A177" s="151">
        <v>602400</v>
      </c>
      <c r="B177" s="42" t="s">
        <v>36</v>
      </c>
      <c r="C177" s="22"/>
      <c r="D177" s="147">
        <f t="shared" ref="D177:M177" si="25">D176</f>
        <v>0</v>
      </c>
      <c r="E177" s="147">
        <f t="shared" si="25"/>
        <v>86.4</v>
      </c>
      <c r="F177" s="147">
        <f t="shared" si="25"/>
        <v>86.4</v>
      </c>
      <c r="G177" s="147">
        <f t="shared" si="25"/>
        <v>0</v>
      </c>
      <c r="H177" s="147">
        <f t="shared" si="25"/>
        <v>136.1</v>
      </c>
      <c r="I177" s="147">
        <f t="shared" si="25"/>
        <v>136.1</v>
      </c>
      <c r="J177" s="147">
        <f t="shared" si="25"/>
        <v>0</v>
      </c>
      <c r="K177" s="147">
        <f t="shared" si="25"/>
        <v>0</v>
      </c>
      <c r="L177" s="147">
        <f t="shared" si="25"/>
        <v>0</v>
      </c>
      <c r="M177" s="147">
        <f t="shared" si="25"/>
        <v>0</v>
      </c>
      <c r="N177" s="147">
        <f>N176</f>
        <v>24.5</v>
      </c>
      <c r="O177" s="147">
        <f>O176</f>
        <v>24.5</v>
      </c>
      <c r="P177" s="168"/>
    </row>
    <row r="178" spans="1:16" ht="31.5">
      <c r="A178" s="41"/>
      <c r="B178" s="42" t="s">
        <v>24</v>
      </c>
      <c r="C178" s="22"/>
      <c r="D178" s="117" t="s">
        <v>20</v>
      </c>
      <c r="E178" s="147">
        <v>0</v>
      </c>
      <c r="F178" s="147">
        <v>0</v>
      </c>
      <c r="G178" s="117" t="s">
        <v>20</v>
      </c>
      <c r="H178" s="147">
        <v>0</v>
      </c>
      <c r="I178" s="147">
        <v>0</v>
      </c>
      <c r="J178" s="117" t="s">
        <v>20</v>
      </c>
      <c r="K178" s="42"/>
      <c r="L178" s="43"/>
      <c r="M178" s="43"/>
      <c r="N178" s="163">
        <v>0</v>
      </c>
      <c r="O178" s="163">
        <v>0</v>
      </c>
      <c r="P178" s="168"/>
    </row>
    <row r="179" spans="1:16" ht="102.75" customHeight="1">
      <c r="A179" s="41"/>
      <c r="B179" s="42" t="s">
        <v>198</v>
      </c>
      <c r="C179" s="100" t="s">
        <v>136</v>
      </c>
      <c r="D179" s="146">
        <f t="shared" ref="D179:G179" si="26">D180</f>
        <v>0</v>
      </c>
      <c r="E179" s="146">
        <f t="shared" si="26"/>
        <v>0</v>
      </c>
      <c r="F179" s="146">
        <f t="shared" si="26"/>
        <v>0</v>
      </c>
      <c r="G179" s="146">
        <f t="shared" si="26"/>
        <v>0</v>
      </c>
      <c r="H179" s="146">
        <f>H180</f>
        <v>50</v>
      </c>
      <c r="I179" s="146">
        <f t="shared" ref="I179:O179" si="27">I180</f>
        <v>50</v>
      </c>
      <c r="J179" s="146">
        <f t="shared" si="27"/>
        <v>0</v>
      </c>
      <c r="K179" s="146">
        <f t="shared" si="27"/>
        <v>0</v>
      </c>
      <c r="L179" s="146">
        <f t="shared" si="27"/>
        <v>0</v>
      </c>
      <c r="M179" s="146">
        <f t="shared" si="27"/>
        <v>0</v>
      </c>
      <c r="N179" s="146">
        <f t="shared" si="27"/>
        <v>0</v>
      </c>
      <c r="O179" s="146">
        <f t="shared" si="27"/>
        <v>0</v>
      </c>
      <c r="P179" s="168"/>
    </row>
    <row r="180" spans="1:16" ht="25.5">
      <c r="A180" s="41"/>
      <c r="B180" s="143" t="s">
        <v>199</v>
      </c>
      <c r="C180" s="22"/>
      <c r="D180" s="146">
        <v>0</v>
      </c>
      <c r="E180" s="179">
        <v>0</v>
      </c>
      <c r="F180" s="179">
        <v>0</v>
      </c>
      <c r="G180" s="146">
        <v>0</v>
      </c>
      <c r="H180" s="179">
        <v>50</v>
      </c>
      <c r="I180" s="179">
        <f>SUM(G180:H180)</f>
        <v>50</v>
      </c>
      <c r="J180" s="146">
        <v>0</v>
      </c>
      <c r="K180" s="180"/>
      <c r="L180" s="43"/>
      <c r="M180" s="43"/>
      <c r="N180" s="181">
        <v>0</v>
      </c>
      <c r="O180" s="181">
        <v>0</v>
      </c>
      <c r="P180" s="168"/>
    </row>
    <row r="181" spans="1:16" ht="15.75">
      <c r="A181" s="151">
        <v>602400</v>
      </c>
      <c r="B181" s="42" t="s">
        <v>36</v>
      </c>
      <c r="C181" s="22"/>
      <c r="D181" s="146">
        <v>0</v>
      </c>
      <c r="E181" s="147">
        <f>SUM(E178:E180)</f>
        <v>0</v>
      </c>
      <c r="F181" s="147">
        <f t="shared" ref="F181:G181" si="28">SUM(F178:F180)</f>
        <v>0</v>
      </c>
      <c r="G181" s="147">
        <f t="shared" si="28"/>
        <v>0</v>
      </c>
      <c r="H181" s="147">
        <f>H180</f>
        <v>50</v>
      </c>
      <c r="I181" s="147">
        <f t="shared" ref="I181:O181" si="29">I180</f>
        <v>50</v>
      </c>
      <c r="J181" s="147">
        <f t="shared" si="29"/>
        <v>0</v>
      </c>
      <c r="K181" s="147">
        <f t="shared" si="29"/>
        <v>0</v>
      </c>
      <c r="L181" s="147">
        <f t="shared" si="29"/>
        <v>0</v>
      </c>
      <c r="M181" s="147">
        <f t="shared" si="29"/>
        <v>0</v>
      </c>
      <c r="N181" s="147">
        <f t="shared" si="29"/>
        <v>0</v>
      </c>
      <c r="O181" s="147">
        <f t="shared" si="29"/>
        <v>0</v>
      </c>
      <c r="P181" s="168"/>
    </row>
    <row r="182" spans="1:16" ht="31.5">
      <c r="A182" s="41"/>
      <c r="B182" s="42" t="s">
        <v>24</v>
      </c>
      <c r="C182" s="22"/>
      <c r="D182" s="136" t="s">
        <v>20</v>
      </c>
      <c r="E182" s="147">
        <v>0</v>
      </c>
      <c r="F182" s="147">
        <v>0</v>
      </c>
      <c r="G182" s="136" t="s">
        <v>20</v>
      </c>
      <c r="H182" s="147">
        <v>0</v>
      </c>
      <c r="I182" s="147">
        <v>0</v>
      </c>
      <c r="J182" s="136" t="s">
        <v>20</v>
      </c>
      <c r="K182" s="42"/>
      <c r="L182" s="43"/>
      <c r="M182" s="43"/>
      <c r="N182" s="163">
        <v>0</v>
      </c>
      <c r="O182" s="163">
        <v>0</v>
      </c>
      <c r="P182" s="168"/>
    </row>
    <row r="183" spans="1:16" ht="15.75">
      <c r="A183" s="41"/>
      <c r="B183" s="42" t="s">
        <v>37</v>
      </c>
      <c r="C183" s="22"/>
      <c r="D183" s="145">
        <f>D163+D169</f>
        <v>0</v>
      </c>
      <c r="E183" s="145">
        <f>E163+E169+E177+E181</f>
        <v>472.4</v>
      </c>
      <c r="F183" s="145">
        <f t="shared" ref="F183:O183" si="30">F163+F169+F177+F181</f>
        <v>472.4</v>
      </c>
      <c r="G183" s="145">
        <f t="shared" si="30"/>
        <v>0</v>
      </c>
      <c r="H183" s="145">
        <f t="shared" si="30"/>
        <v>1296.4799999999998</v>
      </c>
      <c r="I183" s="145">
        <f t="shared" si="30"/>
        <v>1296.4799999999998</v>
      </c>
      <c r="J183" s="145">
        <f t="shared" si="30"/>
        <v>0</v>
      </c>
      <c r="K183" s="145">
        <f t="shared" si="30"/>
        <v>0</v>
      </c>
      <c r="L183" s="145">
        <f t="shared" si="30"/>
        <v>0</v>
      </c>
      <c r="M183" s="145">
        <f t="shared" si="30"/>
        <v>0</v>
      </c>
      <c r="N183" s="145">
        <f t="shared" si="30"/>
        <v>712.8</v>
      </c>
      <c r="O183" s="145">
        <f t="shared" si="30"/>
        <v>712.8</v>
      </c>
      <c r="P183" s="168"/>
    </row>
    <row r="184" spans="1:16" ht="15.75">
      <c r="A184" s="44"/>
      <c r="B184" s="45"/>
      <c r="C184" s="45"/>
      <c r="D184" s="46"/>
      <c r="E184" s="47"/>
      <c r="F184" s="47"/>
      <c r="G184" s="47"/>
      <c r="H184" s="47"/>
      <c r="I184" s="47"/>
      <c r="J184" s="47"/>
      <c r="K184" s="46"/>
      <c r="L184" s="48"/>
      <c r="M184" s="48"/>
      <c r="N184" s="48"/>
      <c r="O184" s="48"/>
      <c r="P184" s="48"/>
    </row>
    <row r="185" spans="1:16" ht="15.75">
      <c r="A185" s="44"/>
      <c r="B185" s="397" t="s">
        <v>45</v>
      </c>
      <c r="C185" s="398"/>
      <c r="D185" s="398"/>
      <c r="E185" s="398"/>
      <c r="F185" s="398"/>
      <c r="G185" s="398"/>
      <c r="H185" s="398"/>
      <c r="I185" s="398"/>
      <c r="J185" s="398"/>
      <c r="K185" s="398"/>
      <c r="L185" s="398"/>
      <c r="M185" s="398"/>
      <c r="N185" s="398"/>
      <c r="O185" s="398"/>
      <c r="P185" s="398"/>
    </row>
    <row r="186" spans="1:16" ht="15.75">
      <c r="A186" s="9"/>
      <c r="B186" s="395" t="s">
        <v>38</v>
      </c>
      <c r="C186" s="395"/>
      <c r="D186" s="395"/>
      <c r="E186" s="395"/>
      <c r="F186" s="395"/>
      <c r="G186" s="395"/>
      <c r="H186" s="395"/>
      <c r="I186" s="395"/>
      <c r="J186" s="395"/>
      <c r="K186" s="395"/>
      <c r="L186" s="395"/>
      <c r="M186" s="395"/>
      <c r="N186" s="395"/>
      <c r="O186" s="395"/>
      <c r="P186" s="395"/>
    </row>
    <row r="187" spans="1:16" ht="15.7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9"/>
      <c r="B188" s="354" t="s">
        <v>83</v>
      </c>
      <c r="C188" s="354"/>
      <c r="D188" s="354"/>
      <c r="E188" s="1"/>
      <c r="F188" s="1"/>
      <c r="G188" s="1"/>
      <c r="H188" s="1"/>
      <c r="I188" s="1"/>
      <c r="J188" s="1"/>
      <c r="K188" s="336"/>
      <c r="L188" s="336"/>
      <c r="M188" s="1"/>
      <c r="N188" s="336" t="s">
        <v>133</v>
      </c>
      <c r="O188" s="336"/>
      <c r="P188" s="336"/>
    </row>
    <row r="189" spans="1:16" ht="15.75">
      <c r="A189" s="9"/>
      <c r="B189" s="395"/>
      <c r="C189" s="396"/>
      <c r="D189" s="1"/>
      <c r="E189" s="1"/>
      <c r="F189" s="1"/>
      <c r="G189" s="1"/>
      <c r="H189" s="1"/>
      <c r="I189" s="1"/>
      <c r="J189" s="1"/>
      <c r="K189" s="394" t="s">
        <v>27</v>
      </c>
      <c r="L189" s="394"/>
      <c r="M189" s="1"/>
      <c r="N189" s="394" t="s">
        <v>26</v>
      </c>
      <c r="O189" s="394"/>
      <c r="P189" s="394"/>
    </row>
    <row r="190" spans="1:16" ht="15.7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6"/>
      <c r="O190" s="36"/>
      <c r="P190" s="36"/>
    </row>
    <row r="191" spans="1:16" ht="15.75">
      <c r="A191" s="9"/>
      <c r="B191" s="1" t="s">
        <v>25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9"/>
      <c r="B192" s="1" t="s">
        <v>220</v>
      </c>
      <c r="C192" s="1"/>
      <c r="D192" s="1"/>
      <c r="E192" s="1"/>
      <c r="F192" s="1"/>
      <c r="G192" s="1"/>
      <c r="H192" s="1"/>
      <c r="I192" s="1"/>
      <c r="J192" s="1"/>
      <c r="K192" s="336"/>
      <c r="L192" s="336"/>
      <c r="M192" s="1"/>
      <c r="N192" s="336" t="s">
        <v>221</v>
      </c>
      <c r="O192" s="336"/>
      <c r="P192" s="336"/>
    </row>
    <row r="193" spans="1:16" ht="15.75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394" t="s">
        <v>27</v>
      </c>
      <c r="L193" s="394"/>
      <c r="M193" s="1"/>
      <c r="N193" s="394" t="s">
        <v>26</v>
      </c>
      <c r="O193" s="394"/>
      <c r="P193" s="394"/>
    </row>
    <row r="194" spans="1:16" ht="15.75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9"/>
      <c r="B195" s="51" t="s">
        <v>86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9"/>
      <c r="B196" s="51" t="s">
        <v>85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9"/>
      <c r="B197" s="51" t="s">
        <v>87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9"/>
      <c r="B206" s="382"/>
      <c r="C206" s="382"/>
      <c r="D206" s="38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</sheetData>
  <mergeCells count="453">
    <mergeCell ref="A64:G64"/>
    <mergeCell ref="I64:J64"/>
    <mergeCell ref="N64:O64"/>
    <mergeCell ref="B154:C154"/>
    <mergeCell ref="D154:F154"/>
    <mergeCell ref="H154:J154"/>
    <mergeCell ref="N154:P154"/>
    <mergeCell ref="B149:C149"/>
    <mergeCell ref="D149:F149"/>
    <mergeCell ref="H149:J149"/>
    <mergeCell ref="N149:P149"/>
    <mergeCell ref="B150:C150"/>
    <mergeCell ref="D150:F150"/>
    <mergeCell ref="H150:J150"/>
    <mergeCell ref="N150:P150"/>
    <mergeCell ref="B146:C146"/>
    <mergeCell ref="D146:F146"/>
    <mergeCell ref="H146:J146"/>
    <mergeCell ref="N146:P146"/>
    <mergeCell ref="B145:C145"/>
    <mergeCell ref="D145:F145"/>
    <mergeCell ref="B155:C155"/>
    <mergeCell ref="D155:F155"/>
    <mergeCell ref="H155:J155"/>
    <mergeCell ref="N155:P155"/>
    <mergeCell ref="B147:C147"/>
    <mergeCell ref="D147:F147"/>
    <mergeCell ref="H147:J147"/>
    <mergeCell ref="N147:P147"/>
    <mergeCell ref="B151:C151"/>
    <mergeCell ref="D151:F151"/>
    <mergeCell ref="H151:J151"/>
    <mergeCell ref="N151:P151"/>
    <mergeCell ref="B152:C152"/>
    <mergeCell ref="D152:F152"/>
    <mergeCell ref="H152:J152"/>
    <mergeCell ref="N152:P152"/>
    <mergeCell ref="B153:C153"/>
    <mergeCell ref="D153:F153"/>
    <mergeCell ref="H153:J153"/>
    <mergeCell ref="N153:P153"/>
    <mergeCell ref="B148:C148"/>
    <mergeCell ref="D148:F148"/>
    <mergeCell ref="H148:J148"/>
    <mergeCell ref="N148:P148"/>
    <mergeCell ref="D53:G53"/>
    <mergeCell ref="H53:J53"/>
    <mergeCell ref="N53:O53"/>
    <mergeCell ref="B143:C143"/>
    <mergeCell ref="D143:F143"/>
    <mergeCell ref="H143:J143"/>
    <mergeCell ref="N143:P143"/>
    <mergeCell ref="B144:C144"/>
    <mergeCell ref="D144:F144"/>
    <mergeCell ref="H144:J144"/>
    <mergeCell ref="N144:P144"/>
    <mergeCell ref="A63:G63"/>
    <mergeCell ref="I63:J63"/>
    <mergeCell ref="N63:O63"/>
    <mergeCell ref="B138:C138"/>
    <mergeCell ref="D138:F138"/>
    <mergeCell ref="H138:J138"/>
    <mergeCell ref="N138:P138"/>
    <mergeCell ref="B139:C139"/>
    <mergeCell ref="D139:F139"/>
    <mergeCell ref="H139:J139"/>
    <mergeCell ref="N139:P139"/>
    <mergeCell ref="B135:C135"/>
    <mergeCell ref="D135:F135"/>
    <mergeCell ref="B131:C131"/>
    <mergeCell ref="D131:F131"/>
    <mergeCell ref="H131:J131"/>
    <mergeCell ref="N131:P131"/>
    <mergeCell ref="H136:J136"/>
    <mergeCell ref="N136:P136"/>
    <mergeCell ref="H145:J145"/>
    <mergeCell ref="N145:P145"/>
    <mergeCell ref="B140:C140"/>
    <mergeCell ref="D140:F140"/>
    <mergeCell ref="H140:J140"/>
    <mergeCell ref="N140:P140"/>
    <mergeCell ref="B141:C141"/>
    <mergeCell ref="D141:F141"/>
    <mergeCell ref="H141:J141"/>
    <mergeCell ref="N141:P141"/>
    <mergeCell ref="B142:C142"/>
    <mergeCell ref="D142:F142"/>
    <mergeCell ref="H142:J142"/>
    <mergeCell ref="N142:P142"/>
    <mergeCell ref="B137:C137"/>
    <mergeCell ref="D137:F137"/>
    <mergeCell ref="H137:J137"/>
    <mergeCell ref="N137:P137"/>
    <mergeCell ref="B132:C132"/>
    <mergeCell ref="D132:F132"/>
    <mergeCell ref="H132:J132"/>
    <mergeCell ref="N132:P132"/>
    <mergeCell ref="B133:C133"/>
    <mergeCell ref="D133:F133"/>
    <mergeCell ref="H133:J133"/>
    <mergeCell ref="N133:P133"/>
    <mergeCell ref="B134:C134"/>
    <mergeCell ref="D134:F134"/>
    <mergeCell ref="H134:J134"/>
    <mergeCell ref="N134:P134"/>
    <mergeCell ref="H135:J135"/>
    <mergeCell ref="N135:P135"/>
    <mergeCell ref="B136:C136"/>
    <mergeCell ref="D136:F136"/>
    <mergeCell ref="H52:J52"/>
    <mergeCell ref="N52:O52"/>
    <mergeCell ref="I58:J59"/>
    <mergeCell ref="B129:C129"/>
    <mergeCell ref="D129:F129"/>
    <mergeCell ref="H129:J129"/>
    <mergeCell ref="N129:P129"/>
    <mergeCell ref="B130:C130"/>
    <mergeCell ref="D130:F130"/>
    <mergeCell ref="H130:J130"/>
    <mergeCell ref="N130:P130"/>
    <mergeCell ref="H119:J119"/>
    <mergeCell ref="N119:P119"/>
    <mergeCell ref="D119:F119"/>
    <mergeCell ref="B119:C119"/>
    <mergeCell ref="B115:C115"/>
    <mergeCell ref="B116:C116"/>
    <mergeCell ref="B117:C117"/>
    <mergeCell ref="D117:F117"/>
    <mergeCell ref="D116:F116"/>
    <mergeCell ref="B118:C118"/>
    <mergeCell ref="D114:F114"/>
    <mergeCell ref="H114:J114"/>
    <mergeCell ref="B112:C112"/>
    <mergeCell ref="D112:F112"/>
    <mergeCell ref="H112:J112"/>
    <mergeCell ref="N112:P112"/>
    <mergeCell ref="B113:C113"/>
    <mergeCell ref="D113:F113"/>
    <mergeCell ref="H113:J113"/>
    <mergeCell ref="N113:P113"/>
    <mergeCell ref="B114:C114"/>
    <mergeCell ref="N114:P114"/>
    <mergeCell ref="D115:F115"/>
    <mergeCell ref="H115:J115"/>
    <mergeCell ref="H116:J116"/>
    <mergeCell ref="H117:J117"/>
    <mergeCell ref="H118:J118"/>
    <mergeCell ref="N118:P118"/>
    <mergeCell ref="N117:P117"/>
    <mergeCell ref="N116:P116"/>
    <mergeCell ref="N115:P115"/>
    <mergeCell ref="D118:F118"/>
    <mergeCell ref="N93:P93"/>
    <mergeCell ref="N94:P94"/>
    <mergeCell ref="D99:F99"/>
    <mergeCell ref="N97:P97"/>
    <mergeCell ref="H99:J99"/>
    <mergeCell ref="H111:J111"/>
    <mergeCell ref="N111:P111"/>
    <mergeCell ref="D83:F83"/>
    <mergeCell ref="N83:P83"/>
    <mergeCell ref="H83:J83"/>
    <mergeCell ref="D101:F101"/>
    <mergeCell ref="H96:J96"/>
    <mergeCell ref="D100:F100"/>
    <mergeCell ref="D98:F98"/>
    <mergeCell ref="H107:J107"/>
    <mergeCell ref="D91:F91"/>
    <mergeCell ref="H91:J91"/>
    <mergeCell ref="N91:P91"/>
    <mergeCell ref="N99:P99"/>
    <mergeCell ref="H97:J97"/>
    <mergeCell ref="D97:F97"/>
    <mergeCell ref="H94:K94"/>
    <mergeCell ref="H100:J101"/>
    <mergeCell ref="N100:P101"/>
    <mergeCell ref="B93:C93"/>
    <mergeCell ref="B97:C97"/>
    <mergeCell ref="B99:C99"/>
    <mergeCell ref="B79:C79"/>
    <mergeCell ref="B81:C81"/>
    <mergeCell ref="D78:F78"/>
    <mergeCell ref="D79:F79"/>
    <mergeCell ref="D81:F81"/>
    <mergeCell ref="H78:J78"/>
    <mergeCell ref="H79:J79"/>
    <mergeCell ref="H81:J81"/>
    <mergeCell ref="B78:C78"/>
    <mergeCell ref="H93:K93"/>
    <mergeCell ref="B83:C83"/>
    <mergeCell ref="B98:C98"/>
    <mergeCell ref="B87:C87"/>
    <mergeCell ref="B94:C94"/>
    <mergeCell ref="H98:J98"/>
    <mergeCell ref="H108:J108"/>
    <mergeCell ref="H102:J102"/>
    <mergeCell ref="B102:C102"/>
    <mergeCell ref="D108:F108"/>
    <mergeCell ref="N103:P103"/>
    <mergeCell ref="D102:F102"/>
    <mergeCell ref="N102:P102"/>
    <mergeCell ref="H106:J106"/>
    <mergeCell ref="N106:P106"/>
    <mergeCell ref="D107:F107"/>
    <mergeCell ref="N107:P107"/>
    <mergeCell ref="B106:C106"/>
    <mergeCell ref="D106:F106"/>
    <mergeCell ref="H105:J105"/>
    <mergeCell ref="N105:P105"/>
    <mergeCell ref="D159:F159"/>
    <mergeCell ref="C159:C160"/>
    <mergeCell ref="D96:F96"/>
    <mergeCell ref="B159:B160"/>
    <mergeCell ref="N87:P87"/>
    <mergeCell ref="B86:C86"/>
    <mergeCell ref="H90:J90"/>
    <mergeCell ref="N90:P90"/>
    <mergeCell ref="D90:F90"/>
    <mergeCell ref="D88:F88"/>
    <mergeCell ref="N88:P88"/>
    <mergeCell ref="D103:F103"/>
    <mergeCell ref="H103:J103"/>
    <mergeCell ref="N108:P108"/>
    <mergeCell ref="B111:C111"/>
    <mergeCell ref="D111:F111"/>
    <mergeCell ref="N110:P110"/>
    <mergeCell ref="B110:C110"/>
    <mergeCell ref="D105:F105"/>
    <mergeCell ref="G100:G101"/>
    <mergeCell ref="D93:F93"/>
    <mergeCell ref="D94:F94"/>
    <mergeCell ref="B108:C108"/>
    <mergeCell ref="D110:F110"/>
    <mergeCell ref="N82:P82"/>
    <mergeCell ref="N75:P75"/>
    <mergeCell ref="N76:P76"/>
    <mergeCell ref="N77:P77"/>
    <mergeCell ref="H77:J77"/>
    <mergeCell ref="B74:C74"/>
    <mergeCell ref="B69:C69"/>
    <mergeCell ref="B75:C75"/>
    <mergeCell ref="N74:P74"/>
    <mergeCell ref="D77:F77"/>
    <mergeCell ref="N78:P78"/>
    <mergeCell ref="N79:P79"/>
    <mergeCell ref="N81:P81"/>
    <mergeCell ref="B71:C71"/>
    <mergeCell ref="D71:F71"/>
    <mergeCell ref="B206:D206"/>
    <mergeCell ref="E40:P40"/>
    <mergeCell ref="A60:G60"/>
    <mergeCell ref="B67:P67"/>
    <mergeCell ref="H69:J69"/>
    <mergeCell ref="P159:P160"/>
    <mergeCell ref="H87:J87"/>
    <mergeCell ref="A159:A160"/>
    <mergeCell ref="G159:I159"/>
    <mergeCell ref="H58:H59"/>
    <mergeCell ref="O43:P43"/>
    <mergeCell ref="D82:F82"/>
    <mergeCell ref="K193:L193"/>
    <mergeCell ref="K192:L192"/>
    <mergeCell ref="K189:L189"/>
    <mergeCell ref="B186:P186"/>
    <mergeCell ref="N193:P193"/>
    <mergeCell ref="N189:P189"/>
    <mergeCell ref="H70:J70"/>
    <mergeCell ref="B189:C189"/>
    <mergeCell ref="H44:J45"/>
    <mergeCell ref="N66:O66"/>
    <mergeCell ref="B185:P185"/>
    <mergeCell ref="B157:G157"/>
    <mergeCell ref="J10:P10"/>
    <mergeCell ref="J11:P11"/>
    <mergeCell ref="N188:P188"/>
    <mergeCell ref="D69:F69"/>
    <mergeCell ref="D73:F73"/>
    <mergeCell ref="N57:P57"/>
    <mergeCell ref="H89:J89"/>
    <mergeCell ref="B88:C89"/>
    <mergeCell ref="D89:F89"/>
    <mergeCell ref="N89:P89"/>
    <mergeCell ref="D85:F85"/>
    <mergeCell ref="B70:C70"/>
    <mergeCell ref="B82:C82"/>
    <mergeCell ref="B77:C77"/>
    <mergeCell ref="D75:F75"/>
    <mergeCell ref="D76:F76"/>
    <mergeCell ref="H82:J82"/>
    <mergeCell ref="D87:F87"/>
    <mergeCell ref="D86:F86"/>
    <mergeCell ref="B107:C107"/>
    <mergeCell ref="N54:O54"/>
    <mergeCell ref="N60:O60"/>
    <mergeCell ref="N69:P69"/>
    <mergeCell ref="N70:P70"/>
    <mergeCell ref="N192:P192"/>
    <mergeCell ref="K188:L188"/>
    <mergeCell ref="J1:P3"/>
    <mergeCell ref="J4:P4"/>
    <mergeCell ref="J5:P5"/>
    <mergeCell ref="J6:P6"/>
    <mergeCell ref="J8:P8"/>
    <mergeCell ref="J9:P9"/>
    <mergeCell ref="D17:J17"/>
    <mergeCell ref="J13:P13"/>
    <mergeCell ref="E21:L21"/>
    <mergeCell ref="D18:M18"/>
    <mergeCell ref="L16:P16"/>
    <mergeCell ref="E20:O20"/>
    <mergeCell ref="N104:P104"/>
    <mergeCell ref="H104:J104"/>
    <mergeCell ref="D104:F104"/>
    <mergeCell ref="N98:P98"/>
    <mergeCell ref="B188:D188"/>
    <mergeCell ref="B96:C96"/>
    <mergeCell ref="D95:F95"/>
    <mergeCell ref="N96:P96"/>
    <mergeCell ref="J159:O159"/>
    <mergeCell ref="B27:C27"/>
    <mergeCell ref="A34:A35"/>
    <mergeCell ref="N58:O59"/>
    <mergeCell ref="L12:P12"/>
    <mergeCell ref="J14:P14"/>
    <mergeCell ref="J15:P15"/>
    <mergeCell ref="E26:O26"/>
    <mergeCell ref="E24:L24"/>
    <mergeCell ref="B31:M31"/>
    <mergeCell ref="B29:P29"/>
    <mergeCell ref="E23:O23"/>
    <mergeCell ref="B21:C21"/>
    <mergeCell ref="B23:C23"/>
    <mergeCell ref="B26:C26"/>
    <mergeCell ref="B24:C24"/>
    <mergeCell ref="B20:C20"/>
    <mergeCell ref="D49:G49"/>
    <mergeCell ref="H49:J49"/>
    <mergeCell ref="N49:O49"/>
    <mergeCell ref="D50:G50"/>
    <mergeCell ref="H50:J50"/>
    <mergeCell ref="N50:O50"/>
    <mergeCell ref="D51:G51"/>
    <mergeCell ref="H51:J51"/>
    <mergeCell ref="N51:O51"/>
    <mergeCell ref="E27:F27"/>
    <mergeCell ref="E39:P39"/>
    <mergeCell ref="H27:L27"/>
    <mergeCell ref="B33:P33"/>
    <mergeCell ref="P44:P45"/>
    <mergeCell ref="H48:J48"/>
    <mergeCell ref="B34:P35"/>
    <mergeCell ref="K44:M44"/>
    <mergeCell ref="H46:J46"/>
    <mergeCell ref="B44:B45"/>
    <mergeCell ref="C44:C45"/>
    <mergeCell ref="N44:O45"/>
    <mergeCell ref="D46:G46"/>
    <mergeCell ref="D44:G45"/>
    <mergeCell ref="D47:G47"/>
    <mergeCell ref="H47:J47"/>
    <mergeCell ref="N47:O47"/>
    <mergeCell ref="K58:M58"/>
    <mergeCell ref="H75:J75"/>
    <mergeCell ref="H76:J76"/>
    <mergeCell ref="D54:G54"/>
    <mergeCell ref="N46:O46"/>
    <mergeCell ref="I60:J60"/>
    <mergeCell ref="A65:G65"/>
    <mergeCell ref="B56:P56"/>
    <mergeCell ref="D48:G48"/>
    <mergeCell ref="B72:C72"/>
    <mergeCell ref="I65:J65"/>
    <mergeCell ref="A62:G62"/>
    <mergeCell ref="A58:G59"/>
    <mergeCell ref="P58:P59"/>
    <mergeCell ref="N62:O62"/>
    <mergeCell ref="I62:J62"/>
    <mergeCell ref="A66:G66"/>
    <mergeCell ref="H74:J74"/>
    <mergeCell ref="D74:F74"/>
    <mergeCell ref="B76:C76"/>
    <mergeCell ref="A61:G61"/>
    <mergeCell ref="I61:J61"/>
    <mergeCell ref="N61:O61"/>
    <mergeCell ref="D52:G52"/>
    <mergeCell ref="A44:A45"/>
    <mergeCell ref="H54:J54"/>
    <mergeCell ref="I66:J66"/>
    <mergeCell ref="N65:O65"/>
    <mergeCell ref="B39:C39"/>
    <mergeCell ref="B40:C40"/>
    <mergeCell ref="D70:F70"/>
    <mergeCell ref="D72:F72"/>
    <mergeCell ref="A90:A92"/>
    <mergeCell ref="B90:C92"/>
    <mergeCell ref="B80:C80"/>
    <mergeCell ref="D80:F80"/>
    <mergeCell ref="H80:J80"/>
    <mergeCell ref="N80:P80"/>
    <mergeCell ref="D92:F92"/>
    <mergeCell ref="H92:J92"/>
    <mergeCell ref="N92:P92"/>
    <mergeCell ref="N85:P85"/>
    <mergeCell ref="H86:J86"/>
    <mergeCell ref="N86:P86"/>
    <mergeCell ref="H85:J85"/>
    <mergeCell ref="B85:C85"/>
    <mergeCell ref="A88:A89"/>
    <mergeCell ref="N48:O48"/>
    <mergeCell ref="B127:C127"/>
    <mergeCell ref="D127:F127"/>
    <mergeCell ref="H127:J127"/>
    <mergeCell ref="N127:P127"/>
    <mergeCell ref="B128:C128"/>
    <mergeCell ref="D128:F128"/>
    <mergeCell ref="H128:J128"/>
    <mergeCell ref="N128:P128"/>
    <mergeCell ref="B123:C123"/>
    <mergeCell ref="D123:F123"/>
    <mergeCell ref="H123:J123"/>
    <mergeCell ref="N123:P123"/>
    <mergeCell ref="B124:C124"/>
    <mergeCell ref="D124:F124"/>
    <mergeCell ref="H124:J124"/>
    <mergeCell ref="N124:P124"/>
    <mergeCell ref="B125:C125"/>
    <mergeCell ref="D125:F125"/>
    <mergeCell ref="H125:J125"/>
    <mergeCell ref="N125:P125"/>
    <mergeCell ref="A103:A105"/>
    <mergeCell ref="B100:C101"/>
    <mergeCell ref="B109:C109"/>
    <mergeCell ref="D109:F109"/>
    <mergeCell ref="H109:J109"/>
    <mergeCell ref="N109:P109"/>
    <mergeCell ref="B126:C126"/>
    <mergeCell ref="D126:F126"/>
    <mergeCell ref="H126:J126"/>
    <mergeCell ref="N126:P126"/>
    <mergeCell ref="B120:C120"/>
    <mergeCell ref="D120:F120"/>
    <mergeCell ref="H120:J120"/>
    <mergeCell ref="N120:P120"/>
    <mergeCell ref="B121:C121"/>
    <mergeCell ref="D121:F121"/>
    <mergeCell ref="H121:J121"/>
    <mergeCell ref="N121:P121"/>
    <mergeCell ref="B122:C122"/>
    <mergeCell ref="D122:F122"/>
    <mergeCell ref="H122:J122"/>
    <mergeCell ref="N122:P122"/>
    <mergeCell ref="B103:C105"/>
    <mergeCell ref="H110:J110"/>
  </mergeCells>
  <phoneticPr fontId="2" type="noConversion"/>
  <pageMargins left="0.23622047244094491" right="0.19685039370078741" top="0.19685039370078741" bottom="0.19685039370078741" header="0.23622047244094491" footer="0.19685039370078741"/>
  <pageSetup paperSize="9" scale="61" orientation="landscape" r:id="rId1"/>
  <headerFooter alignWithMargins="0"/>
  <rowBreaks count="5" manualBreakCount="5">
    <brk id="50" max="15" man="1"/>
    <brk id="102" max="15" man="1"/>
    <brk id="125" max="15" man="1"/>
    <brk id="148" max="15" man="1"/>
    <brk id="17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170703</vt:lpstr>
      <vt:lpstr>Лист2</vt:lpstr>
      <vt:lpstr>Лист3</vt:lpstr>
      <vt:lpstr>'170703'!Область_печати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2018-04-26T09:22:24Z</cp:lastPrinted>
  <dcterms:created xsi:type="dcterms:W3CDTF">2002-01-01T02:33:01Z</dcterms:created>
  <dcterms:modified xsi:type="dcterms:W3CDTF">2019-03-29T12:01:08Z</dcterms:modified>
</cp:coreProperties>
</file>