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'паспорт'!$A$1:$G$176</definedName>
  </definedNames>
  <calcPr fullCalcOnLoad="1"/>
</workbook>
</file>

<file path=xl/sharedStrings.xml><?xml version="1.0" encoding="utf-8"?>
<sst xmlns="http://schemas.openxmlformats.org/spreadsheetml/2006/main" count="334" uniqueCount="162">
  <si>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</si>
  <si>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</si>
  <si>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</si>
  <si>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</si>
  <si>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</si>
  <si>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</si>
  <si>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</si>
  <si>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</si>
  <si>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</si>
  <si>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</si>
  <si>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</si>
  <si>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</si>
  <si>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</si>
  <si>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</si>
  <si>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</si>
  <si>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</si>
  <si>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</si>
  <si>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</si>
  <si>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</si>
  <si>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</si>
  <si>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</si>
  <si>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</si>
  <si>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</si>
  <si>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</si>
  <si>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</si>
  <si>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</si>
  <si>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</si>
  <si>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</si>
  <si>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</si>
  <si>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</si>
  <si>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</si>
  <si>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</si>
  <si>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</si>
  <si>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</si>
  <si>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</si>
  <si>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</si>
  <si>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</si>
  <si>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</si>
  <si>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</si>
  <si>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</si>
  <si>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</si>
  <si>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</si>
  <si>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</si>
  <si>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</si>
  <si>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</si>
  <si>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</si>
  <si>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</si>
  <si>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</si>
  <si>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</si>
  <si>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</si>
  <si>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</si>
  <si>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</si>
  <si>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</si>
  <si>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</si>
  <si>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</si>
  <si>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</si>
  <si>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</si>
  <si>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</si>
  <si>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</si>
  <si>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</si>
  <si>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</si>
  <si>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</si>
  <si>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</si>
  <si>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</si>
  <si>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</si>
  <si>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</si>
  <si>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</si>
  <si>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</si>
  <si>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</si>
  <si>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</si>
  <si>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</si>
  <si>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</si>
  <si>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</si>
  <si>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</si>
  <si>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</si>
  <si>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</si>
  <si>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</si>
  <si>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</si>
  <si>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</si>
  <si>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</si>
  <si>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</si>
  <si>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</si>
  <si>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</si>
  <si>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</si>
  <si>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</si>
  <si>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</si>
  <si>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</si>
  <si>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</si>
  <si>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</si>
  <si>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</si>
  <si>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</si>
  <si>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</si>
  <si>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5000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</si>
  <si>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</si>
  <si>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</si>
  <si>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</si>
  <si>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</si>
  <si>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</si>
  <si>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</si>
  <si>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</si>
  <si>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</si>
  <si>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</si>
  <si>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</si>
  <si>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</si>
  <si>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</si>
  <si>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</si>
  <si>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</si>
  <si>
    <t>Розрахунок відношення 2019 року до 2018 року</t>
  </si>
  <si>
    <t>Сприяння розвитку неолімпійського виду спорту: веслування на човнах "Дракон"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</si>
  <si>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(зі змінами);                                                                                                                                           </t>
  </si>
  <si>
    <t>зі змінами</t>
  </si>
  <si>
    <t>Придбання обладнання і предметів довгострокового користування</t>
  </si>
  <si>
    <t>Завдання 5. Сприяння розвитку неолімпійського виду спорту: веслування на човнах "Дракон"</t>
  </si>
  <si>
    <t>Видатки на придбання основних засобів для розвитку неолімпійського виду спорту: веслування на човнах "Дракон"</t>
  </si>
  <si>
    <t>Видатки на придбання інвентарю для розвитку неолімпійського виду спорту: веслування на човнах "Дракон"</t>
  </si>
  <si>
    <t>Кількість основних засобів для розвитку неолімпійського виду спорту: веслування на човнах "Дракон"</t>
  </si>
  <si>
    <t>Кількість інвентарю для розвитку неолімпійського виду спорту: веслування на човнах "Дракон"</t>
  </si>
  <si>
    <t>Розрахунок до кошторису</t>
  </si>
  <si>
    <t>Середні витрати на придбання одного основного засобу для розвитку неолімпійського виду спорту: веслування на човнах "Дракон"</t>
  </si>
  <si>
    <t>Середні витрати на придбання одного інвентарю для розвитку неолімпійського виду спорту: веслування на човнах "Дракон"</t>
  </si>
  <si>
    <t>Розрахунок (відношення загальної суми до кількості основних засобів)</t>
  </si>
  <si>
    <t>4.2.</t>
  </si>
  <si>
    <t>Рівень забезпечення основними засобами для розвитку неолімпійського виду спорту: веслування на човнах "Дракон"</t>
  </si>
  <si>
    <t>Рівень забезпечення інвентарем для розвитку неолімпійського виду спорту: веслування на човнах "Дракон"</t>
  </si>
  <si>
    <t>Розрахунок</t>
  </si>
  <si>
    <t>Дата погодження</t>
  </si>
  <si>
    <t>М.П.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</si>
  <si>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</t>
  </si>
  <si>
    <t xml:space="preserve">ЗАТВЕРДЖЕНО
Наказ Міністерства фінансів України 
26 серпня 2014 року № 836
(у редакції наказу Міністерства фінансів України
від 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</si>
  <si>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</si>
  <si>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</si>
  <si>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</si>
  <si>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</si>
  <si>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Концепція інтегрованого розвитку Житомира до 2030 року</t>
  </si>
  <si>
    <t>Департамент бюджету та фінансів ЖМР</t>
  </si>
  <si>
    <t>від                    №</t>
  </si>
  <si>
    <t>гривень</t>
  </si>
  <si>
    <t>Кредиторська заборгованість на 01.01.2019 р.</t>
  </si>
  <si>
    <t xml:space="preserve">Завдання 1. Проведення навчально-тренувальних зборів з неолімпійських видів спорту з підготовки до змагань 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</si>
  <si>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</t>
  </si>
  <si>
    <t>Кількість громадських організацій, яким надається фінансова підтримка з бюджету</t>
  </si>
  <si>
    <t>Середні витрати на розвиток однієї громадської організації, яким надається фінансова підтримка з бюджету</t>
  </si>
  <si>
    <t>Розрахунок (відношення загальної суми до кількості громадських організацій)</t>
  </si>
  <si>
    <t>Динаміка громадських організацій , що отримують фінансову підтримку з бюджету, порівняно з минулим роком, %;</t>
  </si>
  <si>
    <t>-</t>
  </si>
  <si>
    <t>Видатки для участі "Танцювального клубу" "Кристал" у міжнародних змаганнях</t>
  </si>
  <si>
    <t>Видатки для участі у Чемпіонаті міста з футзалу футбольного клубу "Освіта"</t>
  </si>
  <si>
    <t>1.4.</t>
  </si>
  <si>
    <t>Видатки для участі у Чемпіонаті міста з футзалу молодіжної збірної (2019-2020) футбольного клубу "Бульвар"</t>
  </si>
  <si>
    <t>2.4.</t>
  </si>
  <si>
    <t>3.4.</t>
  </si>
  <si>
    <t>Видатки для участі у Чемпіонаті міста з футзалу та для участі у Чемпіонаті міста з футзалу молодіжної збірної (2019-2020) футбольного клубу "Бульвар"</t>
  </si>
  <si>
    <t>Завдання 6. Фінансова підтримка громадських організацій</t>
  </si>
  <si>
    <t>Фінансова підтримка громадських організацій</t>
  </si>
  <si>
    <t>Субсидії та поточні трансферти підприємствам (установам, організаціям)</t>
  </si>
  <si>
    <t>Видатки на розвиток футзалу в м.Житомирі</t>
  </si>
  <si>
    <t>Кількість громадських організацій з футзалу, яким надається фінансова підтримка з бюджету</t>
  </si>
  <si>
    <t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</t>
  </si>
  <si>
    <t>Середні витрати на розвиток однієї громадської організації з футзалу, яким надається фінансова підтримка з бюджету</t>
  </si>
  <si>
    <t>Міська цільова соціальна програма розвитку галузі фізичної культури і спорту Житомирської міської об’єднаної територіальної громади на 2016-2020 роки</t>
  </si>
  <si>
    <r>
      <t xml:space="preserve">Обсяг бюджетних призначень / бюджетних асигнувань - 3 002 619,37 </t>
    </r>
    <r>
      <rPr>
        <sz val="11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1"/>
        <color indexed="8"/>
        <rFont val="Times New Roman"/>
        <family val="1"/>
      </rPr>
      <t>2 209 920,37</t>
    </r>
    <r>
      <rPr>
        <sz val="11"/>
        <color indexed="8"/>
        <rFont val="Times New Roman"/>
        <family val="1"/>
      </rPr>
      <t xml:space="preserve"> гривень та спеціального фонду  - 792 699,00 гривень.</t>
    </r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</si>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</sst>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49" fontId="51" fillId="0" borderId="11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left" vertical="center" wrapText="1"/>
    </xf>
    <xf numFmtId="3" fontId="52" fillId="33" borderId="10" xfId="0" applyNumberFormat="1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47" fillId="33" borderId="0" xfId="0" applyNumberFormat="1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47" fillId="33" borderId="10" xfId="0" applyFont="1" applyFill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3" fontId="52" fillId="33" borderId="0" xfId="0" applyNumberFormat="1" applyFont="1" applyFill="1" applyBorder="1" applyAlignment="1">
      <alignment horizontal="center" vertical="center" wrapText="1"/>
    </xf>
    <xf numFmtId="3" fontId="54" fillId="33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0" borderId="12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right"/>
    </xf>
    <xf numFmtId="0" fontId="6" fillId="0" borderId="10" xfId="0" applyFont="1" applyFill="1" applyBorder="1" applyAlignment="1">
      <alignment horizontal="left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4" fontId="51" fillId="33" borderId="13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left" vertical="center" wrapText="1"/>
    </xf>
    <xf numFmtId="49" fontId="55" fillId="0" borderId="14" xfId="0" applyNumberFormat="1" applyFont="1" applyBorder="1" applyAlignment="1">
      <alignment horizontal="left" vertical="center" wrapText="1"/>
    </xf>
    <xf numFmtId="49" fontId="55" fillId="0" borderId="13" xfId="0" applyNumberFormat="1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47" fillId="0" borderId="11" xfId="0" applyFont="1" applyBorder="1" applyAlignment="1">
      <alignment horizontal="left" wrapText="1"/>
    </xf>
    <xf numFmtId="0" fontId="57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49" fontId="2" fillId="0" borderId="16" xfId="52" applyNumberFormat="1" applyFont="1" applyBorder="1" applyAlignment="1">
      <alignment horizontal="left" wrapText="1"/>
      <protection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2" fillId="0" borderId="17" xfId="52" applyFont="1" applyFill="1" applyBorder="1" applyAlignment="1">
      <alignment horizontal="left"/>
      <protection/>
    </xf>
    <xf numFmtId="0" fontId="55" fillId="33" borderId="12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3" xfId="0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tabSelected="1" view="pageBreakPreview" zoomScale="90" zoomScaleNormal="80" zoomScaleSheetLayoutView="90" zoomScalePageLayoutView="0" workbookViewId="0" topLeftCell="A1">
      <selection activeCell="K21" sqref="K21"/>
    </sheetView>
  </sheetViews>
  <sheetFormatPr defaultColWidth="21.57421875" defaultRowHeight="15"/>
  <cols>
    <col min="1" max="1" width="6.57421875" style="3" customWidth="1"/>
    <col min="2" max="2" width="31.00390625" style="3" customWidth="1"/>
    <col min="3" max="3" width="21.57421875" style="3" customWidth="1"/>
    <col min="4" max="4" width="27.28125" style="3" customWidth="1"/>
    <col min="5" max="16384" width="21.57421875" style="3" customWidth="1"/>
  </cols>
  <sheetData>
    <row r="1" spans="6:7" ht="15">
      <c r="F1" s="121" t="s">
        <v>128</v>
      </c>
      <c r="G1" s="122"/>
    </row>
    <row r="2" spans="6:7" ht="15">
      <c r="F2" s="122"/>
      <c r="G2" s="122"/>
    </row>
    <row r="3" spans="6:7" ht="44.25" customHeight="1">
      <c r="F3" s="122"/>
      <c r="G3" s="122"/>
    </row>
    <row r="4" spans="1:5" ht="15.75">
      <c r="A4" s="1"/>
      <c r="E4" s="1" t="s">
        <v>0</v>
      </c>
    </row>
    <row r="5" spans="1:7" ht="15.75">
      <c r="A5" s="6"/>
      <c r="E5" s="128" t="s">
        <v>37</v>
      </c>
      <c r="F5" s="128"/>
      <c r="G5" s="128"/>
    </row>
    <row r="6" spans="1:7" ht="15.75" customHeight="1">
      <c r="A6" s="1"/>
      <c r="B6" s="1"/>
      <c r="E6" s="123" t="s">
        <v>38</v>
      </c>
      <c r="F6" s="123"/>
      <c r="G6" s="123"/>
    </row>
    <row r="7" spans="1:7" ht="15" customHeight="1">
      <c r="A7" s="1"/>
      <c r="E7" s="124" t="s">
        <v>1</v>
      </c>
      <c r="F7" s="124"/>
      <c r="G7" s="124"/>
    </row>
    <row r="8" spans="1:7" ht="15" customHeight="1">
      <c r="A8" s="6"/>
      <c r="E8" s="133" t="s">
        <v>135</v>
      </c>
      <c r="F8" s="133"/>
      <c r="G8" s="133"/>
    </row>
    <row r="11" spans="1:7" ht="15">
      <c r="A11" s="132" t="s">
        <v>2</v>
      </c>
      <c r="B11" s="132"/>
      <c r="C11" s="132"/>
      <c r="D11" s="132"/>
      <c r="E11" s="132"/>
      <c r="F11" s="132"/>
      <c r="G11" s="132"/>
    </row>
    <row r="12" spans="1:7" ht="15">
      <c r="A12" s="132" t="s">
        <v>39</v>
      </c>
      <c r="B12" s="132"/>
      <c r="C12" s="132"/>
      <c r="D12" s="132"/>
      <c r="E12" s="132"/>
      <c r="F12" s="132"/>
      <c r="G12" s="132"/>
    </row>
    <row r="13" spans="3:5" ht="15">
      <c r="C13" s="127" t="s">
        <v>110</v>
      </c>
      <c r="D13" s="127"/>
      <c r="E13" s="127"/>
    </row>
    <row r="15" spans="1:7" ht="15">
      <c r="A15" s="126" t="s">
        <v>3</v>
      </c>
      <c r="B15" s="15">
        <v>1100000</v>
      </c>
      <c r="C15" s="126"/>
      <c r="D15" s="119" t="s">
        <v>38</v>
      </c>
      <c r="E15" s="119"/>
      <c r="F15" s="119"/>
      <c r="G15" s="119"/>
    </row>
    <row r="16" spans="1:7" ht="14.25" customHeight="1">
      <c r="A16" s="126"/>
      <c r="B16" s="16" t="s">
        <v>35</v>
      </c>
      <c r="C16" s="126"/>
      <c r="D16" s="118" t="s">
        <v>33</v>
      </c>
      <c r="E16" s="118"/>
      <c r="F16" s="118"/>
      <c r="G16" s="118"/>
    </row>
    <row r="17" spans="1:7" ht="14.25" customHeight="1">
      <c r="A17" s="126" t="s">
        <v>4</v>
      </c>
      <c r="B17" s="15">
        <v>1110000</v>
      </c>
      <c r="C17" s="126"/>
      <c r="D17" s="119" t="s">
        <v>38</v>
      </c>
      <c r="E17" s="119"/>
      <c r="F17" s="119"/>
      <c r="G17" s="119"/>
    </row>
    <row r="18" spans="1:7" ht="15">
      <c r="A18" s="126"/>
      <c r="B18" s="16" t="s">
        <v>35</v>
      </c>
      <c r="C18" s="126"/>
      <c r="D18" s="94" t="s">
        <v>32</v>
      </c>
      <c r="E18" s="94"/>
      <c r="F18" s="94"/>
      <c r="G18" s="94"/>
    </row>
    <row r="19" spans="1:7" ht="15">
      <c r="A19" s="126" t="s">
        <v>5</v>
      </c>
      <c r="B19" s="15">
        <v>1115012</v>
      </c>
      <c r="C19" s="24" t="s">
        <v>59</v>
      </c>
      <c r="D19" s="119" t="s">
        <v>83</v>
      </c>
      <c r="E19" s="119"/>
      <c r="F19" s="119"/>
      <c r="G19" s="119"/>
    </row>
    <row r="20" spans="1:7" ht="15">
      <c r="A20" s="126"/>
      <c r="B20" s="17" t="s">
        <v>35</v>
      </c>
      <c r="C20" s="17" t="s">
        <v>6</v>
      </c>
      <c r="D20" s="118" t="s">
        <v>34</v>
      </c>
      <c r="E20" s="118"/>
      <c r="F20" s="118"/>
      <c r="G20" s="118"/>
    </row>
    <row r="21" spans="1:11" s="41" customFormat="1" ht="42" customHeight="1">
      <c r="A21" s="40" t="s">
        <v>7</v>
      </c>
      <c r="B21" s="114" t="s">
        <v>160</v>
      </c>
      <c r="C21" s="114"/>
      <c r="D21" s="114"/>
      <c r="E21" s="114"/>
      <c r="F21" s="114"/>
      <c r="G21" s="114"/>
      <c r="K21" s="41" t="s">
        <v>161</v>
      </c>
    </row>
    <row r="22" spans="1:7" ht="15">
      <c r="A22" s="17" t="s">
        <v>8</v>
      </c>
      <c r="B22" s="84" t="s">
        <v>40</v>
      </c>
      <c r="C22" s="84"/>
      <c r="D22" s="84"/>
      <c r="E22" s="84"/>
      <c r="F22" s="84"/>
      <c r="G22" s="84"/>
    </row>
    <row r="23" spans="1:7" ht="38.25" customHeight="1">
      <c r="A23" s="17"/>
      <c r="B23" s="18"/>
      <c r="C23" s="18"/>
      <c r="D23" s="114" t="s">
        <v>106</v>
      </c>
      <c r="E23" s="114"/>
      <c r="F23" s="114"/>
      <c r="G23" s="114"/>
    </row>
    <row r="24" spans="1:7" ht="30" customHeight="1">
      <c r="A24" s="17"/>
      <c r="B24" s="18"/>
      <c r="C24" s="18"/>
      <c r="D24" s="84" t="s">
        <v>109</v>
      </c>
      <c r="E24" s="84"/>
      <c r="F24" s="84"/>
      <c r="G24" s="84"/>
    </row>
    <row r="25" spans="1:7" ht="16.5" customHeight="1">
      <c r="A25" s="2"/>
      <c r="B25" s="7"/>
      <c r="C25" s="7"/>
      <c r="D25" s="125" t="s">
        <v>133</v>
      </c>
      <c r="E25" s="125"/>
      <c r="F25" s="125"/>
      <c r="G25" s="125"/>
    </row>
    <row r="26" spans="1:7" ht="16.5" customHeight="1">
      <c r="A26" s="40" t="s">
        <v>9</v>
      </c>
      <c r="B26" s="57" t="s">
        <v>129</v>
      </c>
      <c r="C26" s="58"/>
      <c r="D26" s="59"/>
      <c r="E26" s="59"/>
      <c r="F26" s="59"/>
      <c r="G26" s="59"/>
    </row>
    <row r="27" spans="1:7" ht="16.5" customHeight="1">
      <c r="A27" s="45" t="s">
        <v>11</v>
      </c>
      <c r="B27" s="108" t="s">
        <v>130</v>
      </c>
      <c r="C27" s="108"/>
      <c r="D27" s="108"/>
      <c r="E27" s="108"/>
      <c r="F27" s="108"/>
      <c r="G27" s="108"/>
    </row>
    <row r="28" spans="1:7" s="41" customFormat="1" ht="36.75" customHeight="1">
      <c r="A28" s="45" t="s">
        <v>3</v>
      </c>
      <c r="B28" s="103" t="s">
        <v>132</v>
      </c>
      <c r="C28" s="139"/>
      <c r="D28" s="139"/>
      <c r="E28" s="139"/>
      <c r="F28" s="139"/>
      <c r="G28" s="104"/>
    </row>
    <row r="29" spans="1:7" ht="16.5" customHeight="1" hidden="1">
      <c r="A29" s="60"/>
      <c r="B29" s="61"/>
      <c r="C29" s="61"/>
      <c r="D29" s="61"/>
      <c r="E29" s="61"/>
      <c r="F29" s="61"/>
      <c r="G29" s="61"/>
    </row>
    <row r="30" spans="1:2" ht="15">
      <c r="A30" s="19" t="s">
        <v>10</v>
      </c>
      <c r="B30" s="3" t="s">
        <v>41</v>
      </c>
    </row>
    <row r="31" spans="1:7" ht="24" customHeight="1">
      <c r="A31" s="19"/>
      <c r="B31" s="120" t="s">
        <v>84</v>
      </c>
      <c r="C31" s="120"/>
      <c r="D31" s="120"/>
      <c r="E31" s="120"/>
      <c r="F31" s="120"/>
      <c r="G31" s="120"/>
    </row>
    <row r="32" spans="1:7" ht="15">
      <c r="A32" s="17" t="s">
        <v>13</v>
      </c>
      <c r="B32" s="84" t="s">
        <v>36</v>
      </c>
      <c r="C32" s="84"/>
      <c r="D32" s="84"/>
      <c r="E32" s="84"/>
      <c r="F32" s="84"/>
      <c r="G32" s="84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115" t="s">
        <v>12</v>
      </c>
      <c r="C34" s="115"/>
      <c r="D34" s="115"/>
      <c r="E34" s="115"/>
      <c r="F34" s="115"/>
      <c r="G34" s="115"/>
    </row>
    <row r="35" spans="1:7" ht="20.25" customHeight="1">
      <c r="A35" s="29" t="s">
        <v>3</v>
      </c>
      <c r="B35" s="109" t="s">
        <v>85</v>
      </c>
      <c r="C35" s="117"/>
      <c r="D35" s="117"/>
      <c r="E35" s="117"/>
      <c r="F35" s="117"/>
      <c r="G35" s="110"/>
    </row>
    <row r="36" spans="1:7" ht="16.5" customHeight="1">
      <c r="A36" s="29" t="s">
        <v>4</v>
      </c>
      <c r="B36" s="109" t="s">
        <v>86</v>
      </c>
      <c r="C36" s="117"/>
      <c r="D36" s="117"/>
      <c r="E36" s="117"/>
      <c r="F36" s="117"/>
      <c r="G36" s="110"/>
    </row>
    <row r="37" spans="1:7" ht="18" customHeight="1">
      <c r="A37" s="29" t="s">
        <v>5</v>
      </c>
      <c r="B37" s="109" t="s">
        <v>87</v>
      </c>
      <c r="C37" s="117"/>
      <c r="D37" s="117"/>
      <c r="E37" s="117"/>
      <c r="F37" s="117"/>
      <c r="G37" s="110"/>
    </row>
    <row r="38" spans="1:7" ht="15.75" customHeight="1">
      <c r="A38" s="29" t="s">
        <v>7</v>
      </c>
      <c r="B38" s="109" t="s">
        <v>88</v>
      </c>
      <c r="C38" s="117"/>
      <c r="D38" s="117"/>
      <c r="E38" s="117"/>
      <c r="F38" s="117"/>
      <c r="G38" s="110"/>
    </row>
    <row r="39" spans="1:7" ht="15.75" customHeight="1">
      <c r="A39" s="39" t="s">
        <v>8</v>
      </c>
      <c r="B39" s="109" t="s">
        <v>108</v>
      </c>
      <c r="C39" s="117"/>
      <c r="D39" s="117"/>
      <c r="E39" s="117"/>
      <c r="F39" s="117"/>
      <c r="G39" s="110"/>
    </row>
    <row r="40" spans="1:7" ht="15.75" customHeight="1">
      <c r="A40" s="68" t="s">
        <v>9</v>
      </c>
      <c r="B40" s="76" t="s">
        <v>153</v>
      </c>
      <c r="C40" s="77"/>
      <c r="D40" s="77"/>
      <c r="E40" s="77"/>
      <c r="F40" s="77"/>
      <c r="G40" s="78"/>
    </row>
    <row r="41" spans="1:7" ht="8.25" customHeight="1">
      <c r="A41" s="17"/>
      <c r="B41" s="18"/>
      <c r="C41" s="18"/>
      <c r="D41" s="18"/>
      <c r="E41" s="18"/>
      <c r="F41" s="18"/>
      <c r="G41" s="18"/>
    </row>
    <row r="42" spans="1:7" ht="15">
      <c r="A42" s="40" t="s">
        <v>18</v>
      </c>
      <c r="B42" s="79" t="s">
        <v>14</v>
      </c>
      <c r="C42" s="75"/>
      <c r="D42" s="75"/>
      <c r="E42" s="75"/>
      <c r="F42" s="75"/>
      <c r="G42" s="75"/>
    </row>
    <row r="43" spans="1:7" ht="4.5" customHeight="1">
      <c r="A43" s="48"/>
      <c r="B43" s="41"/>
      <c r="C43" s="41"/>
      <c r="D43" s="41"/>
      <c r="E43" s="41"/>
      <c r="F43" s="41"/>
      <c r="G43" s="80" t="s">
        <v>136</v>
      </c>
    </row>
    <row r="44" spans="1:7" ht="15">
      <c r="A44" s="72" t="s">
        <v>11</v>
      </c>
      <c r="B44" s="101" t="s">
        <v>14</v>
      </c>
      <c r="C44" s="102"/>
      <c r="D44" s="72" t="s">
        <v>15</v>
      </c>
      <c r="E44" s="101" t="s">
        <v>16</v>
      </c>
      <c r="F44" s="102"/>
      <c r="G44" s="72" t="s">
        <v>17</v>
      </c>
    </row>
    <row r="45" spans="1:7" s="41" customFormat="1" ht="15">
      <c r="A45" s="72">
        <v>1</v>
      </c>
      <c r="B45" s="101">
        <v>2</v>
      </c>
      <c r="C45" s="102"/>
      <c r="D45" s="72">
        <v>3</v>
      </c>
      <c r="E45" s="101">
        <v>4</v>
      </c>
      <c r="F45" s="102"/>
      <c r="G45" s="72">
        <v>5</v>
      </c>
    </row>
    <row r="46" spans="1:10" s="41" customFormat="1" ht="15" customHeight="1">
      <c r="A46" s="72" t="s">
        <v>3</v>
      </c>
      <c r="B46" s="103" t="s">
        <v>62</v>
      </c>
      <c r="C46" s="104"/>
      <c r="D46" s="43">
        <f>666571-86420.6</f>
        <v>580150.4</v>
      </c>
      <c r="E46" s="82"/>
      <c r="F46" s="83"/>
      <c r="G46" s="43">
        <f>D46+E46+F46</f>
        <v>580150.4</v>
      </c>
      <c r="H46" s="44"/>
      <c r="I46" s="44"/>
      <c r="J46" s="44"/>
    </row>
    <row r="47" spans="1:10" s="41" customFormat="1" ht="15" customHeight="1">
      <c r="A47" s="72" t="s">
        <v>4</v>
      </c>
      <c r="B47" s="103" t="s">
        <v>63</v>
      </c>
      <c r="C47" s="104"/>
      <c r="D47" s="43">
        <f>642180-80737.13</f>
        <v>561442.87</v>
      </c>
      <c r="E47" s="82"/>
      <c r="F47" s="83"/>
      <c r="G47" s="43">
        <f aca="true" t="shared" si="0" ref="G47:G54">D47+E47+F47</f>
        <v>561442.87</v>
      </c>
      <c r="H47" s="44"/>
      <c r="I47" s="44"/>
      <c r="J47" s="44"/>
    </row>
    <row r="48" spans="1:10" s="41" customFormat="1" ht="15" customHeight="1">
      <c r="A48" s="72" t="s">
        <v>5</v>
      </c>
      <c r="B48" s="103" t="s">
        <v>60</v>
      </c>
      <c r="C48" s="104"/>
      <c r="D48" s="43">
        <f>244872-6059.24</f>
        <v>238812.76</v>
      </c>
      <c r="E48" s="82"/>
      <c r="F48" s="83"/>
      <c r="G48" s="43">
        <f t="shared" si="0"/>
        <v>238812.76</v>
      </c>
      <c r="H48" s="44"/>
      <c r="I48" s="44"/>
      <c r="J48" s="44"/>
    </row>
    <row r="49" spans="1:10" s="41" customFormat="1" ht="15" customHeight="1">
      <c r="A49" s="72" t="s">
        <v>7</v>
      </c>
      <c r="B49" s="103" t="s">
        <v>64</v>
      </c>
      <c r="C49" s="104"/>
      <c r="D49" s="43">
        <f>170700-954.66</f>
        <v>169745.34</v>
      </c>
      <c r="E49" s="82"/>
      <c r="F49" s="83"/>
      <c r="G49" s="43">
        <f t="shared" si="0"/>
        <v>169745.34</v>
      </c>
      <c r="H49" s="44"/>
      <c r="I49" s="44"/>
      <c r="J49" s="44"/>
    </row>
    <row r="50" spans="1:7" s="41" customFormat="1" ht="32.25" customHeight="1">
      <c r="A50" s="72" t="s">
        <v>8</v>
      </c>
      <c r="B50" s="103" t="s">
        <v>111</v>
      </c>
      <c r="C50" s="104"/>
      <c r="D50" s="43"/>
      <c r="E50" s="82">
        <f>618000+175000-301</f>
        <v>792699</v>
      </c>
      <c r="F50" s="83"/>
      <c r="G50" s="43">
        <f t="shared" si="0"/>
        <v>792699</v>
      </c>
    </row>
    <row r="51" spans="1:10" s="41" customFormat="1" ht="28.5" customHeight="1">
      <c r="A51" s="72" t="s">
        <v>9</v>
      </c>
      <c r="B51" s="109" t="s">
        <v>154</v>
      </c>
      <c r="C51" s="110"/>
      <c r="D51" s="43">
        <v>500000</v>
      </c>
      <c r="E51" s="82"/>
      <c r="F51" s="83"/>
      <c r="G51" s="43">
        <f t="shared" si="0"/>
        <v>500000</v>
      </c>
      <c r="H51" s="44"/>
      <c r="I51" s="44"/>
      <c r="J51" s="44"/>
    </row>
    <row r="52" spans="1:10" s="41" customFormat="1" ht="15" customHeight="1" hidden="1">
      <c r="A52" s="72" t="s">
        <v>10</v>
      </c>
      <c r="B52" s="108"/>
      <c r="C52" s="108"/>
      <c r="D52" s="43"/>
      <c r="E52" s="43"/>
      <c r="F52" s="43"/>
      <c r="G52" s="43">
        <f t="shared" si="0"/>
        <v>0</v>
      </c>
      <c r="H52" s="44"/>
      <c r="I52" s="44"/>
      <c r="J52" s="44"/>
    </row>
    <row r="53" spans="1:10" s="41" customFormat="1" ht="15" customHeight="1">
      <c r="A53" s="72" t="s">
        <v>10</v>
      </c>
      <c r="B53" s="103" t="s">
        <v>137</v>
      </c>
      <c r="C53" s="104"/>
      <c r="D53" s="43">
        <v>159769</v>
      </c>
      <c r="E53" s="73"/>
      <c r="F53" s="74"/>
      <c r="G53" s="43">
        <f t="shared" si="0"/>
        <v>159769</v>
      </c>
      <c r="H53" s="44"/>
      <c r="I53" s="44"/>
      <c r="J53" s="44"/>
    </row>
    <row r="54" spans="1:7" s="41" customFormat="1" ht="15.75" customHeight="1">
      <c r="A54" s="95" t="s">
        <v>17</v>
      </c>
      <c r="B54" s="96"/>
      <c r="C54" s="97"/>
      <c r="D54" s="46">
        <f>D46+D47+D48+D49+D50+D51+D52+D53</f>
        <v>2209920.37</v>
      </c>
      <c r="E54" s="137">
        <f>SUM(E46:F50)</f>
        <v>792699</v>
      </c>
      <c r="F54" s="138"/>
      <c r="G54" s="46">
        <f>D54+E54+F54</f>
        <v>3002619.37</v>
      </c>
    </row>
    <row r="55" s="41" customFormat="1" ht="2.25" customHeight="1">
      <c r="A55" s="47"/>
    </row>
    <row r="56" spans="1:7" s="41" customFormat="1" ht="8.25" customHeight="1">
      <c r="A56" s="40" t="s">
        <v>21</v>
      </c>
      <c r="B56" s="114" t="s">
        <v>19</v>
      </c>
      <c r="C56" s="114"/>
      <c r="D56" s="114"/>
      <c r="E56" s="114"/>
      <c r="F56" s="114"/>
      <c r="G56" s="114"/>
    </row>
    <row r="57" spans="1:7" s="41" customFormat="1" ht="12.75" customHeight="1">
      <c r="A57" s="48"/>
      <c r="G57" s="8" t="s">
        <v>136</v>
      </c>
    </row>
    <row r="58" spans="1:7" s="41" customFormat="1" ht="26.25" customHeight="1">
      <c r="A58" s="62" t="s">
        <v>11</v>
      </c>
      <c r="B58" s="111" t="s">
        <v>20</v>
      </c>
      <c r="C58" s="111"/>
      <c r="D58" s="112"/>
      <c r="E58" s="42" t="s">
        <v>15</v>
      </c>
      <c r="F58" s="42" t="s">
        <v>16</v>
      </c>
      <c r="G58" s="42" t="s">
        <v>17</v>
      </c>
    </row>
    <row r="59" spans="1:7" s="41" customFormat="1" ht="15">
      <c r="A59" s="62">
        <v>1</v>
      </c>
      <c r="B59" s="111">
        <v>2</v>
      </c>
      <c r="C59" s="111"/>
      <c r="D59" s="112"/>
      <c r="E59" s="42">
        <v>3</v>
      </c>
      <c r="F59" s="49">
        <v>4</v>
      </c>
      <c r="G59" s="42">
        <v>5</v>
      </c>
    </row>
    <row r="60" spans="1:7" s="41" customFormat="1" ht="35.25" customHeight="1">
      <c r="A60" s="62" t="s">
        <v>3</v>
      </c>
      <c r="B60" s="108" t="s">
        <v>159</v>
      </c>
      <c r="C60" s="108"/>
      <c r="D60" s="108"/>
      <c r="E60" s="43">
        <v>2209920.37</v>
      </c>
      <c r="F60" s="43">
        <v>792699</v>
      </c>
      <c r="G60" s="43">
        <f>E60+F60</f>
        <v>3002619.37</v>
      </c>
    </row>
    <row r="61" spans="1:7" s="41" customFormat="1" ht="15.75" customHeight="1">
      <c r="A61" s="113" t="s">
        <v>17</v>
      </c>
      <c r="B61" s="111"/>
      <c r="C61" s="111"/>
      <c r="D61" s="112"/>
      <c r="E61" s="43">
        <f>E60</f>
        <v>2209920.37</v>
      </c>
      <c r="F61" s="43">
        <f>F60</f>
        <v>792699</v>
      </c>
      <c r="G61" s="43">
        <f>G60</f>
        <v>3002619.37</v>
      </c>
    </row>
    <row r="62" spans="1:7" ht="15">
      <c r="A62" s="17" t="s">
        <v>131</v>
      </c>
      <c r="B62" s="84" t="s">
        <v>22</v>
      </c>
      <c r="C62" s="84"/>
      <c r="D62" s="84"/>
      <c r="E62" s="84"/>
      <c r="F62" s="84"/>
      <c r="G62" s="84"/>
    </row>
    <row r="63" ht="15">
      <c r="A63" s="20"/>
    </row>
    <row r="64" spans="1:7" ht="46.5" customHeight="1">
      <c r="A64" s="10" t="s">
        <v>11</v>
      </c>
      <c r="B64" s="10" t="s">
        <v>23</v>
      </c>
      <c r="C64" s="10" t="s">
        <v>24</v>
      </c>
      <c r="D64" s="10" t="s">
        <v>25</v>
      </c>
      <c r="E64" s="10" t="s">
        <v>15</v>
      </c>
      <c r="F64" s="10" t="s">
        <v>16</v>
      </c>
      <c r="G64" s="10" t="s">
        <v>17</v>
      </c>
    </row>
    <row r="65" spans="1:7" ht="1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9.5" customHeight="1">
      <c r="A66" s="105" t="s">
        <v>138</v>
      </c>
      <c r="B66" s="106"/>
      <c r="C66" s="106"/>
      <c r="D66" s="106"/>
      <c r="E66" s="106"/>
      <c r="F66" s="106"/>
      <c r="G66" s="107"/>
    </row>
    <row r="67" spans="1:7" ht="15.75">
      <c r="A67" s="9">
        <v>1</v>
      </c>
      <c r="B67" s="85" t="s">
        <v>26</v>
      </c>
      <c r="C67" s="86"/>
      <c r="D67" s="86"/>
      <c r="E67" s="86"/>
      <c r="F67" s="86"/>
      <c r="G67" s="87"/>
    </row>
    <row r="68" spans="1:7" ht="93.75" customHeight="1">
      <c r="A68" s="12" t="s">
        <v>47</v>
      </c>
      <c r="B68" s="13" t="s">
        <v>89</v>
      </c>
      <c r="C68" s="11" t="s">
        <v>65</v>
      </c>
      <c r="D68" s="11" t="s">
        <v>127</v>
      </c>
      <c r="E68" s="67">
        <v>408283</v>
      </c>
      <c r="F68" s="67"/>
      <c r="G68" s="67">
        <f>E68</f>
        <v>408283</v>
      </c>
    </row>
    <row r="69" spans="1:7" ht="57.75" customHeight="1">
      <c r="A69" s="12" t="s">
        <v>48</v>
      </c>
      <c r="B69" s="13" t="s">
        <v>90</v>
      </c>
      <c r="C69" s="11" t="s">
        <v>56</v>
      </c>
      <c r="D69" s="11" t="s">
        <v>66</v>
      </c>
      <c r="E69" s="30">
        <v>82</v>
      </c>
      <c r="F69" s="30"/>
      <c r="G69" s="30">
        <v>82</v>
      </c>
    </row>
    <row r="70" spans="1:7" ht="42" customHeight="1" hidden="1">
      <c r="A70" s="12"/>
      <c r="B70" s="13"/>
      <c r="C70" s="11"/>
      <c r="D70" s="11"/>
      <c r="E70" s="14"/>
      <c r="F70" s="14"/>
      <c r="G70" s="14"/>
    </row>
    <row r="71" spans="1:7" ht="47.25" customHeight="1" hidden="1">
      <c r="A71" s="12"/>
      <c r="B71" s="13"/>
      <c r="C71" s="11"/>
      <c r="D71" s="11"/>
      <c r="E71" s="12"/>
      <c r="F71" s="12"/>
      <c r="G71" s="12"/>
    </row>
    <row r="72" spans="1:7" ht="15.75">
      <c r="A72" s="9">
        <v>2</v>
      </c>
      <c r="B72" s="85" t="s">
        <v>27</v>
      </c>
      <c r="C72" s="86"/>
      <c r="D72" s="86"/>
      <c r="E72" s="86"/>
      <c r="F72" s="86"/>
      <c r="G72" s="87"/>
    </row>
    <row r="73" spans="1:7" ht="54.75" customHeight="1">
      <c r="A73" s="12" t="s">
        <v>50</v>
      </c>
      <c r="B73" s="13" t="s">
        <v>91</v>
      </c>
      <c r="C73" s="11" t="s">
        <v>67</v>
      </c>
      <c r="D73" s="11" t="s">
        <v>68</v>
      </c>
      <c r="E73" s="12" t="s">
        <v>92</v>
      </c>
      <c r="F73" s="12"/>
      <c r="G73" s="12" t="s">
        <v>92</v>
      </c>
    </row>
    <row r="74" spans="1:7" ht="70.5" customHeight="1" hidden="1">
      <c r="A74" s="12"/>
      <c r="B74" s="13"/>
      <c r="C74" s="11"/>
      <c r="D74" s="11"/>
      <c r="E74" s="12"/>
      <c r="F74" s="12"/>
      <c r="G74" s="12"/>
    </row>
    <row r="75" spans="1:7" ht="15.75">
      <c r="A75" s="9">
        <v>3</v>
      </c>
      <c r="B75" s="85" t="s">
        <v>28</v>
      </c>
      <c r="C75" s="86"/>
      <c r="D75" s="86"/>
      <c r="E75" s="86"/>
      <c r="F75" s="86"/>
      <c r="G75" s="87"/>
    </row>
    <row r="76" spans="1:16" ht="78" customHeight="1">
      <c r="A76" s="11" t="s">
        <v>52</v>
      </c>
      <c r="B76" s="25" t="s">
        <v>93</v>
      </c>
      <c r="C76" s="26" t="s">
        <v>61</v>
      </c>
      <c r="D76" s="11" t="s">
        <v>103</v>
      </c>
      <c r="E76" s="14">
        <f>E68/E73</f>
        <v>81.6566</v>
      </c>
      <c r="F76" s="14"/>
      <c r="G76" s="14">
        <f>G68/G73</f>
        <v>81.6566</v>
      </c>
      <c r="H76" s="23"/>
      <c r="I76" s="23"/>
      <c r="J76" s="23"/>
      <c r="K76" s="23"/>
      <c r="L76" s="23"/>
      <c r="M76" s="23"/>
      <c r="N76" s="23"/>
      <c r="O76" s="23"/>
      <c r="P76" s="23"/>
    </row>
    <row r="77" spans="1:7" ht="15.75">
      <c r="A77" s="9">
        <v>4</v>
      </c>
      <c r="B77" s="85" t="s">
        <v>29</v>
      </c>
      <c r="C77" s="86"/>
      <c r="D77" s="86"/>
      <c r="E77" s="86"/>
      <c r="F77" s="86"/>
      <c r="G77" s="87"/>
    </row>
    <row r="78" spans="1:7" ht="109.5" customHeight="1">
      <c r="A78" s="12" t="s">
        <v>55</v>
      </c>
      <c r="B78" s="25" t="s">
        <v>94</v>
      </c>
      <c r="C78" s="27" t="s">
        <v>58</v>
      </c>
      <c r="D78" s="34" t="s">
        <v>107</v>
      </c>
      <c r="E78" s="30">
        <v>100</v>
      </c>
      <c r="F78" s="31"/>
      <c r="G78" s="30">
        <v>100</v>
      </c>
    </row>
    <row r="79" spans="1:7" ht="22.5" customHeight="1">
      <c r="A79" s="98" t="s">
        <v>95</v>
      </c>
      <c r="B79" s="99"/>
      <c r="C79" s="99"/>
      <c r="D79" s="99"/>
      <c r="E79" s="99"/>
      <c r="F79" s="99"/>
      <c r="G79" s="100"/>
    </row>
    <row r="80" spans="1:7" ht="21" customHeight="1">
      <c r="A80" s="9">
        <v>1</v>
      </c>
      <c r="B80" s="85" t="s">
        <v>26</v>
      </c>
      <c r="C80" s="86"/>
      <c r="D80" s="86"/>
      <c r="E80" s="86"/>
      <c r="F80" s="86"/>
      <c r="G80" s="87"/>
    </row>
    <row r="81" spans="1:7" ht="95.25" customHeight="1">
      <c r="A81" s="12" t="s">
        <v>47</v>
      </c>
      <c r="B81" s="25" t="s">
        <v>96</v>
      </c>
      <c r="C81" s="27" t="s">
        <v>65</v>
      </c>
      <c r="D81" s="11" t="s">
        <v>127</v>
      </c>
      <c r="E81" s="14">
        <v>500000</v>
      </c>
      <c r="F81" s="28"/>
      <c r="G81" s="14">
        <v>500000</v>
      </c>
    </row>
    <row r="82" spans="1:7" ht="70.5" customHeight="1">
      <c r="A82" s="12" t="s">
        <v>48</v>
      </c>
      <c r="B82" s="25" t="s">
        <v>97</v>
      </c>
      <c r="C82" s="27" t="s">
        <v>56</v>
      </c>
      <c r="D82" s="11" t="s">
        <v>66</v>
      </c>
      <c r="E82" s="30">
        <v>100</v>
      </c>
      <c r="F82" s="31"/>
      <c r="G82" s="30">
        <v>100</v>
      </c>
    </row>
    <row r="83" spans="1:7" ht="18" customHeight="1">
      <c r="A83" s="9">
        <v>2</v>
      </c>
      <c r="B83" s="85" t="s">
        <v>27</v>
      </c>
      <c r="C83" s="86"/>
      <c r="D83" s="86"/>
      <c r="E83" s="86"/>
      <c r="F83" s="86"/>
      <c r="G83" s="87"/>
    </row>
    <row r="84" spans="1:7" ht="80.25" customHeight="1">
      <c r="A84" s="12" t="s">
        <v>50</v>
      </c>
      <c r="B84" s="25" t="s">
        <v>98</v>
      </c>
      <c r="C84" s="27" t="s">
        <v>67</v>
      </c>
      <c r="D84" s="11" t="s">
        <v>68</v>
      </c>
      <c r="E84" s="14">
        <v>8000</v>
      </c>
      <c r="F84" s="28"/>
      <c r="G84" s="14">
        <v>8000</v>
      </c>
    </row>
    <row r="85" spans="1:7" ht="16.5" customHeight="1">
      <c r="A85" s="9">
        <v>3</v>
      </c>
      <c r="B85" s="85" t="s">
        <v>28</v>
      </c>
      <c r="C85" s="86"/>
      <c r="D85" s="86"/>
      <c r="E85" s="86"/>
      <c r="F85" s="86"/>
      <c r="G85" s="87"/>
    </row>
    <row r="86" spans="1:7" ht="69" customHeight="1">
      <c r="A86" s="12" t="s">
        <v>52</v>
      </c>
      <c r="B86" s="25" t="s">
        <v>93</v>
      </c>
      <c r="C86" s="27" t="s">
        <v>61</v>
      </c>
      <c r="D86" s="11" t="s">
        <v>103</v>
      </c>
      <c r="E86" s="14">
        <f>E81/E84</f>
        <v>62.5</v>
      </c>
      <c r="F86" s="28"/>
      <c r="G86" s="14">
        <f>G81/G84</f>
        <v>62.5</v>
      </c>
    </row>
    <row r="87" spans="1:7" ht="18.75" customHeight="1">
      <c r="A87" s="9">
        <v>4</v>
      </c>
      <c r="B87" s="85" t="s">
        <v>29</v>
      </c>
      <c r="C87" s="86"/>
      <c r="D87" s="86"/>
      <c r="E87" s="86"/>
      <c r="F87" s="86"/>
      <c r="G87" s="87"/>
    </row>
    <row r="88" spans="1:7" ht="94.5" customHeight="1">
      <c r="A88" s="12" t="s">
        <v>55</v>
      </c>
      <c r="B88" s="25" t="s">
        <v>69</v>
      </c>
      <c r="C88" s="27" t="s">
        <v>58</v>
      </c>
      <c r="D88" s="34" t="s">
        <v>107</v>
      </c>
      <c r="E88" s="14">
        <v>100</v>
      </c>
      <c r="F88" s="28"/>
      <c r="G88" s="14">
        <v>100</v>
      </c>
    </row>
    <row r="89" spans="1:7" ht="19.5" customHeight="1">
      <c r="A89" s="98" t="s">
        <v>99</v>
      </c>
      <c r="B89" s="99"/>
      <c r="C89" s="99"/>
      <c r="D89" s="99"/>
      <c r="E89" s="99"/>
      <c r="F89" s="99"/>
      <c r="G89" s="100"/>
    </row>
    <row r="90" spans="1:7" ht="18.75" customHeight="1">
      <c r="A90" s="9">
        <v>1</v>
      </c>
      <c r="B90" s="85" t="s">
        <v>26</v>
      </c>
      <c r="C90" s="86"/>
      <c r="D90" s="86"/>
      <c r="E90" s="86"/>
      <c r="F90" s="86"/>
      <c r="G90" s="87"/>
    </row>
    <row r="91" spans="1:7" ht="99" customHeight="1">
      <c r="A91" s="12" t="s">
        <v>47</v>
      </c>
      <c r="B91" s="25" t="s">
        <v>100</v>
      </c>
      <c r="C91" s="11" t="s">
        <v>65</v>
      </c>
      <c r="D91" s="11" t="s">
        <v>127</v>
      </c>
      <c r="E91" s="14">
        <v>358454</v>
      </c>
      <c r="F91" s="28"/>
      <c r="G91" s="14">
        <v>358454</v>
      </c>
    </row>
    <row r="92" spans="1:7" ht="44.25" customHeight="1">
      <c r="A92" s="12" t="s">
        <v>48</v>
      </c>
      <c r="B92" s="25" t="s">
        <v>90</v>
      </c>
      <c r="C92" s="27" t="s">
        <v>56</v>
      </c>
      <c r="D92" s="11" t="s">
        <v>66</v>
      </c>
      <c r="E92" s="30">
        <v>78</v>
      </c>
      <c r="F92" s="31"/>
      <c r="G92" s="30">
        <v>78</v>
      </c>
    </row>
    <row r="93" spans="1:7" ht="21" customHeight="1">
      <c r="A93" s="9">
        <v>2</v>
      </c>
      <c r="B93" s="85" t="s">
        <v>27</v>
      </c>
      <c r="C93" s="86"/>
      <c r="D93" s="86"/>
      <c r="E93" s="86"/>
      <c r="F93" s="86"/>
      <c r="G93" s="87"/>
    </row>
    <row r="94" spans="1:7" ht="81.75" customHeight="1">
      <c r="A94" s="12" t="s">
        <v>50</v>
      </c>
      <c r="B94" s="25" t="s">
        <v>101</v>
      </c>
      <c r="C94" s="27" t="s">
        <v>67</v>
      </c>
      <c r="D94" s="11" t="s">
        <v>68</v>
      </c>
      <c r="E94" s="30">
        <v>6300</v>
      </c>
      <c r="F94" s="31"/>
      <c r="G94" s="30">
        <v>6300</v>
      </c>
    </row>
    <row r="95" spans="1:7" ht="17.25" customHeight="1">
      <c r="A95" s="9">
        <v>3</v>
      </c>
      <c r="B95" s="85" t="s">
        <v>28</v>
      </c>
      <c r="C95" s="86"/>
      <c r="D95" s="86"/>
      <c r="E95" s="86"/>
      <c r="F95" s="86"/>
      <c r="G95" s="87"/>
    </row>
    <row r="96" spans="1:7" ht="98.25" customHeight="1">
      <c r="A96" s="12" t="s">
        <v>52</v>
      </c>
      <c r="B96" s="32" t="s">
        <v>102</v>
      </c>
      <c r="C96" s="33" t="s">
        <v>65</v>
      </c>
      <c r="D96" s="34" t="s">
        <v>103</v>
      </c>
      <c r="E96" s="35">
        <f>E91/E94</f>
        <v>56.897460317460315</v>
      </c>
      <c r="F96" s="36"/>
      <c r="G96" s="35">
        <f>G91/G94</f>
        <v>56.897460317460315</v>
      </c>
    </row>
    <row r="97" spans="1:7" ht="18" customHeight="1">
      <c r="A97" s="9">
        <v>4</v>
      </c>
      <c r="B97" s="91" t="s">
        <v>29</v>
      </c>
      <c r="C97" s="92"/>
      <c r="D97" s="92"/>
      <c r="E97" s="92"/>
      <c r="F97" s="92"/>
      <c r="G97" s="93"/>
    </row>
    <row r="98" spans="1:7" ht="67.5" customHeight="1">
      <c r="A98" s="12" t="s">
        <v>55</v>
      </c>
      <c r="B98" s="32" t="s">
        <v>70</v>
      </c>
      <c r="C98" s="33" t="s">
        <v>58</v>
      </c>
      <c r="D98" s="34" t="s">
        <v>107</v>
      </c>
      <c r="E98" s="37">
        <v>110</v>
      </c>
      <c r="F98" s="38"/>
      <c r="G98" s="37">
        <v>110</v>
      </c>
    </row>
    <row r="99" spans="1:7" ht="24" customHeight="1">
      <c r="A99" s="129" t="s">
        <v>105</v>
      </c>
      <c r="B99" s="130"/>
      <c r="C99" s="130"/>
      <c r="D99" s="130"/>
      <c r="E99" s="130"/>
      <c r="F99" s="130"/>
      <c r="G99" s="131"/>
    </row>
    <row r="100" spans="1:7" ht="21.75" customHeight="1">
      <c r="A100" s="9">
        <v>1</v>
      </c>
      <c r="B100" s="85" t="s">
        <v>26</v>
      </c>
      <c r="C100" s="86"/>
      <c r="D100" s="86"/>
      <c r="E100" s="86"/>
      <c r="F100" s="86"/>
      <c r="G100" s="87"/>
    </row>
    <row r="101" spans="1:7" ht="38.25" customHeight="1">
      <c r="A101" s="12" t="s">
        <v>47</v>
      </c>
      <c r="B101" s="32" t="s">
        <v>71</v>
      </c>
      <c r="C101" s="33" t="s">
        <v>65</v>
      </c>
      <c r="D101" s="34" t="s">
        <v>72</v>
      </c>
      <c r="E101" s="35">
        <v>144745.34</v>
      </c>
      <c r="F101" s="36"/>
      <c r="G101" s="35">
        <v>135000</v>
      </c>
    </row>
    <row r="102" spans="1:7" ht="36.75" customHeight="1">
      <c r="A102" s="12" t="s">
        <v>48</v>
      </c>
      <c r="B102" s="32" t="s">
        <v>73</v>
      </c>
      <c r="C102" s="33" t="s">
        <v>65</v>
      </c>
      <c r="D102" s="34" t="s">
        <v>72</v>
      </c>
      <c r="E102" s="35">
        <v>88669</v>
      </c>
      <c r="F102" s="36"/>
      <c r="G102" s="35">
        <v>88669</v>
      </c>
    </row>
    <row r="103" spans="1:7" ht="32.25" customHeight="1">
      <c r="A103" s="12" t="s">
        <v>49</v>
      </c>
      <c r="B103" s="32" t="s">
        <v>74</v>
      </c>
      <c r="C103" s="33" t="s">
        <v>65</v>
      </c>
      <c r="D103" s="34" t="s">
        <v>72</v>
      </c>
      <c r="E103" s="35">
        <v>25000</v>
      </c>
      <c r="F103" s="36"/>
      <c r="G103" s="35">
        <v>19700</v>
      </c>
    </row>
    <row r="104" spans="1:7" ht="21" customHeight="1">
      <c r="A104" s="9">
        <v>2</v>
      </c>
      <c r="B104" s="91" t="s">
        <v>27</v>
      </c>
      <c r="C104" s="92"/>
      <c r="D104" s="92"/>
      <c r="E104" s="92"/>
      <c r="F104" s="92"/>
      <c r="G104" s="93"/>
    </row>
    <row r="105" spans="1:7" ht="42" customHeight="1">
      <c r="A105" s="12" t="s">
        <v>50</v>
      </c>
      <c r="B105" s="32" t="s">
        <v>75</v>
      </c>
      <c r="C105" s="33" t="s">
        <v>57</v>
      </c>
      <c r="D105" s="34" t="s">
        <v>79</v>
      </c>
      <c r="E105" s="37">
        <v>45</v>
      </c>
      <c r="F105" s="36"/>
      <c r="G105" s="37">
        <v>45</v>
      </c>
    </row>
    <row r="106" spans="1:7" ht="42" customHeight="1">
      <c r="A106" s="12" t="s">
        <v>51</v>
      </c>
      <c r="B106" s="32" t="s">
        <v>76</v>
      </c>
      <c r="C106" s="33" t="s">
        <v>57</v>
      </c>
      <c r="D106" s="34" t="s">
        <v>79</v>
      </c>
      <c r="E106" s="37">
        <v>4</v>
      </c>
      <c r="F106" s="36"/>
      <c r="G106" s="37">
        <v>4</v>
      </c>
    </row>
    <row r="107" spans="1:7" ht="42" customHeight="1">
      <c r="A107" s="12" t="s">
        <v>78</v>
      </c>
      <c r="B107" s="32" t="s">
        <v>77</v>
      </c>
      <c r="C107" s="33" t="s">
        <v>57</v>
      </c>
      <c r="D107" s="34" t="s">
        <v>79</v>
      </c>
      <c r="E107" s="37">
        <v>29</v>
      </c>
      <c r="F107" s="36"/>
      <c r="G107" s="37">
        <v>16</v>
      </c>
    </row>
    <row r="108" spans="1:7" ht="17.25" customHeight="1">
      <c r="A108" s="9">
        <v>3</v>
      </c>
      <c r="B108" s="91" t="s">
        <v>28</v>
      </c>
      <c r="C108" s="92"/>
      <c r="D108" s="92"/>
      <c r="E108" s="92"/>
      <c r="F108" s="92"/>
      <c r="G108" s="93"/>
    </row>
    <row r="109" spans="1:7" ht="33" customHeight="1">
      <c r="A109" s="12" t="s">
        <v>52</v>
      </c>
      <c r="B109" s="32" t="s">
        <v>80</v>
      </c>
      <c r="C109" s="33" t="s">
        <v>61</v>
      </c>
      <c r="D109" s="34" t="s">
        <v>72</v>
      </c>
      <c r="E109" s="37">
        <f>E101/E105</f>
        <v>3216.563111111111</v>
      </c>
      <c r="F109" s="36"/>
      <c r="G109" s="37">
        <f>G101/G105</f>
        <v>3000</v>
      </c>
    </row>
    <row r="110" spans="1:7" ht="30.75" customHeight="1">
      <c r="A110" s="12" t="s">
        <v>53</v>
      </c>
      <c r="B110" s="32" t="s">
        <v>81</v>
      </c>
      <c r="C110" s="33" t="s">
        <v>61</v>
      </c>
      <c r="D110" s="34" t="s">
        <v>72</v>
      </c>
      <c r="E110" s="35">
        <f>E102/E106</f>
        <v>22167.25</v>
      </c>
      <c r="F110" s="36"/>
      <c r="G110" s="35">
        <f>G102/G106</f>
        <v>22167.25</v>
      </c>
    </row>
    <row r="111" spans="1:7" ht="29.25" customHeight="1">
      <c r="A111" s="12" t="s">
        <v>54</v>
      </c>
      <c r="B111" s="32" t="s">
        <v>82</v>
      </c>
      <c r="C111" s="33" t="s">
        <v>61</v>
      </c>
      <c r="D111" s="34" t="s">
        <v>72</v>
      </c>
      <c r="E111" s="37">
        <f>E103/E107</f>
        <v>862.0689655172414</v>
      </c>
      <c r="F111" s="36"/>
      <c r="G111" s="37">
        <f>G103/G107</f>
        <v>1231.25</v>
      </c>
    </row>
    <row r="112" spans="1:7" ht="17.25" customHeight="1">
      <c r="A112" s="9">
        <v>4</v>
      </c>
      <c r="B112" s="85" t="s">
        <v>29</v>
      </c>
      <c r="C112" s="86"/>
      <c r="D112" s="86"/>
      <c r="E112" s="86"/>
      <c r="F112" s="86"/>
      <c r="G112" s="87"/>
    </row>
    <row r="113" spans="1:7" ht="79.5" customHeight="1">
      <c r="A113" s="12" t="s">
        <v>55</v>
      </c>
      <c r="B113" s="25" t="s">
        <v>104</v>
      </c>
      <c r="C113" s="27" t="s">
        <v>58</v>
      </c>
      <c r="D113" s="34" t="s">
        <v>107</v>
      </c>
      <c r="E113" s="30">
        <v>110</v>
      </c>
      <c r="F113" s="28"/>
      <c r="G113" s="30">
        <v>110</v>
      </c>
    </row>
    <row r="114" spans="1:7" ht="19.5" customHeight="1">
      <c r="A114" s="98" t="s">
        <v>112</v>
      </c>
      <c r="B114" s="99"/>
      <c r="C114" s="99"/>
      <c r="D114" s="99"/>
      <c r="E114" s="99"/>
      <c r="F114" s="99"/>
      <c r="G114" s="100"/>
    </row>
    <row r="115" spans="1:7" ht="18.75" customHeight="1">
      <c r="A115" s="9">
        <v>1</v>
      </c>
      <c r="B115" s="85" t="s">
        <v>26</v>
      </c>
      <c r="C115" s="86"/>
      <c r="D115" s="86"/>
      <c r="E115" s="86"/>
      <c r="F115" s="86"/>
      <c r="G115" s="87"/>
    </row>
    <row r="116" spans="1:7" ht="88.5" customHeight="1">
      <c r="A116" s="12" t="s">
        <v>47</v>
      </c>
      <c r="B116" s="25" t="s">
        <v>113</v>
      </c>
      <c r="C116" s="11" t="s">
        <v>65</v>
      </c>
      <c r="D116" s="11" t="s">
        <v>127</v>
      </c>
      <c r="E116" s="14"/>
      <c r="F116" s="14">
        <f>618000+175000</f>
        <v>793000</v>
      </c>
      <c r="G116" s="14">
        <v>793000</v>
      </c>
    </row>
    <row r="117" spans="1:7" ht="99" customHeight="1">
      <c r="A117" s="12" t="s">
        <v>48</v>
      </c>
      <c r="B117" s="25" t="s">
        <v>114</v>
      </c>
      <c r="C117" s="11" t="s">
        <v>65</v>
      </c>
      <c r="D117" s="11" t="s">
        <v>127</v>
      </c>
      <c r="E117" s="14">
        <f>322500-175000</f>
        <v>147500</v>
      </c>
      <c r="F117" s="28"/>
      <c r="G117" s="14">
        <v>147500</v>
      </c>
    </row>
    <row r="118" spans="1:7" ht="21" customHeight="1">
      <c r="A118" s="63">
        <v>2</v>
      </c>
      <c r="B118" s="88" t="s">
        <v>27</v>
      </c>
      <c r="C118" s="89"/>
      <c r="D118" s="89"/>
      <c r="E118" s="89"/>
      <c r="F118" s="89"/>
      <c r="G118" s="90"/>
    </row>
    <row r="119" spans="1:7" ht="65.25" customHeight="1">
      <c r="A119" s="12" t="s">
        <v>50</v>
      </c>
      <c r="B119" s="25" t="s">
        <v>115</v>
      </c>
      <c r="C119" s="11" t="s">
        <v>56</v>
      </c>
      <c r="D119" s="11" t="s">
        <v>117</v>
      </c>
      <c r="E119" s="34"/>
      <c r="F119" s="34">
        <v>15</v>
      </c>
      <c r="G119" s="34">
        <v>15</v>
      </c>
    </row>
    <row r="120" spans="1:7" ht="51" customHeight="1">
      <c r="A120" s="12" t="s">
        <v>51</v>
      </c>
      <c r="B120" s="25" t="s">
        <v>116</v>
      </c>
      <c r="C120" s="11" t="s">
        <v>56</v>
      </c>
      <c r="D120" s="11" t="s">
        <v>117</v>
      </c>
      <c r="E120" s="34">
        <v>90</v>
      </c>
      <c r="F120" s="66"/>
      <c r="G120" s="34">
        <v>90</v>
      </c>
    </row>
    <row r="121" spans="1:7" ht="17.25" customHeight="1">
      <c r="A121" s="63">
        <v>3</v>
      </c>
      <c r="B121" s="88" t="s">
        <v>28</v>
      </c>
      <c r="C121" s="89"/>
      <c r="D121" s="89"/>
      <c r="E121" s="89"/>
      <c r="F121" s="89"/>
      <c r="G121" s="90"/>
    </row>
    <row r="122" spans="1:7" ht="71.25" customHeight="1">
      <c r="A122" s="12" t="s">
        <v>52</v>
      </c>
      <c r="B122" s="25" t="s">
        <v>118</v>
      </c>
      <c r="C122" s="34" t="s">
        <v>65</v>
      </c>
      <c r="D122" s="11" t="s">
        <v>120</v>
      </c>
      <c r="E122" s="65"/>
      <c r="F122" s="65">
        <f>F116/F119</f>
        <v>52866.666666666664</v>
      </c>
      <c r="G122" s="65">
        <f>G116/G119</f>
        <v>52866.666666666664</v>
      </c>
    </row>
    <row r="123" spans="1:7" ht="61.5" customHeight="1">
      <c r="A123" s="12" t="s">
        <v>53</v>
      </c>
      <c r="B123" s="25" t="s">
        <v>119</v>
      </c>
      <c r="C123" s="34" t="s">
        <v>65</v>
      </c>
      <c r="D123" s="11" t="s">
        <v>120</v>
      </c>
      <c r="E123" s="65">
        <f>E117/E120</f>
        <v>1638.888888888889</v>
      </c>
      <c r="F123" s="64"/>
      <c r="G123" s="65">
        <f>G117/G120</f>
        <v>1638.888888888889</v>
      </c>
    </row>
    <row r="124" spans="1:7" ht="18" customHeight="1">
      <c r="A124" s="9">
        <v>4</v>
      </c>
      <c r="B124" s="91" t="s">
        <v>29</v>
      </c>
      <c r="C124" s="92"/>
      <c r="D124" s="92"/>
      <c r="E124" s="92"/>
      <c r="F124" s="92"/>
      <c r="G124" s="93"/>
    </row>
    <row r="125" spans="1:7" ht="57.75" customHeight="1">
      <c r="A125" s="12" t="s">
        <v>55</v>
      </c>
      <c r="B125" s="32" t="s">
        <v>122</v>
      </c>
      <c r="C125" s="34" t="s">
        <v>58</v>
      </c>
      <c r="D125" s="34" t="s">
        <v>124</v>
      </c>
      <c r="E125" s="37">
        <v>50</v>
      </c>
      <c r="F125" s="66"/>
      <c r="G125" s="37">
        <v>50</v>
      </c>
    </row>
    <row r="126" spans="1:7" ht="67.5" customHeight="1">
      <c r="A126" s="12" t="s">
        <v>121</v>
      </c>
      <c r="B126" s="32" t="s">
        <v>123</v>
      </c>
      <c r="C126" s="34" t="s">
        <v>58</v>
      </c>
      <c r="D126" s="34" t="s">
        <v>124</v>
      </c>
      <c r="E126" s="37">
        <v>50</v>
      </c>
      <c r="F126" s="38"/>
      <c r="G126" s="37">
        <v>50</v>
      </c>
    </row>
    <row r="127" spans="1:7" ht="21" customHeight="1">
      <c r="A127" s="134" t="s">
        <v>152</v>
      </c>
      <c r="B127" s="135"/>
      <c r="C127" s="135"/>
      <c r="D127" s="135"/>
      <c r="E127" s="135"/>
      <c r="F127" s="135"/>
      <c r="G127" s="136"/>
    </row>
    <row r="128" spans="1:7" ht="22.5" customHeight="1">
      <c r="A128" s="63">
        <v>1</v>
      </c>
      <c r="B128" s="88" t="s">
        <v>26</v>
      </c>
      <c r="C128" s="89"/>
      <c r="D128" s="89"/>
      <c r="E128" s="89"/>
      <c r="F128" s="89"/>
      <c r="G128" s="90"/>
    </row>
    <row r="129" spans="1:7" ht="88.5" customHeight="1">
      <c r="A129" s="12" t="s">
        <v>47</v>
      </c>
      <c r="B129" s="13" t="s">
        <v>145</v>
      </c>
      <c r="C129" s="11" t="s">
        <v>65</v>
      </c>
      <c r="D129" s="11" t="s">
        <v>139</v>
      </c>
      <c r="E129" s="65">
        <v>5000</v>
      </c>
      <c r="F129" s="65"/>
      <c r="G129" s="65">
        <v>5000</v>
      </c>
    </row>
    <row r="130" spans="1:7" ht="89.25" customHeight="1">
      <c r="A130" s="12" t="s">
        <v>48</v>
      </c>
      <c r="B130" s="13" t="s">
        <v>151</v>
      </c>
      <c r="C130" s="11" t="s">
        <v>65</v>
      </c>
      <c r="D130" s="11" t="s">
        <v>139</v>
      </c>
      <c r="E130" s="65">
        <v>15000</v>
      </c>
      <c r="F130" s="65"/>
      <c r="G130" s="65">
        <v>15000</v>
      </c>
    </row>
    <row r="131" spans="1:7" ht="94.5" customHeight="1">
      <c r="A131" s="12" t="s">
        <v>49</v>
      </c>
      <c r="B131" s="13" t="s">
        <v>146</v>
      </c>
      <c r="C131" s="11" t="s">
        <v>65</v>
      </c>
      <c r="D131" s="11" t="s">
        <v>139</v>
      </c>
      <c r="E131" s="65">
        <v>5000</v>
      </c>
      <c r="F131" s="65"/>
      <c r="G131" s="65">
        <v>5000</v>
      </c>
    </row>
    <row r="132" spans="1:7" ht="94.5" customHeight="1" hidden="1">
      <c r="A132" s="12" t="s">
        <v>147</v>
      </c>
      <c r="B132" s="13" t="s">
        <v>148</v>
      </c>
      <c r="C132" s="11" t="s">
        <v>65</v>
      </c>
      <c r="D132" s="11" t="s">
        <v>139</v>
      </c>
      <c r="E132" s="65">
        <v>5000</v>
      </c>
      <c r="F132" s="65"/>
      <c r="G132" s="65">
        <v>5000</v>
      </c>
    </row>
    <row r="133" spans="1:7" ht="94.5" customHeight="1">
      <c r="A133" s="12" t="s">
        <v>147</v>
      </c>
      <c r="B133" s="13" t="s">
        <v>155</v>
      </c>
      <c r="C133" s="11" t="s">
        <v>65</v>
      </c>
      <c r="D133" s="11" t="s">
        <v>127</v>
      </c>
      <c r="E133" s="65">
        <v>500000</v>
      </c>
      <c r="F133" s="65"/>
      <c r="G133" s="65">
        <v>500000</v>
      </c>
    </row>
    <row r="134" spans="1:7" ht="15.75" customHeight="1">
      <c r="A134" s="63">
        <v>2</v>
      </c>
      <c r="B134" s="88" t="s">
        <v>27</v>
      </c>
      <c r="C134" s="89"/>
      <c r="D134" s="89"/>
      <c r="E134" s="89"/>
      <c r="F134" s="89"/>
      <c r="G134" s="90"/>
    </row>
    <row r="135" spans="1:7" ht="91.5" customHeight="1">
      <c r="A135" s="12" t="s">
        <v>50</v>
      </c>
      <c r="B135" s="13" t="s">
        <v>140</v>
      </c>
      <c r="C135" s="11" t="s">
        <v>56</v>
      </c>
      <c r="D135" s="11" t="s">
        <v>157</v>
      </c>
      <c r="E135" s="11">
        <v>1</v>
      </c>
      <c r="F135" s="11"/>
      <c r="G135" s="11">
        <v>1</v>
      </c>
    </row>
    <row r="136" spans="1:7" ht="98.25" customHeight="1">
      <c r="A136" s="12" t="s">
        <v>51</v>
      </c>
      <c r="B136" s="13" t="s">
        <v>140</v>
      </c>
      <c r="C136" s="11" t="s">
        <v>56</v>
      </c>
      <c r="D136" s="11" t="s">
        <v>157</v>
      </c>
      <c r="E136" s="11">
        <v>1</v>
      </c>
      <c r="F136" s="11"/>
      <c r="G136" s="11">
        <v>1</v>
      </c>
    </row>
    <row r="137" spans="1:7" ht="90" customHeight="1">
      <c r="A137" s="12" t="s">
        <v>78</v>
      </c>
      <c r="B137" s="13" t="s">
        <v>140</v>
      </c>
      <c r="C137" s="11" t="s">
        <v>56</v>
      </c>
      <c r="D137" s="11" t="s">
        <v>157</v>
      </c>
      <c r="E137" s="11">
        <v>1</v>
      </c>
      <c r="F137" s="11"/>
      <c r="G137" s="11">
        <v>1</v>
      </c>
    </row>
    <row r="138" spans="1:7" ht="94.5" customHeight="1">
      <c r="A138" s="12" t="s">
        <v>149</v>
      </c>
      <c r="B138" s="81" t="s">
        <v>156</v>
      </c>
      <c r="C138" s="11" t="s">
        <v>56</v>
      </c>
      <c r="D138" s="11" t="s">
        <v>157</v>
      </c>
      <c r="E138" s="11">
        <v>1</v>
      </c>
      <c r="F138" s="11"/>
      <c r="G138" s="11">
        <v>1</v>
      </c>
    </row>
    <row r="139" spans="1:7" ht="26.25" customHeight="1">
      <c r="A139" s="63">
        <v>3</v>
      </c>
      <c r="B139" s="88" t="s">
        <v>28</v>
      </c>
      <c r="C139" s="89"/>
      <c r="D139" s="89"/>
      <c r="E139" s="89"/>
      <c r="F139" s="89"/>
      <c r="G139" s="90"/>
    </row>
    <row r="140" spans="1:7" ht="50.25" customHeight="1">
      <c r="A140" s="12" t="s">
        <v>52</v>
      </c>
      <c r="B140" s="13" t="s">
        <v>141</v>
      </c>
      <c r="C140" s="11" t="s">
        <v>65</v>
      </c>
      <c r="D140" s="11" t="s">
        <v>142</v>
      </c>
      <c r="E140" s="65">
        <v>5000</v>
      </c>
      <c r="F140" s="65"/>
      <c r="G140" s="65">
        <v>5000</v>
      </c>
    </row>
    <row r="141" spans="1:7" ht="50.25" customHeight="1">
      <c r="A141" s="12" t="s">
        <v>53</v>
      </c>
      <c r="B141" s="13" t="s">
        <v>141</v>
      </c>
      <c r="C141" s="11" t="s">
        <v>65</v>
      </c>
      <c r="D141" s="11" t="s">
        <v>142</v>
      </c>
      <c r="E141" s="65">
        <v>15000</v>
      </c>
      <c r="F141" s="65"/>
      <c r="G141" s="65">
        <v>15000</v>
      </c>
    </row>
    <row r="142" spans="1:7" ht="57.75" customHeight="1">
      <c r="A142" s="12" t="s">
        <v>54</v>
      </c>
      <c r="B142" s="13" t="s">
        <v>141</v>
      </c>
      <c r="C142" s="11" t="s">
        <v>65</v>
      </c>
      <c r="D142" s="11" t="s">
        <v>142</v>
      </c>
      <c r="E142" s="65">
        <v>5000</v>
      </c>
      <c r="F142" s="65"/>
      <c r="G142" s="65">
        <v>5000</v>
      </c>
    </row>
    <row r="143" spans="1:7" ht="64.5" customHeight="1">
      <c r="A143" s="12" t="s">
        <v>150</v>
      </c>
      <c r="B143" s="13" t="s">
        <v>158</v>
      </c>
      <c r="C143" s="11" t="s">
        <v>65</v>
      </c>
      <c r="D143" s="11" t="s">
        <v>142</v>
      </c>
      <c r="E143" s="65">
        <v>500000</v>
      </c>
      <c r="F143" s="65"/>
      <c r="G143" s="65">
        <v>5000</v>
      </c>
    </row>
    <row r="144" spans="1:7" ht="21.75" customHeight="1">
      <c r="A144" s="63">
        <v>4</v>
      </c>
      <c r="B144" s="88" t="s">
        <v>29</v>
      </c>
      <c r="C144" s="89"/>
      <c r="D144" s="89"/>
      <c r="E144" s="89"/>
      <c r="F144" s="89"/>
      <c r="G144" s="90"/>
    </row>
    <row r="145" spans="1:7" ht="100.5" customHeight="1">
      <c r="A145" s="69" t="s">
        <v>55</v>
      </c>
      <c r="B145" s="70" t="s">
        <v>143</v>
      </c>
      <c r="C145" s="34" t="s">
        <v>58</v>
      </c>
      <c r="D145" s="34" t="s">
        <v>124</v>
      </c>
      <c r="E145" s="71" t="s">
        <v>144</v>
      </c>
      <c r="F145" s="71"/>
      <c r="G145" s="71" t="s">
        <v>144</v>
      </c>
    </row>
    <row r="146" spans="1:7" ht="22.5" customHeight="1" hidden="1">
      <c r="A146" s="50"/>
      <c r="B146" s="52"/>
      <c r="C146" s="51"/>
      <c r="D146" s="51"/>
      <c r="E146" s="54"/>
      <c r="F146" s="55"/>
      <c r="G146" s="54"/>
    </row>
    <row r="147" spans="1:7" ht="27" customHeight="1" hidden="1">
      <c r="A147" s="50"/>
      <c r="B147" s="52"/>
      <c r="C147" s="51"/>
      <c r="D147" s="51"/>
      <c r="E147" s="54"/>
      <c r="F147" s="55"/>
      <c r="G147" s="54"/>
    </row>
    <row r="148" spans="1:7" ht="27.75" customHeight="1" hidden="1">
      <c r="A148" s="50"/>
      <c r="B148" s="52"/>
      <c r="C148" s="51"/>
      <c r="D148" s="51"/>
      <c r="E148" s="54"/>
      <c r="F148" s="55"/>
      <c r="G148" s="54"/>
    </row>
    <row r="149" spans="1:7" ht="25.5" customHeight="1" hidden="1">
      <c r="A149" s="50"/>
      <c r="B149" s="52"/>
      <c r="C149" s="51"/>
      <c r="D149" s="51"/>
      <c r="E149" s="54"/>
      <c r="F149" s="55"/>
      <c r="G149" s="54"/>
    </row>
    <row r="150" spans="1:7" ht="27.75" customHeight="1" hidden="1">
      <c r="A150" s="50"/>
      <c r="B150" s="52"/>
      <c r="C150" s="51"/>
      <c r="D150" s="51"/>
      <c r="E150" s="54"/>
      <c r="F150" s="55"/>
      <c r="G150" s="54"/>
    </row>
    <row r="151" spans="1:7" ht="24" customHeight="1" hidden="1">
      <c r="A151" s="50"/>
      <c r="B151" s="52"/>
      <c r="C151" s="51"/>
      <c r="D151" s="51"/>
      <c r="E151" s="54"/>
      <c r="F151" s="55"/>
      <c r="G151" s="54"/>
    </row>
    <row r="152" spans="1:7" ht="18" customHeight="1" hidden="1">
      <c r="A152" s="50"/>
      <c r="B152" s="52"/>
      <c r="C152" s="51"/>
      <c r="D152" s="51"/>
      <c r="E152" s="54"/>
      <c r="F152" s="55"/>
      <c r="G152" s="54"/>
    </row>
    <row r="153" spans="1:7" ht="18" customHeight="1" hidden="1">
      <c r="A153" s="50"/>
      <c r="B153" s="52"/>
      <c r="C153" s="51"/>
      <c r="D153" s="51"/>
      <c r="E153" s="54"/>
      <c r="F153" s="55"/>
      <c r="G153" s="54"/>
    </row>
    <row r="154" spans="1:7" ht="18" customHeight="1" hidden="1">
      <c r="A154" s="50"/>
      <c r="B154" s="52"/>
      <c r="C154" s="51"/>
      <c r="D154" s="51"/>
      <c r="E154" s="54"/>
      <c r="F154" s="55"/>
      <c r="G154" s="54"/>
    </row>
    <row r="155" spans="1:7" ht="18" customHeight="1" hidden="1">
      <c r="A155" s="50"/>
      <c r="B155" s="52"/>
      <c r="C155" s="51"/>
      <c r="D155" s="51"/>
      <c r="E155" s="54"/>
      <c r="F155" s="55"/>
      <c r="G155" s="54"/>
    </row>
    <row r="156" spans="1:7" ht="18" customHeight="1" hidden="1">
      <c r="A156" s="50"/>
      <c r="B156" s="52"/>
      <c r="C156" s="51"/>
      <c r="D156" s="51"/>
      <c r="E156" s="54"/>
      <c r="F156" s="55"/>
      <c r="G156" s="54"/>
    </row>
    <row r="157" spans="1:7" ht="18" customHeight="1" hidden="1">
      <c r="A157" s="50"/>
      <c r="B157" s="52"/>
      <c r="C157" s="51"/>
      <c r="D157" s="51"/>
      <c r="E157" s="54"/>
      <c r="F157" s="55"/>
      <c r="G157" s="54"/>
    </row>
    <row r="158" spans="1:7" ht="18" customHeight="1" hidden="1">
      <c r="A158" s="50"/>
      <c r="B158" s="52"/>
      <c r="C158" s="51"/>
      <c r="D158" s="51"/>
      <c r="E158" s="54"/>
      <c r="F158" s="55"/>
      <c r="G158" s="54"/>
    </row>
    <row r="159" spans="1:7" ht="18" customHeight="1" hidden="1">
      <c r="A159" s="50"/>
      <c r="B159" s="52"/>
      <c r="C159" s="51"/>
      <c r="D159" s="51"/>
      <c r="E159" s="54"/>
      <c r="F159" s="55"/>
      <c r="G159" s="54"/>
    </row>
    <row r="160" spans="1:7" ht="22.5" customHeight="1" hidden="1">
      <c r="A160" s="50"/>
      <c r="B160" s="52"/>
      <c r="C160" s="51"/>
      <c r="D160" s="51"/>
      <c r="E160" s="54"/>
      <c r="F160" s="55"/>
      <c r="G160" s="54"/>
    </row>
    <row r="161" spans="1:7" ht="22.5" customHeight="1" hidden="1">
      <c r="A161" s="50"/>
      <c r="B161" s="52"/>
      <c r="C161" s="51"/>
      <c r="D161" s="51"/>
      <c r="E161" s="54"/>
      <c r="F161" s="55"/>
      <c r="G161" s="54"/>
    </row>
    <row r="162" spans="1:7" ht="22.5" customHeight="1" hidden="1">
      <c r="A162" s="50"/>
      <c r="B162" s="52"/>
      <c r="C162" s="51"/>
      <c r="D162" s="51"/>
      <c r="E162" s="54"/>
      <c r="F162" s="55"/>
      <c r="G162" s="54"/>
    </row>
    <row r="163" spans="1:7" ht="22.5" customHeight="1" hidden="1">
      <c r="A163" s="50"/>
      <c r="B163" s="52"/>
      <c r="C163" s="51"/>
      <c r="D163" s="51"/>
      <c r="E163" s="54"/>
      <c r="F163" s="55"/>
      <c r="G163" s="54"/>
    </row>
    <row r="164" spans="1:7" ht="21" customHeight="1" hidden="1">
      <c r="A164" s="50"/>
      <c r="B164" s="52"/>
      <c r="C164" s="51"/>
      <c r="D164" s="51"/>
      <c r="E164" s="54"/>
      <c r="F164" s="55"/>
      <c r="G164" s="54"/>
    </row>
    <row r="165" spans="1:7" ht="24" customHeight="1" hidden="1">
      <c r="A165" s="50"/>
      <c r="B165" s="52"/>
      <c r="C165" s="51"/>
      <c r="D165" s="51"/>
      <c r="E165" s="54"/>
      <c r="F165" s="55"/>
      <c r="G165" s="54"/>
    </row>
    <row r="166" spans="1:7" ht="21.75" customHeight="1" hidden="1">
      <c r="A166" s="50"/>
      <c r="B166" s="52"/>
      <c r="C166" s="51"/>
      <c r="D166" s="51"/>
      <c r="E166" s="54"/>
      <c r="F166" s="55"/>
      <c r="G166" s="54"/>
    </row>
    <row r="167" spans="1:7" ht="18.75" customHeight="1" hidden="1">
      <c r="A167" s="50"/>
      <c r="B167" s="52"/>
      <c r="C167" s="53"/>
      <c r="D167" s="51"/>
      <c r="E167" s="54"/>
      <c r="F167" s="55"/>
      <c r="G167" s="54"/>
    </row>
    <row r="168" spans="1:4" ht="15.75" customHeight="1">
      <c r="A168" s="84" t="s">
        <v>42</v>
      </c>
      <c r="B168" s="84"/>
      <c r="C168" s="84"/>
      <c r="D168" s="21"/>
    </row>
    <row r="169" spans="1:7" ht="24.75" customHeight="1">
      <c r="A169" s="84"/>
      <c r="B169" s="84"/>
      <c r="C169" s="84"/>
      <c r="D169" s="22"/>
      <c r="E169" s="5"/>
      <c r="F169" s="116" t="s">
        <v>43</v>
      </c>
      <c r="G169" s="116"/>
    </row>
    <row r="170" spans="1:7" ht="15">
      <c r="A170" s="4"/>
      <c r="B170" s="17"/>
      <c r="D170" s="16" t="s">
        <v>30</v>
      </c>
      <c r="F170" s="94" t="s">
        <v>45</v>
      </c>
      <c r="G170" s="94"/>
    </row>
    <row r="171" spans="1:4" ht="15.75" customHeight="1">
      <c r="A171" s="84" t="s">
        <v>31</v>
      </c>
      <c r="B171" s="84"/>
      <c r="C171" s="17"/>
      <c r="D171" s="17"/>
    </row>
    <row r="172" spans="1:4" ht="15.75" customHeight="1">
      <c r="A172" s="84" t="s">
        <v>134</v>
      </c>
      <c r="B172" s="84"/>
      <c r="C172" s="84"/>
      <c r="D172" s="56"/>
    </row>
    <row r="173" spans="1:7" ht="33" customHeight="1">
      <c r="A173" s="84" t="s">
        <v>46</v>
      </c>
      <c r="B173" s="84"/>
      <c r="C173" s="84"/>
      <c r="D173" s="22"/>
      <c r="E173" s="5"/>
      <c r="F173" s="116" t="s">
        <v>44</v>
      </c>
      <c r="G173" s="116"/>
    </row>
    <row r="174" spans="1:7" ht="15">
      <c r="A174" s="21"/>
      <c r="B174" s="17"/>
      <c r="C174" s="17"/>
      <c r="D174" s="16" t="s">
        <v>30</v>
      </c>
      <c r="F174" s="94" t="s">
        <v>45</v>
      </c>
      <c r="G174" s="94"/>
    </row>
    <row r="175" ht="15">
      <c r="A175" s="3" t="s">
        <v>125</v>
      </c>
    </row>
    <row r="176" ht="15">
      <c r="A176" s="3" t="s">
        <v>126</v>
      </c>
    </row>
  </sheetData>
  <sheetProtection/>
  <mergeCells count="98">
    <mergeCell ref="B139:G139"/>
    <mergeCell ref="B144:G144"/>
    <mergeCell ref="B27:G27"/>
    <mergeCell ref="B28:G28"/>
    <mergeCell ref="B104:G104"/>
    <mergeCell ref="B36:G36"/>
    <mergeCell ref="B37:G37"/>
    <mergeCell ref="B39:G39"/>
    <mergeCell ref="E44:F44"/>
    <mergeCell ref="B128:G128"/>
    <mergeCell ref="B134:G134"/>
    <mergeCell ref="B52:C52"/>
    <mergeCell ref="E49:F49"/>
    <mergeCell ref="B53:C53"/>
    <mergeCell ref="B58:D58"/>
    <mergeCell ref="B97:G97"/>
    <mergeCell ref="E54:F54"/>
    <mergeCell ref="B100:G100"/>
    <mergeCell ref="E8:G8"/>
    <mergeCell ref="B22:G22"/>
    <mergeCell ref="A11:G11"/>
    <mergeCell ref="B48:C48"/>
    <mergeCell ref="B49:C49"/>
    <mergeCell ref="A15:A16"/>
    <mergeCell ref="A17:A18"/>
    <mergeCell ref="B38:G38"/>
    <mergeCell ref="E45:F45"/>
    <mergeCell ref="A19:A20"/>
    <mergeCell ref="E5:G5"/>
    <mergeCell ref="A99:G99"/>
    <mergeCell ref="E46:F46"/>
    <mergeCell ref="E47:F47"/>
    <mergeCell ref="E48:F48"/>
    <mergeCell ref="A79:G79"/>
    <mergeCell ref="B80:G80"/>
    <mergeCell ref="A12:G12"/>
    <mergeCell ref="D16:G16"/>
    <mergeCell ref="D15:G15"/>
    <mergeCell ref="F1:G3"/>
    <mergeCell ref="B32:G32"/>
    <mergeCell ref="E6:G6"/>
    <mergeCell ref="E7:G7"/>
    <mergeCell ref="D24:G24"/>
    <mergeCell ref="D25:G25"/>
    <mergeCell ref="C15:C16"/>
    <mergeCell ref="C17:C18"/>
    <mergeCell ref="C13:E13"/>
    <mergeCell ref="D17:G17"/>
    <mergeCell ref="D20:G20"/>
    <mergeCell ref="D19:G19"/>
    <mergeCell ref="F174:G174"/>
    <mergeCell ref="A171:B171"/>
    <mergeCell ref="B56:G56"/>
    <mergeCell ref="B62:G62"/>
    <mergeCell ref="B75:G75"/>
    <mergeCell ref="B77:G77"/>
    <mergeCell ref="B31:G31"/>
    <mergeCell ref="B44:C44"/>
    <mergeCell ref="D18:G18"/>
    <mergeCell ref="D23:G23"/>
    <mergeCell ref="B34:G34"/>
    <mergeCell ref="F173:G173"/>
    <mergeCell ref="F169:G169"/>
    <mergeCell ref="A114:G114"/>
    <mergeCell ref="A173:C173"/>
    <mergeCell ref="A168:C169"/>
    <mergeCell ref="B21:G21"/>
    <mergeCell ref="B35:G35"/>
    <mergeCell ref="B45:C45"/>
    <mergeCell ref="B47:C47"/>
    <mergeCell ref="E50:F50"/>
    <mergeCell ref="A66:G66"/>
    <mergeCell ref="B60:D60"/>
    <mergeCell ref="B51:C51"/>
    <mergeCell ref="B46:C46"/>
    <mergeCell ref="B59:D59"/>
    <mergeCell ref="B50:C50"/>
    <mergeCell ref="A61:D61"/>
    <mergeCell ref="B108:G108"/>
    <mergeCell ref="B112:G112"/>
    <mergeCell ref="F170:G170"/>
    <mergeCell ref="B67:G67"/>
    <mergeCell ref="B72:G72"/>
    <mergeCell ref="A54:C54"/>
    <mergeCell ref="A89:G89"/>
    <mergeCell ref="B90:G90"/>
    <mergeCell ref="B87:G87"/>
    <mergeCell ref="A127:G127"/>
    <mergeCell ref="E51:F51"/>
    <mergeCell ref="A172:C172"/>
    <mergeCell ref="B115:G115"/>
    <mergeCell ref="B118:G118"/>
    <mergeCell ref="B121:G121"/>
    <mergeCell ref="B124:G124"/>
    <mergeCell ref="B93:G93"/>
    <mergeCell ref="B95:G95"/>
    <mergeCell ref="B83:G83"/>
    <mergeCell ref="B85:G85"/>
  </mergeCells>
  <printOptions/>
  <pageMargins left="0.18" right="0.16" top="0.52" bottom="0.29" header="0.3" footer="0.3"/>
  <pageSetup fitToHeight="0" fitToWidth="1" horizontalDpi="600" verticalDpi="600" orientation="landscape" paperSize="9" scale="96" r:id="rId1"/>
  <rowBreaks count="10" manualBreakCount="10">
    <brk id="25" max="6" man="1"/>
    <brk id="61" max="6" man="1"/>
    <brk id="76" max="255" man="1"/>
    <brk id="84" max="255" man="1"/>
    <brk id="94" max="255" man="1"/>
    <brk id="105" max="255" man="1"/>
    <brk id="117" max="6" man="1"/>
    <brk id="123" max="6" man="1"/>
    <brk id="133" max="6" man="1"/>
    <brk id="1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2019-12-26T15:23:29Z</cp:lastPrinted>
  <dcterms:created xsi:type="dcterms:W3CDTF">2018-12-28T08:43:53Z</dcterms:created>
  <dcterms:modified xsi:type="dcterms:W3CDTF">2019-12-26T15:54:06Z</dcterms:modified>
  <cp:category/>
  <cp:version/>
  <cp:contentType/>
  <cp:contentStatus/>
</cp:coreProperties>
</file>