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'паспорт'!$A$1:$G$116</definedName>
  </definedNames>
  <calcPr fullCalcOnLoad="1"/>
</workbook>
</file>

<file path=xl/sharedStrings.xml><?xml version="1.0" encoding="utf-8"?>
<sst xmlns="http://schemas.openxmlformats.org/spreadsheetml/2006/main" count="229" uniqueCount="134">
  <si>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</si>
  <si>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</si>
  <si>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</si>
  <si>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</si>
  <si>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</si>
  <si>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</si>
  <si>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</si>
  <si>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</si>
  <si>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</si>
  <si>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</si>
  <si>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</si>
  <si>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</si>
  <si>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</si>
  <si>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</si>
  <si>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</si>
  <si>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</si>
  <si>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</si>
  <si>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</si>
  <si>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</si>
  <si>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</si>
  <si>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</si>
  <si>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</si>
  <si>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</si>
  <si>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</si>
  <si>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</si>
  <si>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</si>
  <si>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</si>
  <si>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</si>
  <si>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</si>
  <si>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</si>
  <si>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</si>
  <si>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</si>
  <si>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</si>
  <si>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</si>
  <si>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</si>
  <si>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</si>
  <si>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Завдання бюджетної програми</t>
  </si>
  <si>
    <t>наказ</t>
  </si>
  <si>
    <t xml:space="preserve">Управління у справах сім'ї, молоді та спорту Житомирської міської ради </t>
  </si>
  <si>
    <t>бюджетної програми місцевого бюджету на 2019 рік</t>
  </si>
  <si>
    <t>Мета бюджетної програми:</t>
  </si>
  <si>
    <t>Начальник управління у справах сім"ї, молоді та спорту Житомирської міської ради</t>
  </si>
  <si>
    <t>І. А. Ковальчук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</si>
  <si>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</si>
  <si>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</si>
  <si>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</si>
  <si>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1.1.</t>
  </si>
  <si>
    <t>2.1.</t>
  </si>
  <si>
    <t>2.2.</t>
  </si>
  <si>
    <t>3.1.</t>
  </si>
  <si>
    <t>4.1.</t>
  </si>
  <si>
    <t>од.</t>
  </si>
  <si>
    <t>осіб</t>
  </si>
  <si>
    <t>%</t>
  </si>
  <si>
    <t>1040</t>
  </si>
  <si>
    <t>грн.</t>
  </si>
  <si>
    <t>Розрахунок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</si>
  <si>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</si>
  <si>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оздоровлення та відпочинку дітей, які потребують особливої соціальної уваги та підтримки</t>
  </si>
  <si>
    <t>Організація та забезпечення оздоровлення та відпочинку дітей, які потребують особливої соціальної уваги та підтримки</t>
  </si>
  <si>
    <t>Видатки на оздоровлення</t>
  </si>
  <si>
    <t xml:space="preserve"> грн.</t>
  </si>
  <si>
    <t>1.1</t>
  </si>
  <si>
    <t>Кількість проектів</t>
  </si>
  <si>
    <t>3</t>
  </si>
  <si>
    <t>Середні витрати на розробку</t>
  </si>
  <si>
    <t>4</t>
  </si>
  <si>
    <t>Рівень готовності проектно-кошторисної документації</t>
  </si>
  <si>
    <t xml:space="preserve">Розрахунок до кошторису </t>
  </si>
  <si>
    <t>План по мережі</t>
  </si>
  <si>
    <t>кількість дітей,яким надані послуги з оздоровлення</t>
  </si>
  <si>
    <t>кількість закладів, які утримуються</t>
  </si>
  <si>
    <t>1125</t>
  </si>
  <si>
    <t>3.2.</t>
  </si>
  <si>
    <t>середні витрати на утримання одного закладу</t>
  </si>
  <si>
    <t>відношення загальної суми на утримання закладу до кількості закладів</t>
  </si>
  <si>
    <t>збільшення кількості дітей,охоплених заходами з оздоровлення,порівняно з минулим роком</t>
  </si>
  <si>
    <t>Виготовлення проектно-кошторисної документації реконструкції санвузлів та душових корпусів № 4, 5, 6 ПЗОВ "Супутник"</t>
  </si>
  <si>
    <t>Розрахунок (38000:3)</t>
  </si>
  <si>
    <t>Проектно-кошторисна документація</t>
  </si>
  <si>
    <t xml:space="preserve">Рішення міської ради від 18.12.2018 №1297 "Про бюджет Житомирської міської об’єднаної територіальної громади (бюджет міста Житомира) на 2019 рік" зі змінами                                                                                                                         </t>
  </si>
  <si>
    <t>зі змінами</t>
  </si>
  <si>
    <t>Виготовлення проектно-кошторисної документації реконструкції санвузлів та душових корпусу № 4, 5, 6 ПЗОВ "Супутник"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</si>
  <si>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</si>
  <si>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</si>
  <si>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</si>
  <si>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Дата погодження</t>
  </si>
  <si>
    <t>М.П.</t>
  </si>
  <si>
    <t xml:space="preserve">Рішення міської ради від 18.12.2018 №1297 "Про бюджет Житомирської міської об’єднаної територіальної громади (бюджет міста Житомира) на 2019 рік"  зі змінами        </t>
  </si>
  <si>
    <t>Забезпечення проведення капітального ремонту покрівлі корпусу №4 ПЗОВ "Супутник"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</si>
  <si>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</si>
  <si>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 xml:space="preserve">Підстави для виконання бюджетної програми: </t>
  </si>
  <si>
    <t>Реалізація державної політики у сфері оздоровлення та відпочинку дітей</t>
  </si>
  <si>
    <t>Концепція інтегрованого розвитку Житомира до 2030 року</t>
  </si>
  <si>
    <t>Виготовлення проектно-кошторисної документації</t>
  </si>
  <si>
    <t>Проведення капітального ремонту</t>
  </si>
  <si>
    <t>Оздоровлення та відпочинок дітей</t>
  </si>
  <si>
    <t>Департамент бюджету та фінансів ЖМР</t>
  </si>
  <si>
    <t>від                    №</t>
  </si>
  <si>
    <t>гривень</t>
  </si>
  <si>
    <t>Рішення обласної ради від 23.05.2019 № 1418 "Про внесення змін до обласного бюджету Житомирської області  на 2019 рік"</t>
  </si>
  <si>
    <t>Оздоровлення пільгових категорій</t>
  </si>
  <si>
    <t xml:space="preserve"> </t>
  </si>
  <si>
    <t>2.3.</t>
  </si>
  <si>
    <t>кількість дітей,яким надані послуги з оздоровлення (табір Дениші)</t>
  </si>
  <si>
    <t>кількість дітей,яким надані послуги з оздоровлення (табір Лісова казка)</t>
  </si>
  <si>
    <t>кількість дітей,яким надані послуги з оздоровлення (табір Орлятко)</t>
  </si>
  <si>
    <t>3.3.</t>
  </si>
  <si>
    <t>Рішення міської ради від 18.12.2018 №1297 "Про бюджет Житомирської міської об’єднаної територіальної громади (бюджет міста Житомира) на 2019 рік"  зі змінами</t>
  </si>
  <si>
    <t xml:space="preserve">Кількість корпусів ПЗОВ "Супутник", де буде проведений капітальний ремонт покрівлі </t>
  </si>
  <si>
    <t xml:space="preserve">Середні витрати на проведення капітального ремонту покрівлі одного корпусу </t>
  </si>
  <si>
    <t>Розрахунок (відношення загальної суми до кількості корпусів, де буде проведений капітальний ремонт)</t>
  </si>
  <si>
    <t>Рівень готовності об'єкта</t>
  </si>
  <si>
    <t>1.2.</t>
  </si>
  <si>
    <t>Витрати напідготовку закладу оздоровлення та відпочинку "Супутник" до відпочинкового сезону</t>
  </si>
  <si>
    <t>Дані управління</t>
  </si>
  <si>
    <t>калькуляція вартості путівки</t>
  </si>
  <si>
    <t>-</t>
  </si>
  <si>
    <t xml:space="preserve">Забезпечення направлення дітей пільгових категорій на оздоровлення </t>
  </si>
  <si>
    <t>1. Організація та забезпечення оздоровлення та відпочинку дітей, які потребують особливої соціальної уваги та підтримки</t>
  </si>
  <si>
    <t>2. Виготовлення проектно-кошторисної документації реконструкції санвузлів та душових корпусів № 4, 5, 6 ПЗОВ "Супутник"</t>
  </si>
  <si>
    <t>калькуляція вартості путівки (табір Дениші)</t>
  </si>
  <si>
    <t>калькуляція вартості путівки (табір Лісова казка)</t>
  </si>
  <si>
    <t>калькуляція вартості путівки (табір Орлятко)</t>
  </si>
  <si>
    <t xml:space="preserve">4. Забезпечення направлення дітей пільгових категорій на оздоровлення </t>
  </si>
  <si>
    <t>Цільової соціальної програми оздоровлення та відпочинку дітей Житомирської міської об'єднаної територільної громади на 2019-2021 роки</t>
  </si>
  <si>
    <t>Забезпечення проведення капітального ремонту покрівлі корпусу №2 ПЗОВ "Супутник"</t>
  </si>
  <si>
    <t>Додаток 2 до рішення міськвиконкому 27.02.2019 №178</t>
  </si>
  <si>
    <t>Розрахунок (відношення кількості 2019 р. до 2018 р.)</t>
  </si>
  <si>
    <t>Рішення сесії Житомирської міської ради від 18.12.2018 р. №  1270 "Про затвердження Комплексної програми оздоровлення та відпочинку дітей м. Житомира на 2019-2021 роки" зі змінами</t>
  </si>
  <si>
    <t>Забезпечення проведення капітального ремонту покрівлі корпусів</t>
  </si>
  <si>
    <t>3. Забезпечення проведення капітального ремонту покрівлі корпусів</t>
  </si>
  <si>
    <r>
      <t xml:space="preserve">Обсяг бюджетних призначень / бюджетних асигнувань - </t>
    </r>
    <r>
      <rPr>
        <u val="single"/>
        <sz val="11"/>
        <color indexed="8"/>
        <rFont val="Times New Roman"/>
        <family val="1"/>
      </rPr>
      <t xml:space="preserve"> 8 013 249,0</t>
    </r>
    <r>
      <rPr>
        <sz val="11"/>
        <color indexed="8"/>
        <rFont val="Times New Roman"/>
        <family val="1"/>
      </rPr>
      <t xml:space="preserve"> гривень, у тому числі загального фонду - 6 722 549,0 гривень  та спеціального фонду - </t>
    </r>
    <r>
      <rPr>
        <u val="single"/>
        <sz val="11"/>
        <color indexed="8"/>
        <rFont val="Times New Roman"/>
        <family val="1"/>
      </rPr>
      <t>1 290 700,00</t>
    </r>
    <r>
      <rPr>
        <sz val="11"/>
        <color indexed="8"/>
        <rFont val="Times New Roman"/>
        <family val="1"/>
      </rPr>
      <t xml:space="preserve"> гривень.</t>
    </r>
  </si>
  <si>
    <t xml:space="preserve">Рішення сесії Житомирської міської ради від 17.09.2019 р. №  1556  "Про внесення змін до цільової соціальної програми оздоровлення та відпочинку дітей Житомирської міської об'єднаної територіальної громади на 2019-2021 роки"  зі змінами   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</si>
</sst>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#,&quot;-&quot;"/>
    <numFmt numFmtId="177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0" xfId="0" applyFont="1" applyAlignment="1">
      <alignment vertical="center" wrapText="1"/>
    </xf>
    <xf numFmtId="0" fontId="47" fillId="0" borderId="0" xfId="0" applyFont="1" applyAlignment="1">
      <alignment horizontal="right"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4" fontId="49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49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6" fillId="0" borderId="0" xfId="0" applyNumberFormat="1" applyFont="1" applyAlignment="1">
      <alignment/>
    </xf>
    <xf numFmtId="0" fontId="50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wrapText="1"/>
    </xf>
    <xf numFmtId="49" fontId="49" fillId="0" borderId="11" xfId="0" applyNumberFormat="1" applyFont="1" applyBorder="1" applyAlignment="1">
      <alignment horizont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3" fillId="33" borderId="0" xfId="0" applyFont="1" applyFill="1" applyAlignment="1">
      <alignment/>
    </xf>
    <xf numFmtId="0" fontId="46" fillId="33" borderId="0" xfId="0" applyFont="1" applyFill="1" applyAlignment="1">
      <alignment horizontal="left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0" fontId="49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1" fontId="50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9" fillId="0" borderId="0" xfId="0" applyFont="1" applyAlignment="1">
      <alignment horizontal="center" vertical="top" wrapText="1"/>
    </xf>
    <xf numFmtId="0" fontId="49" fillId="33" borderId="0" xfId="0" applyFont="1" applyFill="1" applyAlignment="1">
      <alignment vertical="center" wrapText="1"/>
    </xf>
    <xf numFmtId="4" fontId="49" fillId="0" borderId="12" xfId="0" applyNumberFormat="1" applyFont="1" applyBorder="1" applyAlignment="1">
      <alignment horizontal="center" vertical="center" wrapText="1"/>
    </xf>
    <xf numFmtId="4" fontId="49" fillId="0" borderId="14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/>
    </xf>
    <xf numFmtId="0" fontId="49" fillId="0" borderId="15" xfId="0" applyFont="1" applyBorder="1" applyAlignment="1">
      <alignment horizontal="left" wrapText="1"/>
    </xf>
    <xf numFmtId="0" fontId="49" fillId="0" borderId="0" xfId="0" applyFont="1" applyAlignment="1">
      <alignment horizontal="left" wrapText="1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top" wrapText="1"/>
    </xf>
    <xf numFmtId="0" fontId="49" fillId="0" borderId="0" xfId="0" applyFont="1" applyFill="1" applyAlignment="1">
      <alignment horizontal="left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49" fontId="2" fillId="0" borderId="16" xfId="52" applyNumberFormat="1" applyFont="1" applyBorder="1" applyAlignment="1">
      <alignment horizontal="left" wrapText="1"/>
      <protection/>
    </xf>
    <xf numFmtId="0" fontId="46" fillId="0" borderId="11" xfId="0" applyFont="1" applyBorder="1" applyAlignment="1">
      <alignment horizontal="left" wrapText="1"/>
    </xf>
    <xf numFmtId="0" fontId="55" fillId="0" borderId="15" xfId="0" applyFont="1" applyBorder="1" applyAlignment="1">
      <alignment horizontal="center" vertical="top" wrapText="1"/>
    </xf>
    <xf numFmtId="0" fontId="49" fillId="33" borderId="0" xfId="0" applyFont="1" applyFill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56" fillId="33" borderId="0" xfId="0" applyFont="1" applyFill="1" applyAlignment="1">
      <alignment horizontal="left" vertical="top" wrapText="1"/>
    </xf>
    <xf numFmtId="0" fontId="56" fillId="33" borderId="0" xfId="0" applyFont="1" applyFill="1" applyAlignment="1">
      <alignment horizontal="left" vertical="top"/>
    </xf>
    <xf numFmtId="0" fontId="2" fillId="0" borderId="17" xfId="52" applyFont="1" applyFill="1" applyBorder="1" applyAlignment="1">
      <alignment horizontal="left"/>
      <protection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49" fontId="52" fillId="33" borderId="10" xfId="0" applyNumberFormat="1" applyFont="1" applyFill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tabSelected="1" view="pageBreakPreview" zoomScaleNormal="90" zoomScaleSheetLayoutView="100" workbookViewId="0" topLeftCell="A1">
      <selection activeCell="J104" sqref="J104"/>
    </sheetView>
  </sheetViews>
  <sheetFormatPr defaultColWidth="21.57421875" defaultRowHeight="15"/>
  <cols>
    <col min="1" max="1" width="6.57421875" style="3" customWidth="1"/>
    <col min="2" max="2" width="26.28125" style="3" customWidth="1"/>
    <col min="3" max="3" width="21.57421875" style="3" customWidth="1"/>
    <col min="4" max="4" width="26.28125" style="3" customWidth="1"/>
    <col min="5" max="8" width="21.57421875" style="3" customWidth="1"/>
    <col min="9" max="16384" width="21.57421875" style="3" customWidth="1"/>
  </cols>
  <sheetData>
    <row r="1" spans="6:7" ht="15" customHeight="1">
      <c r="F1" s="107" t="s">
        <v>90</v>
      </c>
      <c r="G1" s="108"/>
    </row>
    <row r="2" spans="6:7" ht="15">
      <c r="F2" s="108"/>
      <c r="G2" s="108"/>
    </row>
    <row r="3" spans="6:7" ht="44.25" customHeight="1">
      <c r="F3" s="108"/>
      <c r="G3" s="108"/>
    </row>
    <row r="4" spans="1:5" ht="15.75">
      <c r="A4" s="1"/>
      <c r="E4" s="1" t="s">
        <v>0</v>
      </c>
    </row>
    <row r="5" spans="1:7" ht="15.75">
      <c r="A5" s="6"/>
      <c r="E5" s="102" t="s">
        <v>37</v>
      </c>
      <c r="F5" s="102"/>
      <c r="G5" s="102"/>
    </row>
    <row r="6" spans="1:7" ht="15.75" customHeight="1">
      <c r="A6" s="6"/>
      <c r="B6" s="6"/>
      <c r="E6" s="103" t="s">
        <v>38</v>
      </c>
      <c r="F6" s="103"/>
      <c r="G6" s="103"/>
    </row>
    <row r="7" spans="1:7" ht="15" customHeight="1">
      <c r="A7" s="1"/>
      <c r="E7" s="104" t="s">
        <v>1</v>
      </c>
      <c r="F7" s="104"/>
      <c r="G7" s="104"/>
    </row>
    <row r="8" spans="1:7" ht="15" customHeight="1">
      <c r="A8" s="6"/>
      <c r="E8" s="109" t="s">
        <v>98</v>
      </c>
      <c r="F8" s="109"/>
      <c r="G8" s="109"/>
    </row>
    <row r="9" spans="1:7" ht="15" customHeight="1">
      <c r="A9" s="6"/>
      <c r="E9" s="102"/>
      <c r="F9" s="102"/>
      <c r="G9" s="102"/>
    </row>
    <row r="12" spans="1:7" ht="15">
      <c r="A12" s="110" t="s">
        <v>2</v>
      </c>
      <c r="B12" s="110"/>
      <c r="C12" s="110"/>
      <c r="D12" s="110"/>
      <c r="E12" s="110"/>
      <c r="F12" s="110"/>
      <c r="G12" s="110"/>
    </row>
    <row r="13" spans="1:7" ht="15">
      <c r="A13" s="110" t="s">
        <v>39</v>
      </c>
      <c r="B13" s="110"/>
      <c r="C13" s="110"/>
      <c r="D13" s="110"/>
      <c r="E13" s="110"/>
      <c r="F13" s="110"/>
      <c r="G13" s="110"/>
    </row>
    <row r="14" spans="1:7" ht="15">
      <c r="A14" s="111" t="s">
        <v>81</v>
      </c>
      <c r="B14" s="111"/>
      <c r="C14" s="111"/>
      <c r="D14" s="111"/>
      <c r="E14" s="111"/>
      <c r="F14" s="111"/>
      <c r="G14" s="111"/>
    </row>
    <row r="16" spans="1:7" ht="15">
      <c r="A16" s="106" t="s">
        <v>3</v>
      </c>
      <c r="B16" s="13">
        <v>1100000</v>
      </c>
      <c r="C16" s="106"/>
      <c r="D16" s="100" t="s">
        <v>38</v>
      </c>
      <c r="E16" s="100"/>
      <c r="F16" s="100"/>
      <c r="G16" s="100"/>
    </row>
    <row r="17" spans="1:7" ht="14.25" customHeight="1">
      <c r="A17" s="106"/>
      <c r="B17" s="14" t="s">
        <v>35</v>
      </c>
      <c r="C17" s="106"/>
      <c r="D17" s="67" t="s">
        <v>33</v>
      </c>
      <c r="E17" s="67"/>
      <c r="F17" s="67"/>
      <c r="G17" s="67"/>
    </row>
    <row r="18" spans="1:7" ht="14.25" customHeight="1">
      <c r="A18" s="106" t="s">
        <v>4</v>
      </c>
      <c r="B18" s="13">
        <v>1110000</v>
      </c>
      <c r="C18" s="106"/>
      <c r="D18" s="100" t="s">
        <v>38</v>
      </c>
      <c r="E18" s="100"/>
      <c r="F18" s="100"/>
      <c r="G18" s="100"/>
    </row>
    <row r="19" spans="1:7" ht="15">
      <c r="A19" s="106"/>
      <c r="B19" s="14" t="s">
        <v>35</v>
      </c>
      <c r="C19" s="106"/>
      <c r="D19" s="95" t="s">
        <v>32</v>
      </c>
      <c r="E19" s="95"/>
      <c r="F19" s="95"/>
      <c r="G19" s="95"/>
    </row>
    <row r="20" spans="1:11" ht="51" customHeight="1">
      <c r="A20" s="106" t="s">
        <v>5</v>
      </c>
      <c r="B20" s="34">
        <v>1113140</v>
      </c>
      <c r="C20" s="35" t="s">
        <v>54</v>
      </c>
      <c r="D20" s="100" t="s">
        <v>57</v>
      </c>
      <c r="E20" s="100"/>
      <c r="F20" s="100"/>
      <c r="G20" s="100"/>
      <c r="K20" s="3" t="s">
        <v>102</v>
      </c>
    </row>
    <row r="21" spans="1:7" ht="15">
      <c r="A21" s="106"/>
      <c r="B21" s="15" t="s">
        <v>35</v>
      </c>
      <c r="C21" s="15" t="s">
        <v>6</v>
      </c>
      <c r="D21" s="67" t="s">
        <v>34</v>
      </c>
      <c r="E21" s="67"/>
      <c r="F21" s="67"/>
      <c r="G21" s="67"/>
    </row>
    <row r="22" spans="1:7" s="45" customFormat="1" ht="35.25" customHeight="1">
      <c r="A22" s="39" t="s">
        <v>7</v>
      </c>
      <c r="B22" s="68" t="s">
        <v>132</v>
      </c>
      <c r="C22" s="68"/>
      <c r="D22" s="68"/>
      <c r="E22" s="68"/>
      <c r="F22" s="68"/>
      <c r="G22" s="68"/>
    </row>
    <row r="23" spans="1:7" ht="15">
      <c r="A23" s="15" t="s">
        <v>8</v>
      </c>
      <c r="B23" s="71" t="s">
        <v>91</v>
      </c>
      <c r="C23" s="71"/>
      <c r="D23" s="71"/>
      <c r="E23" s="71"/>
      <c r="F23" s="71"/>
      <c r="G23" s="71"/>
    </row>
    <row r="24" spans="1:7" ht="31.5" customHeight="1">
      <c r="A24" s="63"/>
      <c r="B24" s="105" t="s">
        <v>129</v>
      </c>
      <c r="C24" s="105"/>
      <c r="D24" s="105"/>
      <c r="E24" s="105"/>
      <c r="F24" s="105"/>
      <c r="G24" s="105"/>
    </row>
    <row r="25" spans="1:7" ht="36.75" customHeight="1">
      <c r="A25" s="15"/>
      <c r="B25" s="105" t="s">
        <v>133</v>
      </c>
      <c r="C25" s="105"/>
      <c r="D25" s="105"/>
      <c r="E25" s="105"/>
      <c r="F25" s="105"/>
      <c r="G25" s="105"/>
    </row>
    <row r="26" spans="1:7" ht="30" customHeight="1">
      <c r="A26" s="15"/>
      <c r="B26" s="71" t="s">
        <v>80</v>
      </c>
      <c r="C26" s="71"/>
      <c r="D26" s="71"/>
      <c r="E26" s="71"/>
      <c r="F26" s="71"/>
      <c r="G26" s="71"/>
    </row>
    <row r="27" spans="1:7" ht="30" customHeight="1" hidden="1">
      <c r="A27" s="51"/>
      <c r="B27" s="50"/>
      <c r="C27" s="50"/>
      <c r="D27" s="71" t="s">
        <v>100</v>
      </c>
      <c r="E27" s="71"/>
      <c r="F27" s="71"/>
      <c r="G27" s="71"/>
    </row>
    <row r="28" spans="1:7" ht="16.5" customHeight="1">
      <c r="A28" s="2"/>
      <c r="B28" s="101" t="s">
        <v>93</v>
      </c>
      <c r="C28" s="101"/>
      <c r="D28" s="101"/>
      <c r="E28" s="101"/>
      <c r="F28" s="101"/>
      <c r="G28" s="101"/>
    </row>
    <row r="29" spans="1:7" ht="16.5" customHeight="1">
      <c r="A29" s="39" t="s">
        <v>9</v>
      </c>
      <c r="B29" s="40" t="s">
        <v>83</v>
      </c>
      <c r="C29" s="41"/>
      <c r="D29" s="42"/>
      <c r="E29" s="42"/>
      <c r="F29" s="42"/>
      <c r="G29" s="42"/>
    </row>
    <row r="30" spans="1:7" ht="16.5" customHeight="1">
      <c r="A30" s="43" t="s">
        <v>11</v>
      </c>
      <c r="B30" s="99" t="s">
        <v>84</v>
      </c>
      <c r="C30" s="99"/>
      <c r="D30" s="99"/>
      <c r="E30" s="99"/>
      <c r="F30" s="99"/>
      <c r="G30" s="99"/>
    </row>
    <row r="31" spans="1:7" s="45" customFormat="1" ht="24" customHeight="1">
      <c r="A31" s="44" t="s">
        <v>3</v>
      </c>
      <c r="B31" s="74" t="s">
        <v>92</v>
      </c>
      <c r="C31" s="75"/>
      <c r="D31" s="75"/>
      <c r="E31" s="75"/>
      <c r="F31" s="75"/>
      <c r="G31" s="76"/>
    </row>
    <row r="32" spans="1:2" ht="15">
      <c r="A32" s="17" t="s">
        <v>10</v>
      </c>
      <c r="B32" s="3" t="s">
        <v>40</v>
      </c>
    </row>
    <row r="33" spans="1:7" ht="19.5" customHeight="1">
      <c r="A33" s="17"/>
      <c r="B33" s="77" t="s">
        <v>58</v>
      </c>
      <c r="C33" s="77"/>
      <c r="D33" s="77"/>
      <c r="E33" s="77"/>
      <c r="F33" s="77"/>
      <c r="G33" s="77"/>
    </row>
    <row r="34" spans="1:7" ht="15">
      <c r="A34" s="15" t="s">
        <v>13</v>
      </c>
      <c r="B34" s="71" t="s">
        <v>36</v>
      </c>
      <c r="C34" s="71"/>
      <c r="D34" s="71"/>
      <c r="E34" s="71"/>
      <c r="F34" s="71"/>
      <c r="G34" s="71"/>
    </row>
    <row r="35" spans="1:7" ht="15">
      <c r="A35" s="15"/>
      <c r="B35" s="16"/>
      <c r="C35" s="16"/>
      <c r="D35" s="16"/>
      <c r="E35" s="16"/>
      <c r="F35" s="16"/>
      <c r="G35" s="16"/>
    </row>
    <row r="36" spans="1:7" ht="15.75" customHeight="1">
      <c r="A36" s="9" t="s">
        <v>11</v>
      </c>
      <c r="B36" s="98" t="s">
        <v>12</v>
      </c>
      <c r="C36" s="98"/>
      <c r="D36" s="98"/>
      <c r="E36" s="98"/>
      <c r="F36" s="98"/>
      <c r="G36" s="98"/>
    </row>
    <row r="37" spans="1:7" s="45" customFormat="1" ht="19.5" customHeight="1">
      <c r="A37" s="43" t="s">
        <v>3</v>
      </c>
      <c r="B37" s="74" t="s">
        <v>59</v>
      </c>
      <c r="C37" s="75"/>
      <c r="D37" s="75"/>
      <c r="E37" s="75"/>
      <c r="F37" s="75"/>
      <c r="G37" s="76"/>
    </row>
    <row r="38" spans="1:7" s="45" customFormat="1" ht="19.5" customHeight="1">
      <c r="A38" s="43" t="s">
        <v>4</v>
      </c>
      <c r="B38" s="74" t="s">
        <v>82</v>
      </c>
      <c r="C38" s="75"/>
      <c r="D38" s="75"/>
      <c r="E38" s="75"/>
      <c r="F38" s="75"/>
      <c r="G38" s="76"/>
    </row>
    <row r="39" spans="1:7" s="45" customFormat="1" ht="19.5" customHeight="1">
      <c r="A39" s="43" t="s">
        <v>5</v>
      </c>
      <c r="B39" s="74" t="s">
        <v>130</v>
      </c>
      <c r="C39" s="75"/>
      <c r="D39" s="75"/>
      <c r="E39" s="75"/>
      <c r="F39" s="75"/>
      <c r="G39" s="76"/>
    </row>
    <row r="40" spans="1:7" s="45" customFormat="1" ht="19.5" customHeight="1">
      <c r="A40" s="53" t="s">
        <v>7</v>
      </c>
      <c r="B40" s="74" t="s">
        <v>118</v>
      </c>
      <c r="C40" s="75"/>
      <c r="D40" s="75"/>
      <c r="E40" s="75"/>
      <c r="F40" s="75"/>
      <c r="G40" s="76"/>
    </row>
    <row r="41" spans="1:7" ht="15">
      <c r="A41" s="15"/>
      <c r="B41" s="16"/>
      <c r="C41" s="16"/>
      <c r="D41" s="16"/>
      <c r="E41" s="16"/>
      <c r="F41" s="16"/>
      <c r="G41" s="16"/>
    </row>
    <row r="42" spans="1:7" ht="15">
      <c r="A42" s="15" t="s">
        <v>18</v>
      </c>
      <c r="B42" s="18" t="s">
        <v>14</v>
      </c>
      <c r="C42" s="16"/>
      <c r="D42" s="16"/>
      <c r="E42" s="16"/>
      <c r="F42" s="16"/>
      <c r="G42" s="16"/>
    </row>
    <row r="43" spans="1:7" ht="15">
      <c r="A43" s="19"/>
      <c r="G43" s="7" t="s">
        <v>99</v>
      </c>
    </row>
    <row r="44" spans="1:7" ht="15">
      <c r="A44" s="9" t="s">
        <v>11</v>
      </c>
      <c r="B44" s="72" t="s">
        <v>14</v>
      </c>
      <c r="C44" s="73"/>
      <c r="D44" s="9" t="s">
        <v>15</v>
      </c>
      <c r="E44" s="72" t="s">
        <v>16</v>
      </c>
      <c r="F44" s="73"/>
      <c r="G44" s="9" t="s">
        <v>17</v>
      </c>
    </row>
    <row r="45" spans="1:7" ht="15">
      <c r="A45" s="9">
        <v>1</v>
      </c>
      <c r="B45" s="72">
        <v>2</v>
      </c>
      <c r="C45" s="73"/>
      <c r="D45" s="9">
        <v>3</v>
      </c>
      <c r="E45" s="72">
        <v>4</v>
      </c>
      <c r="F45" s="73"/>
      <c r="G45" s="9">
        <v>5</v>
      </c>
    </row>
    <row r="46" spans="1:10" ht="20.25" customHeight="1">
      <c r="A46" s="47" t="s">
        <v>3</v>
      </c>
      <c r="B46" s="84" t="s">
        <v>96</v>
      </c>
      <c r="C46" s="84"/>
      <c r="D46" s="20">
        <f>5065400-707700+87929-38954.84</f>
        <v>4406674.16</v>
      </c>
      <c r="E46" s="69">
        <v>0</v>
      </c>
      <c r="F46" s="70"/>
      <c r="G46" s="20">
        <f>D46+E46</f>
        <v>4406674.16</v>
      </c>
      <c r="H46" s="29"/>
      <c r="I46" s="29"/>
      <c r="J46" s="29"/>
    </row>
    <row r="47" spans="1:10" ht="18.75" customHeight="1">
      <c r="A47" s="47" t="s">
        <v>4</v>
      </c>
      <c r="B47" s="87" t="s">
        <v>94</v>
      </c>
      <c r="C47" s="88"/>
      <c r="D47" s="20">
        <v>0</v>
      </c>
      <c r="E47" s="69">
        <v>38000</v>
      </c>
      <c r="F47" s="70"/>
      <c r="G47" s="20">
        <f>D47+E47</f>
        <v>38000</v>
      </c>
      <c r="H47" s="29"/>
      <c r="I47" s="29"/>
      <c r="J47" s="29"/>
    </row>
    <row r="48" spans="1:10" ht="21" customHeight="1">
      <c r="A48" s="47" t="s">
        <v>5</v>
      </c>
      <c r="B48" s="87" t="s">
        <v>95</v>
      </c>
      <c r="C48" s="88"/>
      <c r="D48" s="20">
        <v>0</v>
      </c>
      <c r="E48" s="69">
        <f>545000+707700-84721.6</f>
        <v>1167978.4</v>
      </c>
      <c r="F48" s="70"/>
      <c r="G48" s="20">
        <f>D48+E48</f>
        <v>1167978.4</v>
      </c>
      <c r="H48" s="29"/>
      <c r="I48" s="29"/>
      <c r="J48" s="29"/>
    </row>
    <row r="49" spans="1:10" ht="21" customHeight="1">
      <c r="A49" s="52" t="s">
        <v>7</v>
      </c>
      <c r="B49" s="87" t="s">
        <v>101</v>
      </c>
      <c r="C49" s="88"/>
      <c r="D49" s="20">
        <f>2077920+199000-9660-11189</f>
        <v>2256071</v>
      </c>
      <c r="E49" s="69">
        <v>0</v>
      </c>
      <c r="F49" s="70"/>
      <c r="G49" s="20">
        <f>D49</f>
        <v>2256071</v>
      </c>
      <c r="H49" s="29"/>
      <c r="I49" s="29"/>
      <c r="J49" s="29"/>
    </row>
    <row r="50" spans="1:7" ht="15.75" customHeight="1">
      <c r="A50" s="72" t="s">
        <v>17</v>
      </c>
      <c r="B50" s="92"/>
      <c r="C50" s="73"/>
      <c r="D50" s="20">
        <f>D46+D47+D48+D49</f>
        <v>6662745.16</v>
      </c>
      <c r="E50" s="69">
        <f>E46+E47+E48</f>
        <v>1205978.4</v>
      </c>
      <c r="F50" s="70"/>
      <c r="G50" s="20">
        <f>D50+E50</f>
        <v>7868723.5600000005</v>
      </c>
    </row>
    <row r="51" ht="15.75">
      <c r="A51" s="2"/>
    </row>
    <row r="52" spans="1:10" ht="15">
      <c r="A52" s="28" t="s">
        <v>21</v>
      </c>
      <c r="B52" s="96" t="s">
        <v>19</v>
      </c>
      <c r="C52" s="96"/>
      <c r="D52" s="96"/>
      <c r="E52" s="96"/>
      <c r="F52" s="96"/>
      <c r="G52" s="96"/>
      <c r="J52" s="3" t="s">
        <v>102</v>
      </c>
    </row>
    <row r="53" spans="1:7" ht="15">
      <c r="A53" s="23"/>
      <c r="B53" s="24"/>
      <c r="C53" s="24"/>
      <c r="D53" s="24"/>
      <c r="E53" s="24"/>
      <c r="F53" s="24"/>
      <c r="G53" s="7" t="s">
        <v>99</v>
      </c>
    </row>
    <row r="54" spans="1:7" ht="26.25" customHeight="1">
      <c r="A54" s="48" t="s">
        <v>11</v>
      </c>
      <c r="B54" s="93" t="s">
        <v>20</v>
      </c>
      <c r="C54" s="93"/>
      <c r="D54" s="94"/>
      <c r="E54" s="25" t="s">
        <v>15</v>
      </c>
      <c r="F54" s="25" t="s">
        <v>16</v>
      </c>
      <c r="G54" s="25" t="s">
        <v>17</v>
      </c>
    </row>
    <row r="55" spans="1:7" ht="15">
      <c r="A55" s="49">
        <v>1</v>
      </c>
      <c r="B55" s="93">
        <v>2</v>
      </c>
      <c r="C55" s="93"/>
      <c r="D55" s="94"/>
      <c r="E55" s="25">
        <v>3</v>
      </c>
      <c r="F55" s="26">
        <v>4</v>
      </c>
      <c r="G55" s="25">
        <v>5</v>
      </c>
    </row>
    <row r="56" spans="1:7" ht="36.75" customHeight="1">
      <c r="A56" s="49">
        <v>1</v>
      </c>
      <c r="B56" s="85" t="s">
        <v>125</v>
      </c>
      <c r="C56" s="85"/>
      <c r="D56" s="86"/>
      <c r="E56" s="20">
        <f>D50</f>
        <v>6662745.16</v>
      </c>
      <c r="F56" s="20">
        <f>E50</f>
        <v>1205978.4</v>
      </c>
      <c r="G56" s="27">
        <f>G50</f>
        <v>7868723.5600000005</v>
      </c>
    </row>
    <row r="57" spans="1:7" ht="15.75" customHeight="1">
      <c r="A57" s="97" t="s">
        <v>17</v>
      </c>
      <c r="B57" s="93"/>
      <c r="C57" s="93"/>
      <c r="D57" s="94"/>
      <c r="E57" s="27">
        <f>E56</f>
        <v>6662745.16</v>
      </c>
      <c r="F57" s="54">
        <v>1290700</v>
      </c>
      <c r="G57" s="27">
        <f>G56</f>
        <v>7868723.5600000005</v>
      </c>
    </row>
    <row r="58" ht="15.75">
      <c r="A58" s="2"/>
    </row>
    <row r="59" spans="1:7" ht="15">
      <c r="A59" s="15" t="s">
        <v>85</v>
      </c>
      <c r="B59" s="71" t="s">
        <v>22</v>
      </c>
      <c r="C59" s="71"/>
      <c r="D59" s="71"/>
      <c r="E59" s="71"/>
      <c r="F59" s="71"/>
      <c r="G59" s="71"/>
    </row>
    <row r="60" ht="15" hidden="1">
      <c r="A60" s="19"/>
    </row>
    <row r="61" spans="1:7" ht="46.5" customHeight="1">
      <c r="A61" s="9" t="s">
        <v>11</v>
      </c>
      <c r="B61" s="9" t="s">
        <v>23</v>
      </c>
      <c r="C61" s="9" t="s">
        <v>24</v>
      </c>
      <c r="D61" s="9" t="s">
        <v>25</v>
      </c>
      <c r="E61" s="9" t="s">
        <v>15</v>
      </c>
      <c r="F61" s="9" t="s">
        <v>16</v>
      </c>
      <c r="G61" s="9" t="s">
        <v>17</v>
      </c>
    </row>
    <row r="62" spans="1:7" ht="15">
      <c r="A62" s="9">
        <v>1</v>
      </c>
      <c r="B62" s="9">
        <v>2</v>
      </c>
      <c r="C62" s="9">
        <v>3</v>
      </c>
      <c r="D62" s="9">
        <v>4</v>
      </c>
      <c r="E62" s="9">
        <v>5</v>
      </c>
      <c r="F62" s="9">
        <v>6</v>
      </c>
      <c r="G62" s="9">
        <v>7</v>
      </c>
    </row>
    <row r="63" spans="1:7" ht="19.5" customHeight="1">
      <c r="A63" s="78" t="s">
        <v>119</v>
      </c>
      <c r="B63" s="79"/>
      <c r="C63" s="79"/>
      <c r="D63" s="79"/>
      <c r="E63" s="79"/>
      <c r="F63" s="79"/>
      <c r="G63" s="80"/>
    </row>
    <row r="64" spans="1:7" ht="15.75">
      <c r="A64" s="8">
        <v>1</v>
      </c>
      <c r="B64" s="64" t="s">
        <v>26</v>
      </c>
      <c r="C64" s="65"/>
      <c r="D64" s="65"/>
      <c r="E64" s="65"/>
      <c r="F64" s="65"/>
      <c r="G64" s="66"/>
    </row>
    <row r="65" spans="1:10" ht="116.25" customHeight="1">
      <c r="A65" s="11" t="s">
        <v>46</v>
      </c>
      <c r="B65" s="60" t="s">
        <v>60</v>
      </c>
      <c r="C65" s="37" t="s">
        <v>61</v>
      </c>
      <c r="D65" s="37" t="s">
        <v>88</v>
      </c>
      <c r="E65" s="61">
        <f>4339000-707700</f>
        <v>3631300</v>
      </c>
      <c r="F65" s="61">
        <v>0</v>
      </c>
      <c r="G65" s="61">
        <v>3631300</v>
      </c>
      <c r="H65" s="29"/>
      <c r="I65" s="29"/>
      <c r="J65" s="29"/>
    </row>
    <row r="66" spans="1:10" ht="97.5" customHeight="1">
      <c r="A66" s="11" t="s">
        <v>113</v>
      </c>
      <c r="B66" s="60" t="s">
        <v>114</v>
      </c>
      <c r="C66" s="37" t="s">
        <v>61</v>
      </c>
      <c r="D66" s="37" t="s">
        <v>88</v>
      </c>
      <c r="E66" s="61">
        <f>726400+87929-38954.84</f>
        <v>775374.16</v>
      </c>
      <c r="F66" s="61">
        <v>0</v>
      </c>
      <c r="G66" s="61">
        <f>E66</f>
        <v>775374.16</v>
      </c>
      <c r="H66" s="29"/>
      <c r="I66" s="29"/>
      <c r="J66" s="29"/>
    </row>
    <row r="67" spans="1:7" ht="15.75">
      <c r="A67" s="8">
        <v>2</v>
      </c>
      <c r="B67" s="81" t="s">
        <v>27</v>
      </c>
      <c r="C67" s="82"/>
      <c r="D67" s="82"/>
      <c r="E67" s="82"/>
      <c r="F67" s="82"/>
      <c r="G67" s="83"/>
    </row>
    <row r="68" spans="1:7" ht="60.75" customHeight="1">
      <c r="A68" s="11" t="s">
        <v>47</v>
      </c>
      <c r="B68" s="60" t="s">
        <v>70</v>
      </c>
      <c r="C68" s="37" t="s">
        <v>52</v>
      </c>
      <c r="D68" s="37" t="s">
        <v>68</v>
      </c>
      <c r="E68" s="56" t="s">
        <v>72</v>
      </c>
      <c r="F68" s="61">
        <v>0</v>
      </c>
      <c r="G68" s="56" t="s">
        <v>72</v>
      </c>
    </row>
    <row r="69" spans="1:7" ht="59.25" customHeight="1">
      <c r="A69" s="11" t="s">
        <v>48</v>
      </c>
      <c r="B69" s="60" t="s">
        <v>71</v>
      </c>
      <c r="C69" s="37" t="s">
        <v>51</v>
      </c>
      <c r="D69" s="37" t="s">
        <v>69</v>
      </c>
      <c r="E69" s="59">
        <v>1</v>
      </c>
      <c r="F69" s="61">
        <v>0</v>
      </c>
      <c r="G69" s="59">
        <v>1</v>
      </c>
    </row>
    <row r="70" spans="1:7" ht="15.75">
      <c r="A70" s="8">
        <v>3</v>
      </c>
      <c r="B70" s="81" t="s">
        <v>28</v>
      </c>
      <c r="C70" s="82"/>
      <c r="D70" s="82"/>
      <c r="E70" s="82"/>
      <c r="F70" s="82"/>
      <c r="G70" s="83"/>
    </row>
    <row r="71" spans="1:16" ht="81" customHeight="1">
      <c r="A71" s="10" t="s">
        <v>49</v>
      </c>
      <c r="B71" s="57" t="s">
        <v>116</v>
      </c>
      <c r="C71" s="62" t="s">
        <v>55</v>
      </c>
      <c r="D71" s="37" t="s">
        <v>127</v>
      </c>
      <c r="E71" s="61">
        <v>3680.14</v>
      </c>
      <c r="F71" s="61"/>
      <c r="G71" s="61">
        <v>3680.14</v>
      </c>
      <c r="H71" s="29"/>
      <c r="I71" s="29"/>
      <c r="J71" s="29"/>
      <c r="K71" s="29"/>
      <c r="L71" s="29"/>
      <c r="M71" s="29"/>
      <c r="N71" s="29"/>
      <c r="O71" s="29"/>
      <c r="P71" s="29"/>
    </row>
    <row r="72" spans="1:16" ht="81" customHeight="1">
      <c r="A72" s="10" t="s">
        <v>73</v>
      </c>
      <c r="B72" s="30" t="s">
        <v>74</v>
      </c>
      <c r="C72" s="31" t="s">
        <v>55</v>
      </c>
      <c r="D72" s="10" t="s">
        <v>75</v>
      </c>
      <c r="E72" s="61">
        <f>726400+87929-38954.84</f>
        <v>775374.16</v>
      </c>
      <c r="F72" s="61">
        <v>0</v>
      </c>
      <c r="G72" s="61">
        <f>E72</f>
        <v>775374.16</v>
      </c>
      <c r="H72" s="29"/>
      <c r="I72" s="29"/>
      <c r="J72" s="29"/>
      <c r="K72" s="29"/>
      <c r="L72" s="29"/>
      <c r="M72" s="29"/>
      <c r="N72" s="29"/>
      <c r="O72" s="29"/>
      <c r="P72" s="29"/>
    </row>
    <row r="73" spans="1:7" ht="15.75">
      <c r="A73" s="8">
        <v>4</v>
      </c>
      <c r="B73" s="64" t="s">
        <v>29</v>
      </c>
      <c r="C73" s="65"/>
      <c r="D73" s="65"/>
      <c r="E73" s="65"/>
      <c r="F73" s="65"/>
      <c r="G73" s="66"/>
    </row>
    <row r="74" spans="1:7" ht="72" customHeight="1">
      <c r="A74" s="11" t="s">
        <v>50</v>
      </c>
      <c r="B74" s="30" t="s">
        <v>76</v>
      </c>
      <c r="C74" s="32" t="s">
        <v>53</v>
      </c>
      <c r="D74" s="38" t="s">
        <v>128</v>
      </c>
      <c r="E74" s="33" t="s">
        <v>117</v>
      </c>
      <c r="F74" s="12">
        <v>0</v>
      </c>
      <c r="G74" s="33" t="s">
        <v>117</v>
      </c>
    </row>
    <row r="75" spans="1:7" ht="21" customHeight="1">
      <c r="A75" s="78" t="s">
        <v>120</v>
      </c>
      <c r="B75" s="79"/>
      <c r="C75" s="79"/>
      <c r="D75" s="79"/>
      <c r="E75" s="79"/>
      <c r="F75" s="79"/>
      <c r="G75" s="80"/>
    </row>
    <row r="76" spans="1:7" ht="21" customHeight="1">
      <c r="A76" s="8">
        <v>1</v>
      </c>
      <c r="B76" s="64" t="s">
        <v>26</v>
      </c>
      <c r="C76" s="65"/>
      <c r="D76" s="65"/>
      <c r="E76" s="65"/>
      <c r="F76" s="65"/>
      <c r="G76" s="66"/>
    </row>
    <row r="77" spans="1:7" ht="102.75" customHeight="1">
      <c r="A77" s="11" t="s">
        <v>62</v>
      </c>
      <c r="B77" s="30" t="s">
        <v>77</v>
      </c>
      <c r="C77" s="32" t="s">
        <v>55</v>
      </c>
      <c r="D77" s="37" t="s">
        <v>88</v>
      </c>
      <c r="E77" s="12">
        <v>0</v>
      </c>
      <c r="F77" s="12">
        <v>38000</v>
      </c>
      <c r="G77" s="12">
        <v>38000</v>
      </c>
    </row>
    <row r="78" spans="1:7" ht="15" customHeight="1">
      <c r="A78" s="8">
        <v>2</v>
      </c>
      <c r="B78" s="64" t="s">
        <v>27</v>
      </c>
      <c r="C78" s="65"/>
      <c r="D78" s="65"/>
      <c r="E78" s="65"/>
      <c r="F78" s="65"/>
      <c r="G78" s="66"/>
    </row>
    <row r="79" spans="1:7" ht="31.5" customHeight="1">
      <c r="A79" s="11" t="s">
        <v>47</v>
      </c>
      <c r="B79" s="30" t="s">
        <v>63</v>
      </c>
      <c r="C79" s="32" t="s">
        <v>51</v>
      </c>
      <c r="D79" s="37" t="s">
        <v>79</v>
      </c>
      <c r="E79" s="12">
        <v>0</v>
      </c>
      <c r="F79" s="33">
        <v>3</v>
      </c>
      <c r="G79" s="33">
        <v>3</v>
      </c>
    </row>
    <row r="80" spans="1:7" ht="17.25" customHeight="1">
      <c r="A80" s="36" t="s">
        <v>64</v>
      </c>
      <c r="B80" s="64" t="s">
        <v>28</v>
      </c>
      <c r="C80" s="65"/>
      <c r="D80" s="65"/>
      <c r="E80" s="65"/>
      <c r="F80" s="65"/>
      <c r="G80" s="66"/>
    </row>
    <row r="81" spans="1:7" ht="34.5" customHeight="1">
      <c r="A81" s="11" t="s">
        <v>49</v>
      </c>
      <c r="B81" s="30" t="s">
        <v>65</v>
      </c>
      <c r="C81" s="32" t="s">
        <v>55</v>
      </c>
      <c r="D81" s="10" t="s">
        <v>78</v>
      </c>
      <c r="E81" s="12">
        <v>0</v>
      </c>
      <c r="F81" s="12">
        <f>F77/F79</f>
        <v>12666.666666666666</v>
      </c>
      <c r="G81" s="12">
        <f>G77/G79</f>
        <v>12666.666666666666</v>
      </c>
    </row>
    <row r="82" spans="1:7" ht="18.75" customHeight="1">
      <c r="A82" s="36" t="s">
        <v>66</v>
      </c>
      <c r="B82" s="64" t="s">
        <v>29</v>
      </c>
      <c r="C82" s="65"/>
      <c r="D82" s="65"/>
      <c r="E82" s="65"/>
      <c r="F82" s="65"/>
      <c r="G82" s="66"/>
    </row>
    <row r="83" spans="1:7" ht="47.25" customHeight="1">
      <c r="A83" s="11" t="s">
        <v>50</v>
      </c>
      <c r="B83" s="30" t="s">
        <v>67</v>
      </c>
      <c r="C83" s="32" t="s">
        <v>53</v>
      </c>
      <c r="D83" s="10" t="s">
        <v>56</v>
      </c>
      <c r="E83" s="12">
        <v>0</v>
      </c>
      <c r="F83" s="33">
        <v>100</v>
      </c>
      <c r="G83" s="33">
        <v>100</v>
      </c>
    </row>
    <row r="84" spans="1:7" ht="21" customHeight="1">
      <c r="A84" s="78" t="s">
        <v>131</v>
      </c>
      <c r="B84" s="79"/>
      <c r="C84" s="79"/>
      <c r="D84" s="79"/>
      <c r="E84" s="79"/>
      <c r="F84" s="79"/>
      <c r="G84" s="80"/>
    </row>
    <row r="85" spans="1:7" ht="18.75" customHeight="1">
      <c r="A85" s="8">
        <v>1</v>
      </c>
      <c r="B85" s="64" t="s">
        <v>26</v>
      </c>
      <c r="C85" s="65"/>
      <c r="D85" s="65"/>
      <c r="E85" s="65"/>
      <c r="F85" s="65"/>
      <c r="G85" s="66"/>
    </row>
    <row r="86" spans="1:7" ht="60" customHeight="1">
      <c r="A86" s="11" t="s">
        <v>62</v>
      </c>
      <c r="B86" s="30" t="s">
        <v>89</v>
      </c>
      <c r="C86" s="32" t="s">
        <v>55</v>
      </c>
      <c r="D86" s="10" t="s">
        <v>79</v>
      </c>
      <c r="E86" s="12">
        <v>0</v>
      </c>
      <c r="F86" s="12">
        <f>545000-40995.8</f>
        <v>504004.2</v>
      </c>
      <c r="G86" s="12">
        <f>F86</f>
        <v>504004.2</v>
      </c>
    </row>
    <row r="87" spans="1:7" ht="60" customHeight="1">
      <c r="A87" s="11" t="s">
        <v>113</v>
      </c>
      <c r="B87" s="30" t="s">
        <v>126</v>
      </c>
      <c r="C87" s="32" t="s">
        <v>55</v>
      </c>
      <c r="D87" s="10" t="s">
        <v>79</v>
      </c>
      <c r="E87" s="12">
        <v>0</v>
      </c>
      <c r="F87" s="12">
        <f>707700-13725.8</f>
        <v>693974.2</v>
      </c>
      <c r="G87" s="12">
        <f>F87</f>
        <v>693974.2</v>
      </c>
    </row>
    <row r="88" spans="1:7" ht="19.5" customHeight="1">
      <c r="A88" s="8">
        <v>2</v>
      </c>
      <c r="B88" s="64" t="s">
        <v>27</v>
      </c>
      <c r="C88" s="65"/>
      <c r="D88" s="65"/>
      <c r="E88" s="65"/>
      <c r="F88" s="65"/>
      <c r="G88" s="66"/>
    </row>
    <row r="89" spans="1:7" ht="56.25" customHeight="1">
      <c r="A89" s="11" t="s">
        <v>47</v>
      </c>
      <c r="B89" s="30" t="s">
        <v>109</v>
      </c>
      <c r="C89" s="32" t="s">
        <v>51</v>
      </c>
      <c r="D89" s="37" t="s">
        <v>79</v>
      </c>
      <c r="E89" s="12">
        <v>0</v>
      </c>
      <c r="F89" s="33">
        <v>2</v>
      </c>
      <c r="G89" s="33">
        <v>2</v>
      </c>
    </row>
    <row r="90" spans="1:7" ht="19.5" customHeight="1">
      <c r="A90" s="36" t="s">
        <v>64</v>
      </c>
      <c r="B90" s="64" t="s">
        <v>28</v>
      </c>
      <c r="C90" s="65"/>
      <c r="D90" s="65"/>
      <c r="E90" s="65"/>
      <c r="F90" s="65"/>
      <c r="G90" s="66"/>
    </row>
    <row r="91" spans="1:7" ht="57.75" customHeight="1">
      <c r="A91" s="11" t="s">
        <v>49</v>
      </c>
      <c r="B91" s="30" t="s">
        <v>110</v>
      </c>
      <c r="C91" s="32" t="s">
        <v>55</v>
      </c>
      <c r="D91" s="10" t="s">
        <v>111</v>
      </c>
      <c r="E91" s="12">
        <v>0</v>
      </c>
      <c r="F91" s="12">
        <f>(F86+F87)/2</f>
        <v>598989.2</v>
      </c>
      <c r="G91" s="12">
        <f>F91</f>
        <v>598989.2</v>
      </c>
    </row>
    <row r="92" spans="1:7" ht="19.5" customHeight="1">
      <c r="A92" s="36" t="s">
        <v>66</v>
      </c>
      <c r="B92" s="64" t="s">
        <v>29</v>
      </c>
      <c r="C92" s="65"/>
      <c r="D92" s="65"/>
      <c r="E92" s="65"/>
      <c r="F92" s="65"/>
      <c r="G92" s="66"/>
    </row>
    <row r="93" spans="1:7" ht="24.75" customHeight="1">
      <c r="A93" s="11" t="s">
        <v>50</v>
      </c>
      <c r="B93" s="30" t="s">
        <v>112</v>
      </c>
      <c r="C93" s="32" t="s">
        <v>53</v>
      </c>
      <c r="D93" s="10" t="s">
        <v>56</v>
      </c>
      <c r="E93" s="12">
        <v>0</v>
      </c>
      <c r="F93" s="33">
        <v>100</v>
      </c>
      <c r="G93" s="33">
        <v>100</v>
      </c>
    </row>
    <row r="94" spans="1:7" ht="21" customHeight="1">
      <c r="A94" s="78" t="s">
        <v>124</v>
      </c>
      <c r="B94" s="79"/>
      <c r="C94" s="79"/>
      <c r="D94" s="79"/>
      <c r="E94" s="79"/>
      <c r="F94" s="79"/>
      <c r="G94" s="80"/>
    </row>
    <row r="95" spans="1:7" ht="18.75" customHeight="1">
      <c r="A95" s="8">
        <v>1</v>
      </c>
      <c r="B95" s="64" t="s">
        <v>26</v>
      </c>
      <c r="C95" s="65"/>
      <c r="D95" s="65"/>
      <c r="E95" s="65"/>
      <c r="F95" s="65"/>
      <c r="G95" s="66"/>
    </row>
    <row r="96" spans="1:7" ht="92.25" customHeight="1">
      <c r="A96" s="11" t="s">
        <v>62</v>
      </c>
      <c r="B96" s="30" t="s">
        <v>118</v>
      </c>
      <c r="C96" s="32" t="s">
        <v>55</v>
      </c>
      <c r="D96" s="10" t="s">
        <v>108</v>
      </c>
      <c r="E96" s="55">
        <v>2256070.2</v>
      </c>
      <c r="F96" s="12">
        <v>0</v>
      </c>
      <c r="G96" s="55">
        <v>2256070.2</v>
      </c>
    </row>
    <row r="97" spans="1:7" ht="19.5" customHeight="1">
      <c r="A97" s="8">
        <v>2</v>
      </c>
      <c r="B97" s="64" t="s">
        <v>27</v>
      </c>
      <c r="C97" s="65"/>
      <c r="D97" s="65"/>
      <c r="E97" s="65"/>
      <c r="F97" s="65"/>
      <c r="G97" s="66"/>
    </row>
    <row r="98" spans="1:7" ht="42" customHeight="1">
      <c r="A98" s="56" t="s">
        <v>47</v>
      </c>
      <c r="B98" s="57" t="s">
        <v>104</v>
      </c>
      <c r="C98" s="37" t="s">
        <v>52</v>
      </c>
      <c r="D98" s="37" t="s">
        <v>115</v>
      </c>
      <c r="E98" s="37">
        <v>167</v>
      </c>
      <c r="F98" s="61">
        <v>0</v>
      </c>
      <c r="G98" s="37">
        <v>167</v>
      </c>
    </row>
    <row r="99" spans="1:7" ht="38.25" customHeight="1">
      <c r="A99" s="56" t="s">
        <v>48</v>
      </c>
      <c r="B99" s="57" t="s">
        <v>105</v>
      </c>
      <c r="C99" s="37" t="s">
        <v>52</v>
      </c>
      <c r="D99" s="37" t="s">
        <v>115</v>
      </c>
      <c r="E99" s="37">
        <v>83</v>
      </c>
      <c r="F99" s="61">
        <v>0</v>
      </c>
      <c r="G99" s="37">
        <v>83</v>
      </c>
    </row>
    <row r="100" spans="1:7" ht="48" customHeight="1">
      <c r="A100" s="56" t="s">
        <v>103</v>
      </c>
      <c r="B100" s="57" t="s">
        <v>106</v>
      </c>
      <c r="C100" s="37" t="s">
        <v>52</v>
      </c>
      <c r="D100" s="37" t="s">
        <v>115</v>
      </c>
      <c r="E100" s="59">
        <v>29</v>
      </c>
      <c r="F100" s="61">
        <v>0</v>
      </c>
      <c r="G100" s="59">
        <v>29</v>
      </c>
    </row>
    <row r="101" spans="1:7" ht="19.5" customHeight="1">
      <c r="A101" s="112" t="s">
        <v>64</v>
      </c>
      <c r="B101" s="81" t="s">
        <v>28</v>
      </c>
      <c r="C101" s="82"/>
      <c r="D101" s="82"/>
      <c r="E101" s="82"/>
      <c r="F101" s="82"/>
      <c r="G101" s="83"/>
    </row>
    <row r="102" spans="1:7" ht="31.5" customHeight="1">
      <c r="A102" s="56" t="s">
        <v>49</v>
      </c>
      <c r="B102" s="57" t="s">
        <v>121</v>
      </c>
      <c r="C102" s="62" t="s">
        <v>55</v>
      </c>
      <c r="D102" s="37" t="s">
        <v>68</v>
      </c>
      <c r="E102" s="113">
        <v>8400</v>
      </c>
      <c r="F102" s="61">
        <v>0</v>
      </c>
      <c r="G102" s="113">
        <v>8400</v>
      </c>
    </row>
    <row r="103" spans="1:7" ht="26.25" customHeight="1">
      <c r="A103" s="56" t="s">
        <v>73</v>
      </c>
      <c r="B103" s="57" t="s">
        <v>122</v>
      </c>
      <c r="C103" s="62" t="s">
        <v>55</v>
      </c>
      <c r="D103" s="37" t="s">
        <v>68</v>
      </c>
      <c r="E103" s="113">
        <v>7841.39</v>
      </c>
      <c r="F103" s="61">
        <v>0</v>
      </c>
      <c r="G103" s="113">
        <v>8295</v>
      </c>
    </row>
    <row r="104" spans="1:7" ht="30" customHeight="1">
      <c r="A104" s="56" t="s">
        <v>107</v>
      </c>
      <c r="B104" s="57" t="s">
        <v>123</v>
      </c>
      <c r="C104" s="62" t="s">
        <v>55</v>
      </c>
      <c r="D104" s="37" t="s">
        <v>68</v>
      </c>
      <c r="E104" s="113">
        <v>6980.51</v>
      </c>
      <c r="F104" s="61">
        <v>0</v>
      </c>
      <c r="G104" s="113">
        <v>6980.51</v>
      </c>
    </row>
    <row r="105" spans="1:7" ht="19.5" customHeight="1">
      <c r="A105" s="36" t="s">
        <v>66</v>
      </c>
      <c r="B105" s="64" t="s">
        <v>29</v>
      </c>
      <c r="C105" s="65"/>
      <c r="D105" s="65"/>
      <c r="E105" s="65"/>
      <c r="F105" s="65"/>
      <c r="G105" s="66"/>
    </row>
    <row r="106" spans="1:7" s="45" customFormat="1" ht="60" customHeight="1">
      <c r="A106" s="56" t="s">
        <v>50</v>
      </c>
      <c r="B106" s="57" t="s">
        <v>76</v>
      </c>
      <c r="C106" s="58" t="s">
        <v>53</v>
      </c>
      <c r="D106" s="37" t="s">
        <v>128</v>
      </c>
      <c r="E106" s="59">
        <v>100</v>
      </c>
      <c r="F106" s="12">
        <v>0</v>
      </c>
      <c r="G106" s="59">
        <v>100</v>
      </c>
    </row>
    <row r="107" spans="1:4" ht="15.75" customHeight="1">
      <c r="A107" s="90" t="s">
        <v>41</v>
      </c>
      <c r="B107" s="90"/>
      <c r="C107" s="90"/>
      <c r="D107" s="21"/>
    </row>
    <row r="108" spans="1:7" ht="32.25" customHeight="1">
      <c r="A108" s="91"/>
      <c r="B108" s="91"/>
      <c r="C108" s="91"/>
      <c r="D108" s="22"/>
      <c r="E108" s="5"/>
      <c r="F108" s="89" t="s">
        <v>42</v>
      </c>
      <c r="G108" s="89"/>
    </row>
    <row r="109" spans="1:7" ht="15">
      <c r="A109" s="4"/>
      <c r="B109" s="15"/>
      <c r="D109" s="14" t="s">
        <v>30</v>
      </c>
      <c r="F109" s="95" t="s">
        <v>44</v>
      </c>
      <c r="G109" s="95"/>
    </row>
    <row r="110" spans="1:4" ht="15.75" customHeight="1">
      <c r="A110" s="71" t="s">
        <v>31</v>
      </c>
      <c r="B110" s="71"/>
      <c r="C110" s="15"/>
      <c r="D110" s="15"/>
    </row>
    <row r="111" spans="1:4" ht="15.75" customHeight="1">
      <c r="A111" s="71" t="s">
        <v>97</v>
      </c>
      <c r="B111" s="71"/>
      <c r="C111" s="71"/>
      <c r="D111" s="46"/>
    </row>
    <row r="112" spans="1:7" ht="33" customHeight="1">
      <c r="A112" s="71" t="s">
        <v>45</v>
      </c>
      <c r="B112" s="71"/>
      <c r="C112" s="71"/>
      <c r="D112" s="22"/>
      <c r="E112" s="5"/>
      <c r="F112" s="89" t="s">
        <v>43</v>
      </c>
      <c r="G112" s="89"/>
    </row>
    <row r="113" spans="1:7" ht="15">
      <c r="A113" s="21"/>
      <c r="B113" s="15"/>
      <c r="C113" s="15"/>
      <c r="D113" s="14" t="s">
        <v>30</v>
      </c>
      <c r="F113" s="95" t="s">
        <v>44</v>
      </c>
      <c r="G113" s="95"/>
    </row>
    <row r="114" ht="15" hidden="1"/>
    <row r="115" ht="15">
      <c r="A115" s="3" t="s">
        <v>86</v>
      </c>
    </row>
    <row r="116" ht="15">
      <c r="A116" s="3" t="s">
        <v>87</v>
      </c>
    </row>
  </sheetData>
  <sheetProtection/>
  <mergeCells count="84">
    <mergeCell ref="A18:A19"/>
    <mergeCell ref="B24:G24"/>
    <mergeCell ref="D20:G20"/>
    <mergeCell ref="A20:A21"/>
    <mergeCell ref="F1:G3"/>
    <mergeCell ref="A16:A17"/>
    <mergeCell ref="C16:C17"/>
    <mergeCell ref="C18:C19"/>
    <mergeCell ref="E8:G8"/>
    <mergeCell ref="A12:G12"/>
    <mergeCell ref="A14:G14"/>
    <mergeCell ref="E5:G5"/>
    <mergeCell ref="E9:G9"/>
    <mergeCell ref="D17:G17"/>
    <mergeCell ref="E6:G6"/>
    <mergeCell ref="E7:G7"/>
    <mergeCell ref="D16:G16"/>
    <mergeCell ref="A13:G13"/>
    <mergeCell ref="B36:G36"/>
    <mergeCell ref="B30:G30"/>
    <mergeCell ref="B31:G31"/>
    <mergeCell ref="D18:G18"/>
    <mergeCell ref="B26:G26"/>
    <mergeCell ref="B28:G28"/>
    <mergeCell ref="B34:G34"/>
    <mergeCell ref="B23:G23"/>
    <mergeCell ref="D19:G19"/>
    <mergeCell ref="B25:G25"/>
    <mergeCell ref="B88:G88"/>
    <mergeCell ref="B52:G52"/>
    <mergeCell ref="B59:G59"/>
    <mergeCell ref="E46:F46"/>
    <mergeCell ref="B39:G39"/>
    <mergeCell ref="B55:D55"/>
    <mergeCell ref="A57:D57"/>
    <mergeCell ref="B67:G67"/>
    <mergeCell ref="B78:G78"/>
    <mergeCell ref="B49:C49"/>
    <mergeCell ref="F113:G113"/>
    <mergeCell ref="A110:B110"/>
    <mergeCell ref="F112:G112"/>
    <mergeCell ref="A111:C111"/>
    <mergeCell ref="A112:C112"/>
    <mergeCell ref="F109:G109"/>
    <mergeCell ref="F108:G108"/>
    <mergeCell ref="B97:G97"/>
    <mergeCell ref="B101:G101"/>
    <mergeCell ref="B105:G105"/>
    <mergeCell ref="A107:C108"/>
    <mergeCell ref="A50:C50"/>
    <mergeCell ref="A75:G75"/>
    <mergeCell ref="A84:G84"/>
    <mergeCell ref="B54:D54"/>
    <mergeCell ref="B76:G76"/>
    <mergeCell ref="B40:G40"/>
    <mergeCell ref="B46:C46"/>
    <mergeCell ref="A63:G63"/>
    <mergeCell ref="B56:D56"/>
    <mergeCell ref="E44:F44"/>
    <mergeCell ref="E45:F45"/>
    <mergeCell ref="B45:C45"/>
    <mergeCell ref="B47:C47"/>
    <mergeCell ref="B48:C48"/>
    <mergeCell ref="E48:F48"/>
    <mergeCell ref="B95:G95"/>
    <mergeCell ref="B73:G73"/>
    <mergeCell ref="E50:F50"/>
    <mergeCell ref="B85:G85"/>
    <mergeCell ref="B92:G92"/>
    <mergeCell ref="A94:G94"/>
    <mergeCell ref="B90:G90"/>
    <mergeCell ref="B64:G64"/>
    <mergeCell ref="B70:G70"/>
    <mergeCell ref="B80:G80"/>
    <mergeCell ref="B82:G82"/>
    <mergeCell ref="D21:G21"/>
    <mergeCell ref="B22:G22"/>
    <mergeCell ref="E47:F47"/>
    <mergeCell ref="D27:G27"/>
    <mergeCell ref="E49:F49"/>
    <mergeCell ref="B44:C44"/>
    <mergeCell ref="B37:G37"/>
    <mergeCell ref="B33:G33"/>
    <mergeCell ref="B38:G38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93" r:id="rId1"/>
  <rowBreaks count="6" manualBreakCount="6">
    <brk id="28" min="3" max="6" man="1"/>
    <brk id="58" max="255" man="1"/>
    <brk id="69" min="3" max="6" man="1"/>
    <brk id="77" min="3" max="6" man="1"/>
    <brk id="89" min="3" max="6" man="1"/>
    <brk id="100" min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2019-10-03T14:33:28Z</cp:lastPrinted>
  <dcterms:created xsi:type="dcterms:W3CDTF">2018-12-28T08:43:53Z</dcterms:created>
  <dcterms:modified xsi:type="dcterms:W3CDTF">2019-12-27T13:02:46Z</dcterms:modified>
  <cp:category/>
  <cp:version/>
  <cp:contentType/>
  <cp:contentStatus/>
</cp:coreProperties>
</file>