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bookViews>
  <sheets>
    <sheet name="Лист1" sheetId="1" r:id="rId1"/>
    <sheet name="Лист2" sheetId="2" r:id="rId2"/>
    <sheet name="Лист3" sheetId="3" r:id="rId3"/>
  </sheets>
  <definedNames>
    <definedName name="_Toc188262780" localSheetId="0">Лист1!$B$2</definedName>
    <definedName name="_xlnm.Print_Area" localSheetId="0">Лист1!$A$1:$P$336</definedName>
  </definedNames>
  <calcPr calcId="125725"/>
</workbook>
</file>

<file path=xl/calcChain.xml><?xml version="1.0" encoding="utf-8"?>
<calcChain xmlns="http://schemas.openxmlformats.org/spreadsheetml/2006/main">
  <c r="H186" i="1"/>
  <c r="H185"/>
  <c r="E185"/>
  <c r="H184"/>
  <c r="E184"/>
  <c r="H183"/>
  <c r="E183"/>
  <c r="E186"/>
  <c r="E182"/>
  <c r="K161"/>
  <c r="K159"/>
  <c r="K158"/>
  <c r="K157"/>
  <c r="D272"/>
  <c r="H161"/>
  <c r="K160"/>
  <c r="H160"/>
  <c r="H159"/>
  <c r="H158"/>
  <c r="H157"/>
  <c r="M293"/>
  <c r="M294"/>
  <c r="M295"/>
  <c r="M296"/>
  <c r="M297"/>
  <c r="I292"/>
  <c r="M292" s="1"/>
  <c r="H247"/>
  <c r="E247"/>
  <c r="F246"/>
  <c r="I245"/>
  <c r="K237"/>
  <c r="H237"/>
  <c r="I198" l="1"/>
  <c r="K198" s="1"/>
  <c r="I199"/>
  <c r="K199" s="1"/>
  <c r="I200"/>
  <c r="K200" s="1"/>
  <c r="I197"/>
  <c r="K197" s="1"/>
  <c r="F123"/>
  <c r="D124"/>
  <c r="E105"/>
  <c r="F105"/>
  <c r="I105"/>
  <c r="J105"/>
  <c r="K102"/>
  <c r="K101"/>
  <c r="K100"/>
  <c r="K99"/>
  <c r="K98"/>
  <c r="H97"/>
  <c r="H105" s="1"/>
  <c r="G98"/>
  <c r="G99"/>
  <c r="G100"/>
  <c r="G101"/>
  <c r="G102"/>
  <c r="D97"/>
  <c r="G97" s="1"/>
  <c r="M74"/>
  <c r="N74"/>
  <c r="O65"/>
  <c r="O66"/>
  <c r="O67"/>
  <c r="O68"/>
  <c r="O69"/>
  <c r="L64"/>
  <c r="L74" s="1"/>
  <c r="K70"/>
  <c r="M299"/>
  <c r="H299"/>
  <c r="O226"/>
  <c r="M226"/>
  <c r="K226"/>
  <c r="H226"/>
  <c r="G226"/>
  <c r="K97" l="1"/>
  <c r="D105"/>
  <c r="O64"/>
  <c r="J186" l="1"/>
  <c r="J174"/>
  <c r="J175"/>
  <c r="J177"/>
  <c r="J178"/>
  <c r="J179"/>
  <c r="J180"/>
  <c r="J188"/>
  <c r="J173"/>
  <c r="G174"/>
  <c r="G175"/>
  <c r="G177"/>
  <c r="G178"/>
  <c r="G179"/>
  <c r="G180"/>
  <c r="G185"/>
  <c r="G188"/>
  <c r="G173"/>
  <c r="J185"/>
  <c r="J184"/>
  <c r="J183"/>
  <c r="J182"/>
  <c r="M161"/>
  <c r="M144"/>
  <c r="M145"/>
  <c r="M146"/>
  <c r="M147"/>
  <c r="M149"/>
  <c r="M150"/>
  <c r="M151"/>
  <c r="M152"/>
  <c r="M153"/>
  <c r="M154"/>
  <c r="M155"/>
  <c r="M157"/>
  <c r="M158"/>
  <c r="M159"/>
  <c r="M160"/>
  <c r="M162"/>
  <c r="M163"/>
  <c r="M165"/>
  <c r="M143"/>
  <c r="J144"/>
  <c r="J145"/>
  <c r="J146"/>
  <c r="J147"/>
  <c r="J149"/>
  <c r="J150"/>
  <c r="J151"/>
  <c r="J152"/>
  <c r="J153"/>
  <c r="J154"/>
  <c r="J155"/>
  <c r="J157"/>
  <c r="J158"/>
  <c r="J159"/>
  <c r="J160"/>
  <c r="J161"/>
  <c r="J162"/>
  <c r="J163"/>
  <c r="J165"/>
  <c r="J143"/>
  <c r="G154"/>
  <c r="G155"/>
  <c r="F153"/>
  <c r="G153" s="1"/>
  <c r="G146"/>
  <c r="G147"/>
  <c r="F145"/>
  <c r="E145"/>
  <c r="E161" s="1"/>
  <c r="G161" s="1"/>
  <c r="G149"/>
  <c r="G150"/>
  <c r="G151"/>
  <c r="G152"/>
  <c r="G157"/>
  <c r="G158"/>
  <c r="G159"/>
  <c r="G160"/>
  <c r="G162"/>
  <c r="G163"/>
  <c r="G165"/>
  <c r="G144"/>
  <c r="G143"/>
  <c r="K104"/>
  <c r="G104"/>
  <c r="D93"/>
  <c r="G145" l="1"/>
  <c r="G71"/>
  <c r="G72"/>
  <c r="G73"/>
  <c r="G70"/>
  <c r="E74"/>
  <c r="D74"/>
  <c r="I48" l="1"/>
  <c r="H48"/>
  <c r="E48"/>
  <c r="D48"/>
  <c r="K47"/>
  <c r="G47"/>
  <c r="K46"/>
  <c r="G46"/>
  <c r="K45"/>
  <c r="G45"/>
  <c r="K44"/>
  <c r="K48" s="1"/>
  <c r="G44"/>
  <c r="G48" s="1"/>
  <c r="M36"/>
  <c r="L36"/>
  <c r="O35"/>
  <c r="O34"/>
  <c r="O33"/>
  <c r="O32"/>
  <c r="O36" s="1"/>
  <c r="I36"/>
  <c r="H36"/>
  <c r="K35"/>
  <c r="K34"/>
  <c r="K33"/>
  <c r="K32"/>
  <c r="K36" s="1"/>
  <c r="E36"/>
  <c r="E236" s="1"/>
  <c r="E237" s="1"/>
  <c r="D36"/>
  <c r="D236" s="1"/>
  <c r="G32"/>
  <c r="F236" l="1"/>
  <c r="F237" s="1"/>
  <c r="D237"/>
  <c r="G201"/>
  <c r="D226"/>
  <c r="E226"/>
  <c r="F226"/>
  <c r="I226"/>
  <c r="J226"/>
  <c r="C226"/>
  <c r="E310"/>
  <c r="E316" s="1"/>
  <c r="F310"/>
  <c r="F316" s="1"/>
  <c r="G310"/>
  <c r="G316" s="1"/>
  <c r="H310"/>
  <c r="H316" s="1"/>
  <c r="I310"/>
  <c r="I316" s="1"/>
  <c r="J310"/>
  <c r="J316" s="1"/>
  <c r="D310"/>
  <c r="D316" s="1"/>
  <c r="M287"/>
  <c r="M289"/>
  <c r="M290"/>
  <c r="M291"/>
  <c r="M298"/>
  <c r="M286"/>
  <c r="E288"/>
  <c r="E300" s="1"/>
  <c r="F288"/>
  <c r="F300" s="1"/>
  <c r="G288"/>
  <c r="G300" s="1"/>
  <c r="I288"/>
  <c r="I300" s="1"/>
  <c r="J288"/>
  <c r="J300" s="1"/>
  <c r="K288"/>
  <c r="K300" s="1"/>
  <c r="L288"/>
  <c r="L300" s="1"/>
  <c r="D288"/>
  <c r="D300" s="1"/>
  <c r="H287"/>
  <c r="H289"/>
  <c r="H290"/>
  <c r="H291"/>
  <c r="H298"/>
  <c r="H286"/>
  <c r="K277"/>
  <c r="K271"/>
  <c r="K273"/>
  <c r="K274"/>
  <c r="K275"/>
  <c r="K276"/>
  <c r="K270"/>
  <c r="E272"/>
  <c r="E278" s="1"/>
  <c r="F272"/>
  <c r="F278" s="1"/>
  <c r="G272"/>
  <c r="G278" s="1"/>
  <c r="H272"/>
  <c r="H278" s="1"/>
  <c r="I272"/>
  <c r="I278" s="1"/>
  <c r="J272"/>
  <c r="J278" s="1"/>
  <c r="D278"/>
  <c r="D201"/>
  <c r="E201"/>
  <c r="F201"/>
  <c r="H201"/>
  <c r="J201"/>
  <c r="L201"/>
  <c r="C201"/>
  <c r="G186"/>
  <c r="G184"/>
  <c r="G183"/>
  <c r="G182"/>
  <c r="G134"/>
  <c r="G246" s="1"/>
  <c r="C134"/>
  <c r="D245" s="1"/>
  <c r="J133"/>
  <c r="J134" s="1"/>
  <c r="F133"/>
  <c r="F134" s="1"/>
  <c r="N123"/>
  <c r="N124" s="1"/>
  <c r="J123"/>
  <c r="G124"/>
  <c r="G236" s="1"/>
  <c r="H124"/>
  <c r="I124"/>
  <c r="J124"/>
  <c r="K124"/>
  <c r="J236" s="1"/>
  <c r="L124"/>
  <c r="M124"/>
  <c r="F124"/>
  <c r="C124"/>
  <c r="H93"/>
  <c r="K93" s="1"/>
  <c r="G93"/>
  <c r="L60"/>
  <c r="O60" s="1"/>
  <c r="H60"/>
  <c r="K60" s="1"/>
  <c r="D60"/>
  <c r="G60" s="1"/>
  <c r="K92"/>
  <c r="K94"/>
  <c r="K95"/>
  <c r="K96"/>
  <c r="K103"/>
  <c r="K91"/>
  <c r="G92"/>
  <c r="G94"/>
  <c r="G95"/>
  <c r="G96"/>
  <c r="G103"/>
  <c r="G91"/>
  <c r="J74"/>
  <c r="I74"/>
  <c r="O59"/>
  <c r="O61"/>
  <c r="O62"/>
  <c r="O63"/>
  <c r="O70"/>
  <c r="O71"/>
  <c r="O73"/>
  <c r="O58"/>
  <c r="K59"/>
  <c r="K61"/>
  <c r="K62"/>
  <c r="K63"/>
  <c r="K71"/>
  <c r="K73"/>
  <c r="K58"/>
  <c r="H74"/>
  <c r="G35"/>
  <c r="G34"/>
  <c r="G36" s="1"/>
  <c r="G59"/>
  <c r="G61"/>
  <c r="G62"/>
  <c r="G63"/>
  <c r="G58"/>
  <c r="F74"/>
  <c r="G33"/>
  <c r="O74" l="1"/>
  <c r="D247"/>
  <c r="F245"/>
  <c r="F247" s="1"/>
  <c r="J237"/>
  <c r="L236"/>
  <c r="L237" s="1"/>
  <c r="G237"/>
  <c r="I236"/>
  <c r="I237" s="1"/>
  <c r="G247"/>
  <c r="I247" s="1"/>
  <c r="I246"/>
  <c r="G105"/>
  <c r="K105"/>
  <c r="G74"/>
  <c r="M288"/>
  <c r="M300" s="1"/>
  <c r="H288"/>
  <c r="H300" s="1"/>
  <c r="K272"/>
  <c r="K278" s="1"/>
  <c r="K201"/>
  <c r="K74"/>
</calcChain>
</file>

<file path=xl/sharedStrings.xml><?xml version="1.0" encoding="utf-8"?>
<sst xmlns="http://schemas.openxmlformats.org/spreadsheetml/2006/main" count="657" uniqueCount="235">
  <si>
    <t>ЗАТВЕРДЖЕНО</t>
  </si>
  <si>
    <t>Наказ Міністерства фінансів України</t>
  </si>
  <si>
    <t>Надходження із загального фонду бюджету</t>
  </si>
  <si>
    <t>Код</t>
  </si>
  <si>
    <t>Найменування</t>
  </si>
  <si>
    <t>загальний</t>
  </si>
  <si>
    <t>фонд</t>
  </si>
  <si>
    <t>спеціаль-ний фонд</t>
  </si>
  <si>
    <t>у т.ч. бюджет розвитку</t>
  </si>
  <si>
    <t>разом</t>
  </si>
  <si>
    <t>Підпрограма 1</t>
  </si>
  <si>
    <t>Х</t>
  </si>
  <si>
    <t>спеціальний фонд</t>
  </si>
  <si>
    <t>(3+4)</t>
  </si>
  <si>
    <t>(7+8)</t>
  </si>
  <si>
    <t>(11+12)</t>
  </si>
  <si>
    <t xml:space="preserve"> </t>
  </si>
  <si>
    <t>Показники</t>
  </si>
  <si>
    <t>Одиниця виміру</t>
  </si>
  <si>
    <t>Джерело інформації</t>
  </si>
  <si>
    <t>загальний фонд</t>
  </si>
  <si>
    <t>спеціальний</t>
  </si>
  <si>
    <t>в тому числі оплата праці штатних одиниць за загальним фондом, що враховані також у спеціальному фонді</t>
  </si>
  <si>
    <t>Категорії працівників</t>
  </si>
  <si>
    <t>фактично зайняті</t>
  </si>
  <si>
    <t>з них штатні одиниці за загальним фондом, що враховані також у спеціальному фонді</t>
  </si>
  <si>
    <t>№ з/п</t>
  </si>
  <si>
    <t>Коли та яким документом затверджена</t>
  </si>
  <si>
    <t xml:space="preserve"> фонд</t>
  </si>
  <si>
    <t>Затверджено з урахуванням змін</t>
  </si>
  <si>
    <t>Касові видатки/ надання кредитів</t>
  </si>
  <si>
    <t>Зміна кредиторської заборгованості</t>
  </si>
  <si>
    <t>Погашено кредиторську заборгованість за рахунок коштів</t>
  </si>
  <si>
    <t>загального фонду</t>
  </si>
  <si>
    <t>спеціального фонду</t>
  </si>
  <si>
    <t>затверджені призначення</t>
  </si>
  <si>
    <t>планується погасити кредиторську заборгованість за рахунок коштів</t>
  </si>
  <si>
    <t>очікуваний обсяг поточних зобов’язань</t>
  </si>
  <si>
    <t>граничний обсяг</t>
  </si>
  <si>
    <t>очікуваний обсяг взяття поточних зобов’язань</t>
  </si>
  <si>
    <t>Дебіторська</t>
  </si>
  <si>
    <t>Очікувана дебіторська</t>
  </si>
  <si>
    <t>Причини виникнення заборгованості</t>
  </si>
  <si>
    <t>Вжиті заходи щодо погашення заборгованості</t>
  </si>
  <si>
    <t>(підпис)</t>
  </si>
  <si>
    <t>(ініціали та прізвище)</t>
  </si>
  <si>
    <t>2016 рік (звіт)</t>
  </si>
  <si>
    <t>2017 рік (затверджено)</t>
  </si>
  <si>
    <t>2018 рік (проект)</t>
  </si>
  <si>
    <t>2019 рік (прогноз)</t>
  </si>
  <si>
    <t>2020 рік (прогноз)</t>
  </si>
  <si>
    <t>2019 рік</t>
  </si>
  <si>
    <t>2020 рік</t>
  </si>
  <si>
    <t>1. Обов'язкові виплати</t>
  </si>
  <si>
    <t>2. Стимулюючі доплати та надбавки</t>
  </si>
  <si>
    <t>3.Премії</t>
  </si>
  <si>
    <t>4. Матеріальна допомога</t>
  </si>
  <si>
    <t>Кількість закладів, установ</t>
  </si>
  <si>
    <t>Кількість штатних одиниць</t>
  </si>
  <si>
    <t>в т.ч. посадових осіб органів місцевого самоврядування</t>
  </si>
  <si>
    <t>Кількість отриманих листів, звернень, заяв, скарг</t>
  </si>
  <si>
    <t>Кількість виконаних листів, звернень, заяв, скарг на одну посадову особу органів місцевого самоврядування</t>
  </si>
  <si>
    <t>Витрати на утримання однієї посадової особи органів місцевого самоврядування</t>
  </si>
  <si>
    <t>Кількість проведених засідань, комісії виконавчого комітету міської ради з питань надання матеріальної допомоги на одну посадову особу органів місцевого самоврядування</t>
  </si>
  <si>
    <t>Відсоток вчасно виконаних листів, звернень, заяв, скарг у їх загальній кількості</t>
  </si>
  <si>
    <t>Заробітна плата</t>
  </si>
  <si>
    <t>Нарахування на оплату праці</t>
  </si>
  <si>
    <t>Використання товарів і послуг</t>
  </si>
  <si>
    <t>Предмети, матеріали, обладнання та інвентар</t>
  </si>
  <si>
    <t>Оплата послуг (крім комунальних)</t>
  </si>
  <si>
    <t>Видатки на відрядження</t>
  </si>
  <si>
    <t>Окремі заходи по реалізації державних (регіональних) програм, не віднесені до заходів розвитку</t>
  </si>
  <si>
    <t>Придбання основного капіталу</t>
  </si>
  <si>
    <t>Придбання обладнання і предметів довгострокового користування</t>
  </si>
  <si>
    <t>Інші поточні видатки</t>
  </si>
  <si>
    <t>Предмети,матеріали, обладнання та інвентар</t>
  </si>
  <si>
    <t>Оплата послуг(крім комунальних)</t>
  </si>
  <si>
    <t>Окремі заходи по реалізаціїдержавних (регіональних) програм, не віднесені до заходів розвитку</t>
  </si>
  <si>
    <t>од.</t>
  </si>
  <si>
    <t>розрахунок</t>
  </si>
  <si>
    <t>%</t>
  </si>
  <si>
    <t>затверджено</t>
  </si>
  <si>
    <t>Кількість придбаного обладнання та предметів довгострокового користування, в т.ч.</t>
  </si>
  <si>
    <t>комплект меблів</t>
  </si>
  <si>
    <t>комплект комп'ютерної техніки</t>
  </si>
  <si>
    <t>Витрати на придбання 1 одиниці обладнання та предметів довгострокового користування</t>
  </si>
  <si>
    <t>Показники затрат</t>
  </si>
  <si>
    <t>Показники продукту</t>
  </si>
  <si>
    <t>Показники ефективності</t>
  </si>
  <si>
    <t>Показники якості</t>
  </si>
  <si>
    <t>обсяг витрат, всього</t>
  </si>
  <si>
    <t>відсоток вчасно виконаних листів, звернень, заяв, скарг у  їх загальній кількості</t>
  </si>
  <si>
    <t>2020рік (прогноз)</t>
  </si>
  <si>
    <t>заборгованість на 01.01.2018</t>
  </si>
  <si>
    <t>Взяття бюджетних зобов'язань здійснюється згідно Бюджетного кодексу України та інших нормативно-правових актів. Бюджетні зобов'язання реєструються відповідно до затверджених в міському бюджеті призначень на відповідний рік.</t>
  </si>
  <si>
    <t>Посадові особи місцевого самоврядування, в т.ч.:</t>
  </si>
  <si>
    <t>Директор департаменту</t>
  </si>
  <si>
    <t>Заступник директора департаменту</t>
  </si>
  <si>
    <t>Заступник директора департаменту, начальник відділу</t>
  </si>
  <si>
    <t>Начальник відділу</t>
  </si>
  <si>
    <t>Заступник начальника відділу</t>
  </si>
  <si>
    <t>Головний спеціаліст</t>
  </si>
  <si>
    <t>Провідний спеціаліст</t>
  </si>
  <si>
    <r>
      <t>обсяг витрат, всього,</t>
    </r>
    <r>
      <rPr>
        <i/>
        <sz val="16"/>
        <color theme="1"/>
        <rFont val="Times New Roman"/>
        <family val="1"/>
        <charset val="204"/>
      </rPr>
      <t xml:space="preserve"> в т.ч.</t>
    </r>
  </si>
  <si>
    <t xml:space="preserve"> 3. Керівництво і управління у відповідній сфері у містах (місті Києві), селищах, селах, об'єднаних територіальних громадах</t>
  </si>
  <si>
    <t>(0) (8) (1) (0) (1) (6) (0)</t>
  </si>
  <si>
    <t>рішення міської ради                кошторис</t>
  </si>
  <si>
    <t>книга реєстрації вхідної кореспонденції, оформлена належним чином</t>
  </si>
  <si>
    <t>план роботи ДПСЗН</t>
  </si>
  <si>
    <r>
      <t xml:space="preserve">* </t>
    </r>
    <r>
      <rPr>
        <sz val="10"/>
        <color theme="1"/>
        <rFont val="Times New Roman"/>
        <family val="1"/>
        <charset val="204"/>
      </rPr>
      <t>Код програмної класифікації видатків та кредитування місцевих бюджетів, Структура якого затверджена наказом Міністерства фінансів України від 20 вересня 2017 року № 793.</t>
    </r>
  </si>
  <si>
    <t>Витрати на утримання однієї штатної одиниці</t>
  </si>
  <si>
    <t>Водій</t>
  </si>
  <si>
    <t>(у редакції наказу Міністерства фінансів України від 17 липня 2018 року №617)</t>
  </si>
  <si>
    <t>Бюджетний запит на 2019 - 2021  роки індивідуальний, (Форма 2019-2)</t>
  </si>
  <si>
    <r>
      <t xml:space="preserve">1.  Департамент соціальної політики Житомирської міської ради </t>
    </r>
    <r>
      <rPr>
        <sz val="24"/>
        <color theme="1"/>
        <rFont val="Times New Roman"/>
        <family val="1"/>
        <charset val="204"/>
      </rPr>
      <t xml:space="preserve">( 0) ( 8 ) </t>
    </r>
    <r>
      <rPr>
        <b/>
        <sz val="24"/>
        <color theme="1"/>
        <rFont val="Times New Roman"/>
        <family val="1"/>
        <charset val="204"/>
      </rPr>
      <t xml:space="preserve"> </t>
    </r>
  </si>
  <si>
    <r>
      <t>2. Департамент соціальної політики Житомирської міської ради</t>
    </r>
    <r>
      <rPr>
        <b/>
        <i/>
        <sz val="24"/>
        <color theme="1"/>
        <rFont val="Times New Roman"/>
        <family val="1"/>
        <charset val="204"/>
      </rPr>
      <t xml:space="preserve"> </t>
    </r>
    <r>
      <rPr>
        <i/>
        <sz val="24"/>
        <color theme="1"/>
        <rFont val="Times New Roman"/>
        <family val="1"/>
        <charset val="204"/>
      </rPr>
      <t>( 0 ) ( 8 ) ( 1 )</t>
    </r>
  </si>
  <si>
    <t>(найменування головного розпорядника коштів міського бюджету)</t>
  </si>
  <si>
    <t>(код Типової відомчої класифікації видатків та кредитування місцевих бюджетів)</t>
  </si>
  <si>
    <t>(найменування відповідального виконавця бюджетної програми)</t>
  </si>
  <si>
    <t>(код Програмної класифікації видатків та кредитування місцевих бюджетів)</t>
  </si>
  <si>
    <t>1) надходження для виконання бюджетної програми у 2017 - 2019 роках:</t>
  </si>
  <si>
    <t>Власні надходження бюджетних установ (розписати за видами надходжень)</t>
  </si>
  <si>
    <t>Інші надходження спеціального фонду (розписати за видами надходжень) кошти, що передаються із загального фонду до спеціального фонду</t>
  </si>
  <si>
    <t>Повернення кредитів до бюджету</t>
  </si>
  <si>
    <t>УСЬОГО</t>
  </si>
  <si>
    <t>2017 рік (звіт)</t>
  </si>
  <si>
    <t>2018 рік (затверджено)</t>
  </si>
  <si>
    <t>2019 рік (проект)</t>
  </si>
  <si>
    <t>(грн.)</t>
  </si>
  <si>
    <t>6. Витрати за кодами Економічної класифікації видатків/Класифікації кредитування бюджету:</t>
  </si>
  <si>
    <t>1) видатки за кодами Економічної класифікації видатків бюджету у 2017 -2019 роках:</t>
  </si>
  <si>
    <t>Код Економічної класифікації видатків бюджету</t>
  </si>
  <si>
    <t>2) надання кредитів за кодами Класифікації кредитування бюджету  у 2017 - 2019 роках:</t>
  </si>
  <si>
    <t>Код Класифікації кредитування бюджету</t>
  </si>
  <si>
    <t>3) видатки за кодами Економічної класифікації видатків бюджету у 2020 - 2021 роках:</t>
  </si>
  <si>
    <t>2021 рік (прогноз)</t>
  </si>
  <si>
    <t>4) надання кредитів за кодами Класифікації кредитування бюджету у 2020 - 2021 роках:</t>
  </si>
  <si>
    <t>(грн)</t>
  </si>
  <si>
    <t>Напрями використання бюджетних коштів</t>
  </si>
  <si>
    <t>7. Витрати за напрямами використання бюджетних коштів:</t>
  </si>
  <si>
    <t>1) витрати за напрямами використання бюджетних коштів у 2017 - 2019 роках:</t>
  </si>
  <si>
    <t>( грн)</t>
  </si>
  <si>
    <t>разом                (5+6)</t>
  </si>
  <si>
    <t>разом                (11+12)</t>
  </si>
  <si>
    <t>2) результативні показники бюджетної програми у 2020 - 2021 роках:</t>
  </si>
  <si>
    <t>разом                  (5+6)</t>
  </si>
  <si>
    <t>разом              (8+9)</t>
  </si>
  <si>
    <t>9. Структура видатків на оплату праці:</t>
  </si>
  <si>
    <t>2018 рік (план)</t>
  </si>
  <si>
    <t>2021 рік</t>
  </si>
  <si>
    <t>10. Чисельність зайнятих у бюджетних установах:</t>
  </si>
  <si>
    <t>Заступник директора департаменту, начальник управління</t>
  </si>
  <si>
    <t>Заступник начальника управління, начальник відділу</t>
  </si>
  <si>
    <t>Завідувач сектору</t>
  </si>
  <si>
    <t>Головний державний соціальний інспектор</t>
  </si>
  <si>
    <t>Державний соціальний інспектор</t>
  </si>
  <si>
    <t>(4+5)</t>
  </si>
  <si>
    <t>(10+11)</t>
  </si>
  <si>
    <t>12. Об'єкти, які виконуються в межах бюджетної програми/підпрограми за рахунок коштів бюджету розвитку у 2017-2021 роках:</t>
  </si>
  <si>
    <t>Найменування  об'єкта відповідно до проектно- кошторисної документації</t>
  </si>
  <si>
    <t>Строк реалізаціїї об'єкта (рік початку і завершення)</t>
  </si>
  <si>
    <t>Загальна вартість об'єкта</t>
  </si>
  <si>
    <t>2018рік (затверджено)</t>
  </si>
  <si>
    <t>спеціальний фонд (бюджет розвитку)</t>
  </si>
  <si>
    <t>рівень будівельної готовності об'єкта на кінець бюджетного періоду, %</t>
  </si>
  <si>
    <t>2019рік (проект)</t>
  </si>
  <si>
    <t>2021рік (прогноз)</t>
  </si>
  <si>
    <t>13. Аналіз результатів, досягнутих внаслідок використання коштів загального фонду бюджету у 2017році, очікувані результати у 2018році, обґрунтування необхідності передбачення</t>
  </si>
  <si>
    <t>видатків/надання кредитів на 2019- 2021роки</t>
  </si>
  <si>
    <t>1) кредиторська заборгованість місцевого бюджету у 2017 (звітному) році:</t>
  </si>
  <si>
    <t>14. Бюджетні зобов’язання у 2017 - 2019 роках:</t>
  </si>
  <si>
    <t>Код Економічної класифікації видатків бюджету / код Класифікації кредитування бюджету</t>
  </si>
  <si>
    <t>Кредиторська заборгованість на початок минулого бюджетного періоду</t>
  </si>
  <si>
    <t>Кредиторська заборгованість на кінець минулого бюджетного періоду</t>
  </si>
  <si>
    <t>(6–5)</t>
  </si>
  <si>
    <t>Бюджетні зобов’язання (4+6)</t>
  </si>
  <si>
    <t xml:space="preserve">2) кредиторська заборгованість місцевого бюджету у 2018- 2019 роках: </t>
  </si>
  <si>
    <t>2018 рік</t>
  </si>
  <si>
    <t>2019рік</t>
  </si>
  <si>
    <t>кредиторська заборгованість на початок поточного бюджетного періоду</t>
  </si>
  <si>
    <t>(3-5)</t>
  </si>
  <si>
    <t>можлива кредиторська заборгованість на початок планового бюджетного періоду</t>
  </si>
  <si>
    <t>(4–5–6)</t>
  </si>
  <si>
    <t>(8-10)</t>
  </si>
  <si>
    <t xml:space="preserve">3) дебіторська заборгованість у 2017- 2018 роках:                                                                                       </t>
  </si>
  <si>
    <t>Дебіторська заборгованість на 01.01.2017</t>
  </si>
  <si>
    <t>заборгованість на 01.01.2019</t>
  </si>
  <si>
    <t>4) аналіз управління бюджетними зобов’язаннями та пропозиції щодо упорядкування бюджетних зобов’язань у 2018 році</t>
  </si>
  <si>
    <t>15. Підстави та обґрунтування видатків спеціального фонду на 2019 рік та на 2020- 2021 роки за рахунок надходжень до спеціального фонду, аналіз результатів, досягнутих унаслідок використання коштів спеціального фонду бюджету у 2017 році, та очікувані результати у 2018році</t>
  </si>
  <si>
    <t>17 липня 2015 року № 648</t>
  </si>
  <si>
    <t>(найменування бюджетної програми згідно з Типовою програмною класифікацією видатків та кредитування місцевих бюджетів)</t>
  </si>
  <si>
    <t>5. Надходження для виконання бюджетної програми:</t>
  </si>
  <si>
    <r>
      <t>1) мета  бюджетної програмами, строки її реалізації:</t>
    </r>
    <r>
      <rPr>
        <sz val="20"/>
        <color theme="1"/>
        <rFont val="Times New Roman"/>
        <family val="1"/>
        <charset val="204"/>
      </rPr>
      <t xml:space="preserve"> керівництво і управління у сфері соціального захисту населення у м.Житомирі;</t>
    </r>
  </si>
  <si>
    <t>Оплата комунальних послуг та енергоносіїв</t>
  </si>
  <si>
    <t>Оплата теплопостачання</t>
  </si>
  <si>
    <t>Оплата водопостачання та водовідведення</t>
  </si>
  <si>
    <t>Оплата електроенергії</t>
  </si>
  <si>
    <t>Оплата природного газу</t>
  </si>
  <si>
    <t>Оплата інших енергоносіїв</t>
  </si>
  <si>
    <t>4. Мета та завдання бюджетної програми на 2019-2021 роки:</t>
  </si>
  <si>
    <t>2) надходження для виконання бюджетної програми у 2020 - 2021 роках:</t>
  </si>
  <si>
    <t>8. Результативні показники бюджетної програми:</t>
  </si>
  <si>
    <t>1) результативні показники бюджетної програми у 2017 - 2019 роках:</t>
  </si>
  <si>
    <t>11. Місцеві/регіональні програми, які виконуються в межах бюджетної програми:</t>
  </si>
  <si>
    <t>1) місцеві/регіональні програми, які виконуються в межах бюджетної програми у 2017 - 2019 роках:</t>
  </si>
  <si>
    <t>Найменування місцевої/регіональної програми</t>
  </si>
  <si>
    <t>2018 рік (звіт)</t>
  </si>
  <si>
    <t>Комплексна міська Програма соціального захисту населення на 2016-2020 роки</t>
  </si>
  <si>
    <t xml:space="preserve"> Рішення міської ради від 28.12.2015 №29 "Про затвердження комплексної міської Програми соціального захисту населення на 2016-2020 роки" (зі змінами та доповненнями)</t>
  </si>
  <si>
    <t>2) місцеві/регіональні програми, які виконуються в межах бюджетної програми у 2020 - 2021 роках:</t>
  </si>
  <si>
    <t>Проект Комплексої міської Програми соціального захисту населення на 2021-2025 роки</t>
  </si>
  <si>
    <t>грн.</t>
  </si>
  <si>
    <t>Виконавець: Кисарець 47 03 57</t>
  </si>
  <si>
    <r>
      <t xml:space="preserve">3) підстави для реалізації бюджетної програми: </t>
    </r>
    <r>
      <rPr>
        <sz val="20"/>
        <color theme="1"/>
        <rFont val="Times New Roman"/>
        <family val="1"/>
        <charset val="204"/>
      </rPr>
      <t>Конституція України, Бюджетний кодекс України (із змінами та доповненнями), ЗУ  "Про місцеве самоврядування в Україні", ЗУ "Про службу в органах місцевого самоврядування в Україні", Укази і розпорядження Президента України, постанови і розпорядження Кабінету Міністрів України, накази Міністерства фінансів України та інших центральних органів державної виконавчої влади, накази Державної казначейської служби України, розпорядження голови обласної держадміністрації та міського голови, рішення облдержадміністрації, міської ради та виконавчого комітету міської ради, наказ Міністерства фінансів України від 26.08.2014 №836 "Про деякі питання запровадження програмно-цільового методу складання та виконання місцевих бюджетів"(із змінами)</t>
    </r>
  </si>
  <si>
    <t>Здійснення виконавчим органом міської ради-департаментом соціальної політики Житомирської міської ради наданих законодавством повноважень у сфері праці і соціального захисту населення м.Житомира</t>
  </si>
  <si>
    <t>Інші надходження спеціального фонду (розписати за видами надходжень) кошти, що передаються із загального фонду до спеціального фонду (бюджету розвитку)</t>
  </si>
  <si>
    <t xml:space="preserve">штатний розпис департаменту                          </t>
  </si>
  <si>
    <t xml:space="preserve">штатний розпис департаменту                           </t>
  </si>
  <si>
    <t>план роботи департаменту</t>
  </si>
  <si>
    <t xml:space="preserve">штатний розпис департаменту                         </t>
  </si>
  <si>
    <t xml:space="preserve">штатний розпис департаменту                            </t>
  </si>
  <si>
    <t>Виділені кошти в 2017 році  дали можливість забезпечити виплату заробітної плати фактичної чисельності працівників департаменту та першочергових потреб, зокрема на  придбання канцелярських товарів,заправку картриджів, без яких існування департаменту  неможливе. Штатна чисельність на 2018р. складає 125 одиниць при річному фонді оплати праці  з нарахуванням 23233,7тис. грн. , в 2017 р. становила 15  одиниць при річному фонді оплати праці з нарахуванням  3660,3 тис. грн. Відповідно до прогнозних показників на 2019 рік планується забезпечення першочергових видатків  на утримання та виконання повноважень у повному обсязі. Розрахункова потреба поточних видатків на 2019-2021 роки визначена з урахуванням індексу споживчих цін та прогнозних показників відповідно до постанови Кабінету Міністрів України від 11.07.2018 № 546 "Про схвалення Прогнозу економічного і соціального розвитку України на 2019-2021 роки"</t>
  </si>
  <si>
    <t>Департаментом соціальної політики Житомирської міської ради на 2019 рік не планується використання коштів по спеціальному фонду.</t>
  </si>
  <si>
    <r>
      <t>2) завдання  бюджетної програми:</t>
    </r>
    <r>
      <rPr>
        <sz val="20"/>
        <color theme="1"/>
        <rFont val="Times New Roman"/>
        <family val="1"/>
        <charset val="204"/>
      </rPr>
      <t>здійснення виконавчим органом міської ради-департаментом соціальної політики Житомирської міської ради наданих законодавством повноважень у сфері соціального захисту населення м.Житомира;</t>
    </r>
  </si>
  <si>
    <t>Кількість проведених засідань, міської комісії по призначеннюсубсидій, державної соціальної допомоги малозабезпеченим сім'ям, призначення (відновлення) соціальних виплат, пенсій, надання пільг внутрішньопереміщеним та іншим особам, тощод на одну посадову особу органів місцевого самоврядування</t>
  </si>
  <si>
    <r>
      <t xml:space="preserve">В.о. директора департаменту                                                   ___________________                </t>
    </r>
    <r>
      <rPr>
        <b/>
        <u/>
        <sz val="20"/>
        <color theme="1"/>
        <rFont val="Times New Roman"/>
        <family val="1"/>
        <charset val="204"/>
      </rPr>
      <t>Л.Ліпінська</t>
    </r>
  </si>
  <si>
    <r>
      <t xml:space="preserve">Начальник планово-контрольного відділу                           ___________________               </t>
    </r>
    <r>
      <rPr>
        <b/>
        <u/>
        <sz val="20"/>
        <color theme="1"/>
        <rFont val="Times New Roman"/>
        <family val="1"/>
        <charset val="204"/>
      </rPr>
      <t xml:space="preserve"> Н.Корзун</t>
    </r>
  </si>
  <si>
    <t>Кількість розроблених та підготовлених документів (рішення міської ради, виконавчого комітету, звіти, інформації, кошториси, паспорти, бюджетні запити, банківські документи, договори, тощо)</t>
  </si>
  <si>
    <t>Кількість засідань комісії виконавчого комітету міської ради з питань надання матеріальної допомоги та інших комісій</t>
  </si>
  <si>
    <t>Кількість засідань міських комісій по призначенню субсидій, державної соціальної допомоги малозабезпеченим сім'ям, призначення (відновлення) соціальних виплат, пенсій, надання пільгвнутрішньо переміщеним особам,тощо</t>
  </si>
  <si>
    <t>Кількість розроблених та підготовлених документів (рішення міської ради, виконавчого комітету, звіти, інформації, кошториси, паспорти, бюджетні запити, банківські документи, договори, тощо) на одну посадову особу  органів місцевого самоврядування</t>
  </si>
  <si>
    <t>Кількість проведених засідань, комісії виконавчого комітету міської ради з питань надання матеріальної допомоги та інших комісій на одну посадову особу органів місцевого самоврядування</t>
  </si>
  <si>
    <t>Кількість засідань міських комісій по призначенню субсидій, державної соціальної допомоги малозабезпеченим сім'ям, призначення (відновлення) соціальних виплат, пенсій, надання пільг внутрішньо переміщеним особам,тощо</t>
  </si>
  <si>
    <t>Кількість проведених засідань, міської комісії по призначеннюсубсидій, державної соціальної допомоги малозабезпеченим сім'ям, призначення (відновлення) соціальних виплат, пенсій, надання пільг внутрішньопереміщеним та іншим особам, тощо на одну посадову особу органів місцевого самоврядування</t>
  </si>
  <si>
    <t>2) витрати за напрямами використання бюджетних коштів у 2020 - 2021 роках:</t>
  </si>
</sst>
</file>

<file path=xl/styles.xml><?xml version="1.0" encoding="utf-8"?>
<styleSheet xmlns="http://schemas.openxmlformats.org/spreadsheetml/2006/main">
  <numFmts count="4">
    <numFmt numFmtId="43" formatCode="_-* #,##0.00\ _₽_-;\-* #,##0.00\ _₽_-;_-* &quot;-&quot;??\ _₽_-;_-@_-"/>
    <numFmt numFmtId="164" formatCode="000000"/>
    <numFmt numFmtId="165" formatCode="#,##0.0"/>
    <numFmt numFmtId="166" formatCode="0.0"/>
  </numFmts>
  <fonts count="46">
    <font>
      <sz val="11"/>
      <color theme="1"/>
      <name val="Calibri"/>
      <family val="2"/>
      <charset val="204"/>
      <scheme val="minor"/>
    </font>
    <font>
      <b/>
      <sz val="14"/>
      <color theme="1"/>
      <name val="Times New Roman"/>
      <family val="1"/>
      <charset val="204"/>
    </font>
    <font>
      <sz val="14"/>
      <color theme="1"/>
      <name val="Times New Roman"/>
      <family val="1"/>
      <charset val="204"/>
    </font>
    <font>
      <sz val="12"/>
      <color theme="1"/>
      <name val="Times New Roman"/>
      <family val="1"/>
      <charset val="204"/>
    </font>
    <font>
      <b/>
      <sz val="12"/>
      <color theme="1"/>
      <name val="Times New Roman"/>
      <family val="1"/>
      <charset val="204"/>
    </font>
    <font>
      <sz val="10"/>
      <color theme="1"/>
      <name val="Times New Roman"/>
      <family val="1"/>
      <charset val="204"/>
    </font>
    <font>
      <sz val="9"/>
      <color theme="1"/>
      <name val="Times New Roman"/>
      <family val="1"/>
      <charset val="204"/>
    </font>
    <font>
      <i/>
      <sz val="9"/>
      <color theme="1"/>
      <name val="Times New Roman"/>
      <family val="1"/>
      <charset val="204"/>
    </font>
    <font>
      <sz val="12"/>
      <color theme="1"/>
      <name val="Calibri"/>
      <family val="2"/>
      <charset val="204"/>
      <scheme val="minor"/>
    </font>
    <font>
      <b/>
      <sz val="9"/>
      <color theme="1"/>
      <name val="Times New Roman"/>
      <family val="1"/>
      <charset val="204"/>
    </font>
    <font>
      <sz val="14"/>
      <color theme="1"/>
      <name val="Arial"/>
      <family val="2"/>
      <charset val="204"/>
    </font>
    <font>
      <sz val="14"/>
      <color theme="1"/>
      <name val="Calibri"/>
      <family val="2"/>
      <charset val="204"/>
      <scheme val="minor"/>
    </font>
    <font>
      <sz val="11"/>
      <color theme="1"/>
      <name val="Times New Roman"/>
      <family val="1"/>
      <charset val="204"/>
    </font>
    <font>
      <b/>
      <sz val="11"/>
      <color theme="1"/>
      <name val="Times New Roman"/>
      <family val="1"/>
      <charset val="204"/>
    </font>
    <font>
      <b/>
      <sz val="8"/>
      <color theme="1"/>
      <name val="Times New Roman"/>
      <family val="1"/>
      <charset val="204"/>
    </font>
    <font>
      <vertAlign val="superscript"/>
      <sz val="10"/>
      <color theme="1"/>
      <name val="Times New Roman"/>
      <family val="1"/>
      <charset val="204"/>
    </font>
    <font>
      <i/>
      <sz val="11"/>
      <color rgb="FF000000"/>
      <name val="Times New Roman"/>
      <family val="1"/>
      <charset val="204"/>
    </font>
    <font>
      <b/>
      <i/>
      <sz val="14"/>
      <color theme="1"/>
      <name val="Times New Roman"/>
      <family val="1"/>
      <charset val="204"/>
    </font>
    <font>
      <b/>
      <sz val="16"/>
      <color theme="1"/>
      <name val="Times New Roman"/>
      <family val="1"/>
      <charset val="204"/>
    </font>
    <font>
      <i/>
      <sz val="12"/>
      <color theme="1"/>
      <name val="Times New Roman"/>
      <family val="1"/>
      <charset val="204"/>
    </font>
    <font>
      <b/>
      <sz val="12"/>
      <name val="Times New Roman"/>
      <family val="1"/>
      <charset val="204"/>
    </font>
    <font>
      <b/>
      <i/>
      <sz val="16"/>
      <color theme="1"/>
      <name val="Times New Roman"/>
      <family val="1"/>
      <charset val="204"/>
    </font>
    <font>
      <b/>
      <sz val="20"/>
      <color theme="1"/>
      <name val="Times New Roman"/>
      <family val="1"/>
      <charset val="204"/>
    </font>
    <font>
      <sz val="16"/>
      <color theme="1"/>
      <name val="Calibri"/>
      <family val="2"/>
      <charset val="204"/>
      <scheme val="minor"/>
    </font>
    <font>
      <i/>
      <sz val="14"/>
      <color theme="1"/>
      <name val="Times New Roman"/>
      <family val="1"/>
      <charset val="204"/>
    </font>
    <font>
      <sz val="14"/>
      <name val="Times New Roman"/>
      <family val="1"/>
      <charset val="204"/>
    </font>
    <font>
      <b/>
      <sz val="14"/>
      <name val="Times New Roman"/>
      <family val="1"/>
      <charset val="204"/>
    </font>
    <font>
      <b/>
      <sz val="28"/>
      <color theme="1"/>
      <name val="Times New Roman"/>
      <family val="1"/>
      <charset val="204"/>
    </font>
    <font>
      <b/>
      <sz val="24"/>
      <color theme="1"/>
      <name val="Times New Roman"/>
      <family val="1"/>
      <charset val="204"/>
    </font>
    <font>
      <sz val="24"/>
      <color theme="1"/>
      <name val="Times New Roman"/>
      <family val="1"/>
      <charset val="204"/>
    </font>
    <font>
      <b/>
      <i/>
      <sz val="24"/>
      <color theme="1"/>
      <name val="Times New Roman"/>
      <family val="1"/>
      <charset val="204"/>
    </font>
    <font>
      <i/>
      <sz val="24"/>
      <color theme="1"/>
      <name val="Times New Roman"/>
      <family val="1"/>
      <charset val="204"/>
    </font>
    <font>
      <sz val="22"/>
      <color theme="1"/>
      <name val="Times New Roman"/>
      <family val="1"/>
      <charset val="204"/>
    </font>
    <font>
      <b/>
      <sz val="26"/>
      <color theme="1"/>
      <name val="Times New Roman"/>
      <family val="1"/>
      <charset val="204"/>
    </font>
    <font>
      <b/>
      <sz val="18"/>
      <color theme="1"/>
      <name val="Times New Roman"/>
      <family val="1"/>
      <charset val="204"/>
    </font>
    <font>
      <b/>
      <sz val="22"/>
      <color theme="1"/>
      <name val="Times New Roman"/>
      <family val="1"/>
      <charset val="204"/>
    </font>
    <font>
      <sz val="20"/>
      <color theme="1"/>
      <name val="Times New Roman"/>
      <family val="1"/>
      <charset val="204"/>
    </font>
    <font>
      <sz val="16"/>
      <color theme="1"/>
      <name val="Times New Roman"/>
      <family val="1"/>
      <charset val="204"/>
    </font>
    <font>
      <i/>
      <sz val="16"/>
      <color theme="1"/>
      <name val="Times New Roman"/>
      <family val="1"/>
      <charset val="204"/>
    </font>
    <font>
      <sz val="18"/>
      <color theme="1"/>
      <name val="Calibri"/>
      <family val="2"/>
      <charset val="204"/>
      <scheme val="minor"/>
    </font>
    <font>
      <b/>
      <u/>
      <sz val="20"/>
      <color theme="1"/>
      <name val="Times New Roman"/>
      <family val="1"/>
      <charset val="204"/>
    </font>
    <font>
      <sz val="11"/>
      <color theme="1"/>
      <name val="Calibri"/>
      <family val="2"/>
      <charset val="204"/>
      <scheme val="minor"/>
    </font>
    <font>
      <sz val="10"/>
      <name val="Arial"/>
      <family val="2"/>
      <charset val="204"/>
    </font>
    <font>
      <b/>
      <sz val="10"/>
      <color theme="1"/>
      <name val="Times New Roman"/>
      <family val="1"/>
      <charset val="204"/>
    </font>
    <font>
      <b/>
      <sz val="13"/>
      <color theme="1"/>
      <name val="Times New Roman"/>
      <family val="1"/>
      <charset val="204"/>
    </font>
    <font>
      <b/>
      <sz val="13.5"/>
      <color theme="1"/>
      <name val="Times New Roman"/>
      <family val="1"/>
      <charset val="204"/>
    </font>
  </fonts>
  <fills count="3">
    <fill>
      <patternFill patternType="none"/>
    </fill>
    <fill>
      <patternFill patternType="gray125"/>
    </fill>
    <fill>
      <patternFill patternType="solid">
        <fgColor rgb="FFFFFF00"/>
        <bgColor indexed="64"/>
      </patternFill>
    </fill>
  </fills>
  <borders count="37">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right/>
      <top/>
      <bottom style="medium">
        <color rgb="FF000000"/>
      </bottom>
      <diagonal/>
    </border>
    <border>
      <left style="medium">
        <color indexed="64"/>
      </left>
      <right/>
      <top/>
      <bottom style="medium">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bottom style="medium">
        <color rgb="FF000000"/>
      </bottom>
      <diagonal/>
    </border>
    <border>
      <left/>
      <right style="medium">
        <color indexed="64"/>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indexed="64"/>
      </right>
      <top style="medium">
        <color rgb="FF000000"/>
      </top>
      <bottom/>
      <diagonal/>
    </border>
    <border>
      <left style="medium">
        <color rgb="FF000000"/>
      </left>
      <right style="medium">
        <color indexed="64"/>
      </right>
      <top/>
      <bottom/>
      <diagonal/>
    </border>
    <border>
      <left style="medium">
        <color rgb="FF000000"/>
      </left>
      <right style="medium">
        <color indexed="64"/>
      </right>
      <top/>
      <bottom style="medium">
        <color rgb="FF000000"/>
      </bottom>
      <diagonal/>
    </border>
    <border>
      <left style="medium">
        <color rgb="FF000000"/>
      </left>
      <right style="medium">
        <color indexed="64"/>
      </right>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3">
    <xf numFmtId="0" fontId="0" fillId="0" borderId="0"/>
    <xf numFmtId="43" fontId="41" fillId="0" borderId="0" applyFont="0" applyFill="0" applyBorder="0" applyAlignment="0" applyProtection="0"/>
    <xf numFmtId="0" fontId="42" fillId="0" borderId="0"/>
  </cellStyleXfs>
  <cellXfs count="303">
    <xf numFmtId="0" fontId="0" fillId="0" borderId="0" xfId="0"/>
    <xf numFmtId="0" fontId="4" fillId="0" borderId="0" xfId="0" applyFont="1"/>
    <xf numFmtId="0" fontId="3" fillId="0" borderId="0" xfId="0" applyFont="1"/>
    <xf numFmtId="0" fontId="4" fillId="0" borderId="0" xfId="0" applyFont="1" applyAlignment="1">
      <alignment horizontal="justify"/>
    </xf>
    <xf numFmtId="0" fontId="0" fillId="0" borderId="0" xfId="0" applyAlignment="1"/>
    <xf numFmtId="0" fontId="1" fillId="0" borderId="0" xfId="0" applyFont="1"/>
    <xf numFmtId="0" fontId="1" fillId="0" borderId="0" xfId="0" applyFont="1" applyAlignment="1"/>
    <xf numFmtId="0" fontId="6" fillId="0" borderId="0" xfId="0" applyFont="1" applyBorder="1" applyAlignment="1">
      <alignment vertical="top" wrapText="1"/>
    </xf>
    <xf numFmtId="0" fontId="9" fillId="0" borderId="0" xfId="0" applyFont="1" applyBorder="1" applyAlignment="1">
      <alignment horizontal="center" vertical="top" wrapText="1"/>
    </xf>
    <xf numFmtId="0" fontId="10" fillId="0" borderId="0" xfId="0" applyFont="1"/>
    <xf numFmtId="0" fontId="6" fillId="0" borderId="0" xfId="0" applyFont="1" applyAlignment="1">
      <alignment horizontal="right"/>
    </xf>
    <xf numFmtId="0" fontId="6" fillId="0" borderId="16" xfId="0" applyFont="1" applyBorder="1" applyAlignment="1">
      <alignment horizontal="center" wrapText="1"/>
    </xf>
    <xf numFmtId="0" fontId="6" fillId="0" borderId="17" xfId="0" applyFont="1" applyBorder="1" applyAlignment="1">
      <alignment horizontal="center" vertical="top" wrapText="1"/>
    </xf>
    <xf numFmtId="0" fontId="6" fillId="0" borderId="17" xfId="0" applyFont="1" applyBorder="1" applyAlignment="1">
      <alignment vertical="top" wrapText="1"/>
    </xf>
    <xf numFmtId="0" fontId="6" fillId="0" borderId="19" xfId="0" applyFont="1" applyBorder="1" applyAlignment="1">
      <alignment horizontal="center" vertical="top" wrapText="1"/>
    </xf>
    <xf numFmtId="0" fontId="6" fillId="0" borderId="0" xfId="0" applyFont="1" applyAlignment="1">
      <alignment horizontal="right" indent="1"/>
    </xf>
    <xf numFmtId="0" fontId="4" fillId="0" borderId="0" xfId="0" applyFont="1" applyAlignment="1">
      <alignment horizontal="right"/>
    </xf>
    <xf numFmtId="0" fontId="11" fillId="0" borderId="0" xfId="0" applyFont="1" applyAlignment="1">
      <alignment horizontal="left"/>
    </xf>
    <xf numFmtId="0" fontId="9" fillId="0" borderId="0" xfId="0" applyFont="1"/>
    <xf numFmtId="0" fontId="12" fillId="0" borderId="1" xfId="0" applyFont="1" applyBorder="1" applyAlignment="1">
      <alignment horizontal="center" vertical="top" wrapText="1"/>
    </xf>
    <xf numFmtId="0" fontId="12" fillId="0" borderId="6" xfId="0" applyFont="1" applyBorder="1" applyAlignment="1">
      <alignment horizontal="center" vertical="top" wrapText="1"/>
    </xf>
    <xf numFmtId="0" fontId="13" fillId="0" borderId="1" xfId="0" applyFont="1" applyBorder="1" applyAlignment="1">
      <alignment vertical="top" wrapText="1"/>
    </xf>
    <xf numFmtId="0" fontId="3" fillId="0" borderId="6" xfId="0" applyFont="1" applyBorder="1" applyAlignment="1">
      <alignment horizontal="center" wrapText="1"/>
    </xf>
    <xf numFmtId="0" fontId="3" fillId="0" borderId="1" xfId="0" applyFont="1" applyBorder="1" applyAlignment="1">
      <alignment horizontal="center" vertical="top" wrapText="1"/>
    </xf>
    <xf numFmtId="0" fontId="3" fillId="0" borderId="6" xfId="0" applyFont="1" applyBorder="1" applyAlignment="1">
      <alignment horizontal="center" vertical="top" wrapText="1"/>
    </xf>
    <xf numFmtId="0" fontId="3" fillId="0" borderId="6" xfId="0" applyFont="1" applyBorder="1" applyAlignment="1">
      <alignment vertical="top" wrapText="1"/>
    </xf>
    <xf numFmtId="0" fontId="14" fillId="0" borderId="0" xfId="0" applyFont="1" applyAlignment="1">
      <alignment horizontal="justify"/>
    </xf>
    <xf numFmtId="0" fontId="12" fillId="0" borderId="1" xfId="0" applyFont="1" applyBorder="1" applyAlignment="1">
      <alignment vertical="top" wrapText="1"/>
    </xf>
    <xf numFmtId="0" fontId="5" fillId="0" borderId="5" xfId="0" applyFont="1" applyBorder="1" applyAlignment="1">
      <alignment horizontal="center" wrapText="1"/>
    </xf>
    <xf numFmtId="0" fontId="5" fillId="0" borderId="6" xfId="0" applyFont="1" applyBorder="1" applyAlignment="1">
      <alignment horizontal="center" wrapText="1"/>
    </xf>
    <xf numFmtId="0" fontId="5" fillId="0" borderId="1" xfId="0" applyFont="1" applyBorder="1" applyAlignment="1">
      <alignment horizontal="center" vertical="top" wrapText="1"/>
    </xf>
    <xf numFmtId="0" fontId="5" fillId="0" borderId="6" xfId="0" applyFont="1" applyBorder="1" applyAlignment="1">
      <alignment horizontal="center" vertical="top" wrapText="1"/>
    </xf>
    <xf numFmtId="0" fontId="5" fillId="0" borderId="1" xfId="0" applyFont="1" applyBorder="1" applyAlignment="1">
      <alignment vertical="top" wrapText="1"/>
    </xf>
    <xf numFmtId="0" fontId="6" fillId="0" borderId="16" xfId="0" applyFont="1" applyBorder="1" applyAlignment="1">
      <alignment horizontal="center" vertical="top" wrapText="1"/>
    </xf>
    <xf numFmtId="0" fontId="6" fillId="0" borderId="10" xfId="0" applyFont="1" applyBorder="1" applyAlignment="1">
      <alignment horizontal="center" wrapText="1"/>
    </xf>
    <xf numFmtId="0" fontId="5" fillId="0" borderId="0" xfId="0" applyFont="1" applyAlignment="1">
      <alignment horizontal="justify"/>
    </xf>
    <xf numFmtId="0" fontId="4" fillId="0" borderId="0" xfId="0" applyFont="1" applyAlignment="1">
      <alignment horizontal="center" vertical="top" wrapText="1"/>
    </xf>
    <xf numFmtId="0" fontId="3" fillId="0" borderId="0" xfId="0" applyFont="1" applyAlignment="1">
      <alignment horizontal="left" indent="15"/>
    </xf>
    <xf numFmtId="0" fontId="16" fillId="0" borderId="0" xfId="0" applyFont="1"/>
    <xf numFmtId="0" fontId="2" fillId="0" borderId="0" xfId="0" applyFont="1" applyAlignment="1"/>
    <xf numFmtId="0" fontId="3" fillId="0" borderId="29" xfId="0" applyFont="1" applyBorder="1" applyAlignment="1">
      <alignment horizontal="center" vertical="top" wrapText="1"/>
    </xf>
    <xf numFmtId="0" fontId="3" fillId="0" borderId="6" xfId="0" applyFont="1" applyBorder="1" applyAlignment="1">
      <alignment horizontal="justify" vertical="top" wrapText="1"/>
    </xf>
    <xf numFmtId="0" fontId="1" fillId="0" borderId="6" xfId="0" applyFont="1" applyBorder="1" applyAlignment="1">
      <alignment vertical="top" wrapText="1"/>
    </xf>
    <xf numFmtId="165" fontId="0" fillId="0" borderId="0" xfId="0" applyNumberFormat="1"/>
    <xf numFmtId="0" fontId="3" fillId="0" borderId="10" xfId="0" applyFont="1" applyBorder="1" applyAlignment="1">
      <alignment vertical="top" wrapText="1"/>
    </xf>
    <xf numFmtId="0" fontId="3" fillId="0" borderId="1" xfId="0" applyFont="1" applyBorder="1" applyAlignment="1">
      <alignment horizontal="center" vertical="top" wrapText="1"/>
    </xf>
    <xf numFmtId="0" fontId="3" fillId="0" borderId="1" xfId="0" applyFont="1" applyBorder="1" applyAlignment="1">
      <alignment vertical="top" wrapText="1"/>
    </xf>
    <xf numFmtId="0" fontId="3" fillId="0" borderId="4" xfId="0" applyFont="1" applyBorder="1" applyAlignment="1">
      <alignment horizontal="justify" vertical="top" wrapText="1"/>
    </xf>
    <xf numFmtId="0" fontId="3" fillId="0" borderId="9" xfId="0" applyFont="1" applyBorder="1" applyAlignment="1">
      <alignment horizontal="center" vertical="top" wrapText="1"/>
    </xf>
    <xf numFmtId="0" fontId="3" fillId="0" borderId="26" xfId="0" applyFont="1" applyBorder="1" applyAlignment="1">
      <alignment horizontal="center" vertical="top" wrapText="1"/>
    </xf>
    <xf numFmtId="0" fontId="3" fillId="0" borderId="1" xfId="0" applyFont="1" applyBorder="1" applyAlignment="1">
      <alignment horizontal="justify" vertical="top" wrapText="1"/>
    </xf>
    <xf numFmtId="0" fontId="3" fillId="0" borderId="30" xfId="0" applyFont="1" applyBorder="1" applyAlignment="1">
      <alignment horizontal="justify" vertical="top" wrapText="1"/>
    </xf>
    <xf numFmtId="0" fontId="3" fillId="0" borderId="34" xfId="0" applyFont="1" applyBorder="1" applyAlignment="1">
      <alignment horizontal="center" vertical="top" wrapText="1"/>
    </xf>
    <xf numFmtId="0" fontId="3" fillId="0" borderId="10" xfId="0" applyFont="1" applyBorder="1" applyAlignment="1">
      <alignment horizontal="justify" vertical="top" wrapText="1"/>
    </xf>
    <xf numFmtId="0" fontId="3" fillId="0" borderId="35" xfId="0" applyFont="1" applyBorder="1" applyAlignment="1">
      <alignment horizontal="justify" vertical="top" wrapText="1"/>
    </xf>
    <xf numFmtId="0" fontId="3" fillId="0" borderId="1" xfId="0" applyFont="1" applyBorder="1" applyAlignment="1">
      <alignment horizontal="center" vertical="top" wrapText="1"/>
    </xf>
    <xf numFmtId="0" fontId="20" fillId="2" borderId="0" xfId="0" applyFont="1" applyFill="1" applyAlignment="1">
      <alignment wrapText="1"/>
    </xf>
    <xf numFmtId="0" fontId="3" fillId="0" borderId="6" xfId="0" applyFont="1" applyFill="1" applyBorder="1" applyAlignment="1">
      <alignment vertical="top" wrapText="1"/>
    </xf>
    <xf numFmtId="0" fontId="3" fillId="0" borderId="0" xfId="0" applyFont="1" applyAlignment="1"/>
    <xf numFmtId="0" fontId="3" fillId="0" borderId="1" xfId="0" applyFont="1" applyBorder="1" applyAlignment="1">
      <alignment vertical="top" wrapText="1"/>
    </xf>
    <xf numFmtId="0" fontId="3" fillId="0" borderId="1" xfId="0" applyFont="1" applyBorder="1" applyAlignment="1">
      <alignment horizontal="center" vertical="top" wrapText="1"/>
    </xf>
    <xf numFmtId="0" fontId="3" fillId="0" borderId="1" xfId="0" applyFont="1" applyBorder="1" applyAlignment="1">
      <alignment vertical="top" wrapText="1"/>
    </xf>
    <xf numFmtId="0" fontId="19" fillId="0" borderId="6" xfId="0" applyFont="1" applyBorder="1" applyAlignment="1">
      <alignment horizontal="center" vertical="top" wrapText="1"/>
    </xf>
    <xf numFmtId="0" fontId="0" fillId="0" borderId="0" xfId="0" applyFont="1"/>
    <xf numFmtId="0" fontId="6" fillId="0" borderId="0" xfId="0" applyFont="1"/>
    <xf numFmtId="0" fontId="18" fillId="0" borderId="0" xfId="0" applyFont="1" applyAlignment="1">
      <alignment horizontal="justify"/>
    </xf>
    <xf numFmtId="0" fontId="23" fillId="0" borderId="0" xfId="0" applyFont="1"/>
    <xf numFmtId="0" fontId="3" fillId="0" borderId="1" xfId="0" applyFont="1" applyBorder="1" applyAlignment="1">
      <alignment vertical="top" wrapText="1"/>
    </xf>
    <xf numFmtId="0" fontId="3" fillId="0" borderId="6" xfId="0" applyFont="1" applyFill="1" applyBorder="1" applyAlignment="1">
      <alignment horizontal="justify" vertical="top" wrapText="1"/>
    </xf>
    <xf numFmtId="0" fontId="3" fillId="0" borderId="6" xfId="0" applyFont="1" applyFill="1" applyBorder="1" applyAlignment="1">
      <alignment horizontal="left" vertical="top" wrapText="1"/>
    </xf>
    <xf numFmtId="0" fontId="22" fillId="0" borderId="0" xfId="0" applyFont="1" applyAlignment="1"/>
    <xf numFmtId="0" fontId="2" fillId="0" borderId="5" xfId="0" applyFont="1" applyBorder="1" applyAlignment="1">
      <alignment horizontal="center" wrapText="1"/>
    </xf>
    <xf numFmtId="0" fontId="2" fillId="0" borderId="6" xfId="0" applyFont="1" applyBorder="1" applyAlignment="1">
      <alignment horizontal="center" wrapText="1"/>
    </xf>
    <xf numFmtId="0" fontId="2" fillId="0" borderId="6" xfId="0" applyFont="1" applyBorder="1" applyAlignment="1">
      <alignment vertical="top" wrapText="1"/>
    </xf>
    <xf numFmtId="0" fontId="2" fillId="0" borderId="6" xfId="0" applyFont="1" applyBorder="1" applyAlignment="1">
      <alignment horizontal="center" vertical="top" wrapText="1"/>
    </xf>
    <xf numFmtId="0" fontId="24" fillId="0" borderId="6" xfId="0" applyFont="1" applyBorder="1" applyAlignment="1">
      <alignment horizontal="center" vertical="top" wrapText="1"/>
    </xf>
    <xf numFmtId="0" fontId="1" fillId="0" borderId="6" xfId="0" applyFont="1" applyFill="1" applyBorder="1" applyAlignment="1">
      <alignment vertical="top" wrapText="1"/>
    </xf>
    <xf numFmtId="0" fontId="2" fillId="0" borderId="1" xfId="0" applyFont="1" applyBorder="1" applyAlignment="1">
      <alignment horizontal="center" vertical="top" wrapText="1"/>
    </xf>
    <xf numFmtId="0" fontId="2" fillId="0" borderId="4" xfId="0" applyFont="1" applyBorder="1" applyAlignment="1">
      <alignment horizontal="center" vertical="top" wrapText="1"/>
    </xf>
    <xf numFmtId="0" fontId="33" fillId="0" borderId="0" xfId="0" applyFont="1" applyAlignment="1"/>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17" xfId="0" applyFont="1" applyBorder="1" applyAlignment="1">
      <alignment horizontal="center" vertical="top" wrapText="1"/>
    </xf>
    <xf numFmtId="0" fontId="2" fillId="0" borderId="14" xfId="0" applyFont="1" applyBorder="1" applyAlignment="1">
      <alignment horizontal="center" vertical="top" wrapText="1"/>
    </xf>
    <xf numFmtId="0" fontId="2" fillId="0" borderId="10" xfId="0" applyFont="1" applyBorder="1" applyAlignment="1">
      <alignment horizontal="center" vertical="top" wrapText="1"/>
    </xf>
    <xf numFmtId="0" fontId="2" fillId="0" borderId="18" xfId="0" applyFont="1" applyBorder="1" applyAlignment="1">
      <alignment horizontal="center" vertical="top" wrapText="1"/>
    </xf>
    <xf numFmtId="0" fontId="36" fillId="0" borderId="19" xfId="0" applyFont="1" applyBorder="1" applyAlignment="1">
      <alignment horizontal="center" vertical="top" wrapText="1"/>
    </xf>
    <xf numFmtId="0" fontId="2" fillId="0" borderId="6" xfId="0" applyFont="1" applyBorder="1" applyAlignment="1">
      <alignment horizontal="justify" vertical="top" wrapText="1"/>
    </xf>
    <xf numFmtId="0" fontId="34" fillId="0" borderId="0" xfId="0" applyFont="1" applyAlignment="1"/>
    <xf numFmtId="0" fontId="39" fillId="0" borderId="0" xfId="0" applyFont="1" applyAlignment="1">
      <alignment horizontal="left"/>
    </xf>
    <xf numFmtId="0" fontId="1" fillId="0" borderId="6" xfId="0" applyFont="1" applyBorder="1" applyAlignment="1">
      <alignment horizontal="justify" vertical="top" wrapText="1"/>
    </xf>
    <xf numFmtId="0" fontId="1" fillId="0" borderId="6" xfId="0" applyFont="1" applyBorder="1" applyAlignment="1">
      <alignment horizontal="center" vertical="top" wrapText="1"/>
    </xf>
    <xf numFmtId="0" fontId="2" fillId="0" borderId="6" xfId="0" applyFont="1" applyBorder="1" applyAlignment="1">
      <alignment horizontal="left" vertical="top" wrapText="1"/>
    </xf>
    <xf numFmtId="0" fontId="2" fillId="0" borderId="1" xfId="0" applyFont="1" applyBorder="1" applyAlignment="1">
      <alignment horizontal="justify" vertical="top" wrapText="1"/>
    </xf>
    <xf numFmtId="0" fontId="4" fillId="0" borderId="0" xfId="0" applyFont="1" applyAlignment="1">
      <alignment horizontal="justify" vertical="top" wrapText="1"/>
    </xf>
    <xf numFmtId="0" fontId="3" fillId="0" borderId="0" xfId="0" applyFont="1" applyAlignment="1">
      <alignment horizontal="center" vertical="top" wrapText="1"/>
    </xf>
    <xf numFmtId="0" fontId="13" fillId="0" borderId="10" xfId="0" applyFont="1" applyBorder="1" applyAlignment="1">
      <alignment vertical="top" wrapText="1"/>
    </xf>
    <xf numFmtId="0" fontId="28" fillId="0" borderId="0" xfId="0" applyFont="1" applyAlignment="1"/>
    <xf numFmtId="49" fontId="18" fillId="0" borderId="1" xfId="0" applyNumberFormat="1" applyFont="1" applyBorder="1" applyAlignment="1">
      <alignment horizontal="center" vertical="top" wrapText="1"/>
    </xf>
    <xf numFmtId="0" fontId="13" fillId="0" borderId="2" xfId="0" applyFont="1" applyBorder="1" applyAlignment="1">
      <alignment vertical="top" wrapText="1"/>
    </xf>
    <xf numFmtId="0" fontId="2" fillId="0" borderId="11" xfId="0" applyFont="1" applyBorder="1" applyAlignment="1">
      <alignment horizontal="center" vertical="top" wrapText="1"/>
    </xf>
    <xf numFmtId="0" fontId="12" fillId="0" borderId="10" xfId="0" applyFont="1" applyBorder="1" applyAlignment="1">
      <alignment horizontal="center" vertical="top" wrapText="1"/>
    </xf>
    <xf numFmtId="0" fontId="2" fillId="0" borderId="0" xfId="0" applyFont="1" applyBorder="1" applyAlignment="1">
      <alignment horizontal="center" vertical="top" wrapText="1"/>
    </xf>
    <xf numFmtId="0" fontId="2" fillId="0" borderId="0" xfId="0" applyFont="1"/>
    <xf numFmtId="0" fontId="11" fillId="0" borderId="0" xfId="0" applyFont="1"/>
    <xf numFmtId="0" fontId="2" fillId="0" borderId="0" xfId="0" applyFont="1" applyAlignment="1">
      <alignment vertical="top"/>
    </xf>
    <xf numFmtId="0" fontId="6" fillId="0" borderId="0" xfId="0" applyFont="1" applyBorder="1" applyAlignment="1">
      <alignment horizontal="center" wrapText="1"/>
    </xf>
    <xf numFmtId="49" fontId="18" fillId="0" borderId="0" xfId="0" applyNumberFormat="1" applyFont="1" applyBorder="1" applyAlignment="1">
      <alignment horizontal="center" vertical="top" wrapText="1"/>
    </xf>
    <xf numFmtId="0" fontId="3" fillId="0" borderId="0" xfId="0" applyFont="1" applyBorder="1" applyAlignment="1">
      <alignment vertical="top" wrapText="1"/>
    </xf>
    <xf numFmtId="0" fontId="3" fillId="0" borderId="0" xfId="0" applyFont="1" applyBorder="1" applyAlignment="1">
      <alignment horizontal="center" vertical="top" wrapText="1"/>
    </xf>
    <xf numFmtId="0" fontId="2" fillId="0" borderId="29" xfId="0" applyFont="1" applyBorder="1" applyAlignment="1">
      <alignment horizontal="center" wrapText="1"/>
    </xf>
    <xf numFmtId="0" fontId="6" fillId="0" borderId="29" xfId="0" applyFont="1" applyBorder="1" applyAlignment="1">
      <alignment horizontal="center" vertical="top" wrapText="1"/>
    </xf>
    <xf numFmtId="0" fontId="3" fillId="0" borderId="29" xfId="0" applyFont="1" applyBorder="1" applyAlignment="1">
      <alignment wrapText="1"/>
    </xf>
    <xf numFmtId="0" fontId="2" fillId="0" borderId="29" xfId="0" applyFont="1" applyBorder="1" applyAlignment="1">
      <alignment vertical="top" wrapText="1"/>
    </xf>
    <xf numFmtId="0" fontId="3" fillId="0" borderId="29" xfId="0" applyFont="1" applyBorder="1" applyAlignment="1">
      <alignment horizontal="center" wrapText="1"/>
    </xf>
    <xf numFmtId="0" fontId="37" fillId="0" borderId="29" xfId="0" applyFont="1" applyBorder="1" applyAlignment="1">
      <alignment horizontal="center" wrapText="1"/>
    </xf>
    <xf numFmtId="0" fontId="3" fillId="0" borderId="29" xfId="0" applyFont="1" applyBorder="1" applyAlignment="1">
      <alignment vertical="top" wrapText="1"/>
    </xf>
    <xf numFmtId="0" fontId="34" fillId="0" borderId="36" xfId="0" applyFont="1" applyBorder="1" applyAlignment="1">
      <alignment vertical="top" wrapText="1"/>
    </xf>
    <xf numFmtId="0" fontId="6" fillId="0" borderId="29" xfId="0" applyFont="1" applyBorder="1" applyAlignment="1">
      <alignment wrapText="1"/>
    </xf>
    <xf numFmtId="0" fontId="2" fillId="0" borderId="29" xfId="0" applyFont="1" applyBorder="1" applyAlignment="1">
      <alignment wrapText="1"/>
    </xf>
    <xf numFmtId="0" fontId="34" fillId="0" borderId="29" xfId="0" applyFont="1" applyBorder="1" applyAlignment="1">
      <alignment vertical="top" wrapText="1"/>
    </xf>
    <xf numFmtId="0" fontId="22" fillId="0" borderId="0" xfId="0" applyFont="1" applyBorder="1" applyAlignment="1"/>
    <xf numFmtId="0" fontId="1" fillId="0" borderId="0" xfId="0" applyFont="1" applyBorder="1" applyAlignment="1"/>
    <xf numFmtId="0" fontId="2" fillId="0" borderId="29" xfId="0" applyFont="1" applyBorder="1" applyAlignment="1">
      <alignment horizontal="center" vertical="top" wrapText="1"/>
    </xf>
    <xf numFmtId="165" fontId="2" fillId="0" borderId="29" xfId="0" applyNumberFormat="1" applyFont="1" applyBorder="1" applyAlignment="1">
      <alignment horizontal="left" vertical="top" wrapText="1"/>
    </xf>
    <xf numFmtId="0" fontId="17" fillId="0" borderId="29" xfId="0" applyFont="1" applyFill="1" applyBorder="1" applyAlignment="1">
      <alignment horizontal="center" wrapText="1"/>
    </xf>
    <xf numFmtId="0" fontId="17" fillId="0" borderId="29" xfId="0" applyFont="1" applyFill="1" applyBorder="1" applyAlignment="1">
      <alignment wrapText="1"/>
    </xf>
    <xf numFmtId="0" fontId="17" fillId="0" borderId="29" xfId="0" applyFont="1" applyBorder="1" applyAlignment="1">
      <alignment horizontal="center" vertical="top" wrapText="1"/>
    </xf>
    <xf numFmtId="165" fontId="17" fillId="0" borderId="29" xfId="0" applyNumberFormat="1" applyFont="1" applyBorder="1" applyAlignment="1">
      <alignment horizontal="left" vertical="top" wrapText="1"/>
    </xf>
    <xf numFmtId="0" fontId="6" fillId="0" borderId="0" xfId="0" applyFont="1" applyBorder="1" applyAlignment="1">
      <alignment horizontal="center" vertical="top" wrapText="1"/>
    </xf>
    <xf numFmtId="0" fontId="6" fillId="0" borderId="29" xfId="0" applyFont="1" applyBorder="1" applyAlignment="1">
      <alignment vertical="top" wrapText="1"/>
    </xf>
    <xf numFmtId="0" fontId="9" fillId="0" borderId="29" xfId="0" applyFont="1" applyBorder="1" applyAlignment="1">
      <alignment horizontal="center" vertical="top" wrapText="1"/>
    </xf>
    <xf numFmtId="0" fontId="6" fillId="0" borderId="29" xfId="0" applyFont="1" applyBorder="1" applyAlignment="1">
      <alignment horizontal="center" wrapText="1"/>
    </xf>
    <xf numFmtId="0" fontId="37" fillId="0" borderId="29" xfId="0" applyFont="1" applyBorder="1" applyAlignment="1">
      <alignment horizontal="center" vertical="top" wrapText="1"/>
    </xf>
    <xf numFmtId="165" fontId="37" fillId="0" borderId="29" xfId="0" applyNumberFormat="1" applyFont="1" applyBorder="1" applyAlignment="1">
      <alignment horizontal="left" vertical="top" wrapText="1"/>
    </xf>
    <xf numFmtId="0" fontId="21" fillId="0" borderId="29" xfId="0" applyFont="1" applyFill="1" applyBorder="1" applyAlignment="1">
      <alignment horizontal="center" wrapText="1"/>
    </xf>
    <xf numFmtId="0" fontId="18" fillId="0" borderId="6" xfId="0" applyFont="1" applyBorder="1" applyAlignment="1">
      <alignment vertical="top" wrapText="1"/>
    </xf>
    <xf numFmtId="0" fontId="3" fillId="0" borderId="0" xfId="0" applyFont="1" applyBorder="1" applyAlignment="1">
      <alignment horizontal="justify" vertical="top" wrapText="1"/>
    </xf>
    <xf numFmtId="0" fontId="18" fillId="0" borderId="29" xfId="0" applyFont="1" applyBorder="1" applyAlignment="1">
      <alignment vertical="top" wrapText="1"/>
    </xf>
    <xf numFmtId="0" fontId="5" fillId="0" borderId="29" xfId="0" applyFont="1" applyBorder="1" applyAlignment="1">
      <alignment horizontal="left" vertical="top" wrapText="1"/>
    </xf>
    <xf numFmtId="0" fontId="6" fillId="0" borderId="4" xfId="0" applyFont="1" applyBorder="1" applyAlignment="1">
      <alignment horizontal="center" wrapText="1"/>
    </xf>
    <xf numFmtId="0" fontId="3" fillId="0" borderId="29" xfId="0" applyFont="1" applyBorder="1" applyAlignment="1">
      <alignment horizontal="center" wrapText="1"/>
    </xf>
    <xf numFmtId="0" fontId="2" fillId="0" borderId="29" xfId="0" applyFont="1" applyBorder="1" applyAlignment="1">
      <alignment horizontal="center" wrapText="1"/>
    </xf>
    <xf numFmtId="0" fontId="2" fillId="0" borderId="0" xfId="0" applyFont="1" applyBorder="1" applyAlignment="1">
      <alignment horizontal="center" wrapText="1"/>
    </xf>
    <xf numFmtId="0" fontId="6" fillId="0" borderId="29" xfId="0" applyFont="1" applyBorder="1" applyAlignment="1">
      <alignment horizontal="center" wrapText="1"/>
    </xf>
    <xf numFmtId="0" fontId="0" fillId="0" borderId="0" xfId="0" applyAlignment="1">
      <alignment horizontal="center"/>
    </xf>
    <xf numFmtId="0" fontId="5" fillId="0" borderId="29" xfId="0" applyFont="1" applyBorder="1" applyAlignment="1">
      <alignment horizontal="center" wrapText="1"/>
    </xf>
    <xf numFmtId="0" fontId="37" fillId="0" borderId="29" xfId="0" applyFont="1" applyBorder="1" applyAlignment="1">
      <alignment wrapText="1"/>
    </xf>
    <xf numFmtId="0" fontId="38" fillId="0" borderId="29" xfId="0" applyFont="1" applyBorder="1" applyAlignment="1">
      <alignment horizontal="center" wrapText="1"/>
    </xf>
    <xf numFmtId="0" fontId="38" fillId="0" borderId="29" xfId="0" applyFont="1" applyBorder="1" applyAlignment="1">
      <alignment wrapText="1"/>
    </xf>
    <xf numFmtId="0" fontId="39" fillId="0" borderId="0" xfId="0" applyFont="1"/>
    <xf numFmtId="165" fontId="34" fillId="0" borderId="29" xfId="0" applyNumberFormat="1" applyFont="1" applyBorder="1" applyAlignment="1">
      <alignment wrapText="1"/>
    </xf>
    <xf numFmtId="0" fontId="2" fillId="0" borderId="29" xfId="0" applyFont="1" applyFill="1" applyBorder="1" applyAlignment="1">
      <alignment horizontal="center" wrapText="1"/>
    </xf>
    <xf numFmtId="0" fontId="18" fillId="0" borderId="29" xfId="0" applyFont="1" applyBorder="1" applyAlignment="1">
      <alignment horizontal="center" wrapText="1"/>
    </xf>
    <xf numFmtId="0" fontId="18" fillId="0" borderId="29" xfId="0" applyFont="1" applyBorder="1" applyAlignment="1">
      <alignment wrapText="1"/>
    </xf>
    <xf numFmtId="0" fontId="0" fillId="0" borderId="0" xfId="0" applyAlignment="1">
      <alignment horizontal="left"/>
    </xf>
    <xf numFmtId="0" fontId="26" fillId="0" borderId="29" xfId="2" applyFont="1" applyBorder="1" applyAlignment="1">
      <alignment horizontal="left" vertical="top" wrapText="1"/>
    </xf>
    <xf numFmtId="0" fontId="25" fillId="0" borderId="29" xfId="2" applyFont="1" applyBorder="1" applyAlignment="1">
      <alignment wrapText="1"/>
    </xf>
    <xf numFmtId="0" fontId="25" fillId="0" borderId="29" xfId="2" applyFont="1" applyBorder="1" applyAlignment="1">
      <alignment horizontal="left" vertical="top" wrapText="1"/>
    </xf>
    <xf numFmtId="0" fontId="26" fillId="0" borderId="29" xfId="2" applyFont="1" applyBorder="1" applyAlignment="1">
      <alignment horizontal="center"/>
    </xf>
    <xf numFmtId="0" fontId="25" fillId="0" borderId="29" xfId="2" applyFont="1" applyBorder="1" applyAlignment="1">
      <alignment horizontal="center"/>
    </xf>
    <xf numFmtId="165" fontId="1" fillId="0" borderId="29" xfId="0" applyNumberFormat="1" applyFont="1" applyBorder="1" applyAlignment="1">
      <alignment vertical="top" wrapText="1"/>
    </xf>
    <xf numFmtId="2" fontId="9" fillId="0" borderId="0" xfId="0" applyNumberFormat="1" applyFont="1" applyBorder="1" applyAlignment="1">
      <alignment horizontal="center" vertical="top" wrapText="1"/>
    </xf>
    <xf numFmtId="0" fontId="2" fillId="0" borderId="17" xfId="0" applyFont="1" applyBorder="1" applyAlignment="1">
      <alignment horizontal="justify" vertical="top" wrapText="1"/>
    </xf>
    <xf numFmtId="166" fontId="1" fillId="0" borderId="17" xfId="0" applyNumberFormat="1" applyFont="1" applyBorder="1" applyAlignment="1">
      <alignment horizontal="center" vertical="top" wrapText="1"/>
    </xf>
    <xf numFmtId="165" fontId="37" fillId="0" borderId="29" xfId="0" applyNumberFormat="1" applyFont="1" applyBorder="1" applyAlignment="1">
      <alignment horizontal="justify" vertical="top" wrapText="1"/>
    </xf>
    <xf numFmtId="0" fontId="21" fillId="0" borderId="29" xfId="0" applyFont="1" applyFill="1" applyBorder="1" applyAlignment="1">
      <alignment horizontal="justify" wrapText="1"/>
    </xf>
    <xf numFmtId="165" fontId="2" fillId="0" borderId="29" xfId="0" applyNumberFormat="1" applyFont="1" applyBorder="1" applyAlignment="1">
      <alignment horizontal="justify" vertical="top" wrapText="1"/>
    </xf>
    <xf numFmtId="0" fontId="26" fillId="0" borderId="29" xfId="2" applyFont="1" applyBorder="1" applyAlignment="1">
      <alignment horizontal="justify" vertical="top" wrapText="1"/>
    </xf>
    <xf numFmtId="0" fontId="25" fillId="0" borderId="29" xfId="2" applyFont="1" applyBorder="1" applyAlignment="1">
      <alignment horizontal="justify" wrapText="1"/>
    </xf>
    <xf numFmtId="0" fontId="25" fillId="0" borderId="29" xfId="2" applyFont="1" applyBorder="1" applyAlignment="1">
      <alignment horizontal="justify" vertical="top" wrapText="1"/>
    </xf>
    <xf numFmtId="0" fontId="25" fillId="0" borderId="10" xfId="0" applyFont="1" applyBorder="1" applyAlignment="1">
      <alignment horizontal="center" vertical="top"/>
    </xf>
    <xf numFmtId="0" fontId="25" fillId="0" borderId="10" xfId="0" applyFont="1" applyBorder="1" applyAlignment="1">
      <alignment vertical="top"/>
    </xf>
    <xf numFmtId="166" fontId="2" fillId="0" borderId="10" xfId="0" applyNumberFormat="1" applyFont="1" applyBorder="1" applyAlignment="1">
      <alignment horizontal="center" vertical="top" wrapText="1"/>
    </xf>
    <xf numFmtId="1" fontId="2" fillId="0" borderId="6" xfId="0" applyNumberFormat="1" applyFont="1" applyBorder="1" applyAlignment="1">
      <alignment horizontal="center" vertical="top" wrapText="1"/>
    </xf>
    <xf numFmtId="3" fontId="2" fillId="0" borderId="29" xfId="0" applyNumberFormat="1" applyFont="1" applyFill="1" applyBorder="1" applyAlignment="1">
      <alignment horizontal="center" vertical="top" wrapText="1"/>
    </xf>
    <xf numFmtId="3" fontId="1" fillId="0" borderId="29" xfId="0" applyNumberFormat="1" applyFont="1" applyFill="1" applyBorder="1" applyAlignment="1">
      <alignment horizontal="center" vertical="top" wrapText="1"/>
    </xf>
    <xf numFmtId="0" fontId="43" fillId="0" borderId="1" xfId="0" applyFont="1" applyBorder="1" applyAlignment="1">
      <alignment vertical="top" wrapText="1"/>
    </xf>
    <xf numFmtId="1" fontId="2" fillId="0" borderId="29" xfId="0" applyNumberFormat="1" applyFont="1" applyBorder="1" applyAlignment="1">
      <alignment vertical="top" wrapText="1"/>
    </xf>
    <xf numFmtId="1" fontId="1" fillId="0" borderId="29" xfId="0" applyNumberFormat="1" applyFont="1" applyBorder="1" applyAlignment="1">
      <alignment horizontal="center" vertical="center" wrapText="1"/>
    </xf>
    <xf numFmtId="1" fontId="2" fillId="0" borderId="29" xfId="0" applyNumberFormat="1" applyFont="1" applyBorder="1" applyAlignment="1">
      <alignment horizontal="center" vertical="top" wrapText="1"/>
    </xf>
    <xf numFmtId="1" fontId="2" fillId="0" borderId="29" xfId="0" applyNumberFormat="1" applyFont="1" applyBorder="1" applyAlignment="1">
      <alignment horizontal="center" vertical="center" wrapText="1"/>
    </xf>
    <xf numFmtId="1" fontId="1" fillId="0" borderId="29" xfId="1" applyNumberFormat="1" applyFont="1" applyBorder="1" applyAlignment="1">
      <alignment horizontal="center" vertical="center" wrapText="1"/>
    </xf>
    <xf numFmtId="1" fontId="2" fillId="0" borderId="29" xfId="1" applyNumberFormat="1" applyFont="1" applyBorder="1" applyAlignment="1">
      <alignment horizontal="center" vertical="center" wrapText="1"/>
    </xf>
    <xf numFmtId="3" fontId="2" fillId="0" borderId="29" xfId="0" applyNumberFormat="1" applyFont="1" applyBorder="1" applyAlignment="1">
      <alignment horizontal="center" vertical="top" wrapText="1"/>
    </xf>
    <xf numFmtId="3" fontId="1" fillId="0" borderId="29" xfId="0" applyNumberFormat="1" applyFont="1" applyBorder="1" applyAlignment="1">
      <alignment horizontal="center" vertical="top" wrapText="1"/>
    </xf>
    <xf numFmtId="3" fontId="24" fillId="0" borderId="29" xfId="0" applyNumberFormat="1" applyFont="1" applyBorder="1" applyAlignment="1">
      <alignment horizontal="center" vertical="top" wrapText="1"/>
    </xf>
    <xf numFmtId="1" fontId="2" fillId="0" borderId="29" xfId="0" applyNumberFormat="1" applyFont="1" applyFill="1" applyBorder="1" applyAlignment="1">
      <alignment horizontal="center" vertical="top" wrapText="1"/>
    </xf>
    <xf numFmtId="1" fontId="1" fillId="0" borderId="29" xfId="0" applyNumberFormat="1" applyFont="1" applyBorder="1" applyAlignment="1">
      <alignment horizontal="center" vertical="top" wrapText="1"/>
    </xf>
    <xf numFmtId="3" fontId="2" fillId="0" borderId="17" xfId="0" applyNumberFormat="1" applyFont="1" applyBorder="1" applyAlignment="1">
      <alignment horizontal="center" vertical="top" wrapText="1"/>
    </xf>
    <xf numFmtId="3" fontId="1" fillId="0" borderId="17" xfId="0" applyNumberFormat="1" applyFont="1" applyBorder="1" applyAlignment="1">
      <alignment horizontal="center" vertical="top" wrapText="1"/>
    </xf>
    <xf numFmtId="3" fontId="24" fillId="0" borderId="17" xfId="0" applyNumberFormat="1" applyFont="1" applyBorder="1" applyAlignment="1">
      <alignment horizontal="center" vertical="top" wrapText="1"/>
    </xf>
    <xf numFmtId="3" fontId="2" fillId="0" borderId="14" xfId="0" applyNumberFormat="1" applyFont="1" applyBorder="1" applyAlignment="1">
      <alignment horizontal="center" vertical="top" wrapText="1"/>
    </xf>
    <xf numFmtId="3" fontId="2" fillId="0" borderId="1" xfId="0" applyNumberFormat="1" applyFont="1" applyBorder="1" applyAlignment="1">
      <alignment horizontal="center" vertical="top" wrapText="1"/>
    </xf>
    <xf numFmtId="3" fontId="2" fillId="0" borderId="18" xfId="0" applyNumberFormat="1" applyFont="1" applyBorder="1" applyAlignment="1">
      <alignment horizontal="center" vertical="top" wrapText="1"/>
    </xf>
    <xf numFmtId="3" fontId="17" fillId="0" borderId="17" xfId="0" applyNumberFormat="1" applyFont="1" applyBorder="1" applyAlignment="1">
      <alignment horizontal="center" vertical="top" wrapText="1"/>
    </xf>
    <xf numFmtId="1" fontId="2" fillId="0" borderId="10" xfId="0" applyNumberFormat="1" applyFont="1" applyBorder="1" applyAlignment="1">
      <alignment horizontal="center" vertical="top" wrapText="1"/>
    </xf>
    <xf numFmtId="1" fontId="2" fillId="0" borderId="4" xfId="0" applyNumberFormat="1" applyFont="1" applyBorder="1" applyAlignment="1">
      <alignment horizontal="center" vertical="top" wrapText="1"/>
    </xf>
    <xf numFmtId="1" fontId="25" fillId="0" borderId="10" xfId="0" applyNumberFormat="1" applyFont="1" applyBorder="1" applyAlignment="1">
      <alignment horizontal="center" vertical="top"/>
    </xf>
    <xf numFmtId="3" fontId="2" fillId="0" borderId="6" xfId="0" applyNumberFormat="1" applyFont="1" applyBorder="1" applyAlignment="1">
      <alignment horizontal="center" vertical="top" wrapText="1"/>
    </xf>
    <xf numFmtId="3" fontId="2" fillId="0" borderId="4" xfId="0" applyNumberFormat="1" applyFont="1" applyBorder="1" applyAlignment="1">
      <alignment horizontal="center" vertical="top" wrapText="1"/>
    </xf>
    <xf numFmtId="3" fontId="25" fillId="0" borderId="10" xfId="0" applyNumberFormat="1" applyFont="1" applyBorder="1" applyAlignment="1">
      <alignment horizontal="center" vertical="top"/>
    </xf>
    <xf numFmtId="1" fontId="2" fillId="0" borderId="11" xfId="0" applyNumberFormat="1" applyFont="1" applyBorder="1" applyAlignment="1">
      <alignment horizontal="center" vertical="top" wrapText="1"/>
    </xf>
    <xf numFmtId="1" fontId="2" fillId="0" borderId="6" xfId="0" applyNumberFormat="1" applyFont="1" applyBorder="1" applyAlignment="1">
      <alignment vertical="top" wrapText="1"/>
    </xf>
    <xf numFmtId="3" fontId="44" fillId="0" borderId="29" xfId="0" applyNumberFormat="1" applyFont="1" applyBorder="1" applyAlignment="1">
      <alignment horizontal="center" vertical="top" wrapText="1"/>
    </xf>
    <xf numFmtId="0" fontId="2" fillId="0" borderId="29" xfId="0" applyFont="1" applyBorder="1" applyAlignment="1">
      <alignment horizontal="justify" vertical="top" wrapText="1"/>
    </xf>
    <xf numFmtId="0" fontId="3" fillId="0" borderId="29" xfId="0" applyFont="1" applyBorder="1" applyAlignment="1">
      <alignment horizontal="justify" vertical="top" wrapText="1"/>
    </xf>
    <xf numFmtId="3" fontId="24" fillId="0" borderId="29" xfId="0" applyNumberFormat="1" applyFont="1" applyFill="1" applyBorder="1" applyAlignment="1">
      <alignment horizontal="center" vertical="top" wrapText="1"/>
    </xf>
    <xf numFmtId="0" fontId="37" fillId="0" borderId="6" xfId="0" applyFont="1" applyBorder="1" applyAlignment="1">
      <alignment horizontal="justify" vertical="top" wrapText="1"/>
    </xf>
    <xf numFmtId="0" fontId="19" fillId="0" borderId="6" xfId="0" applyFont="1" applyBorder="1" applyAlignment="1">
      <alignment horizontal="justify" vertical="top" wrapText="1"/>
    </xf>
    <xf numFmtId="0" fontId="37" fillId="0" borderId="4" xfId="0" applyFont="1" applyBorder="1" applyAlignment="1">
      <alignment horizontal="justify" vertical="top" wrapText="1"/>
    </xf>
    <xf numFmtId="0" fontId="2" fillId="0" borderId="4" xfId="0" applyFont="1" applyBorder="1" applyAlignment="1">
      <alignment horizontal="justify" vertical="top" wrapText="1"/>
    </xf>
    <xf numFmtId="0" fontId="4" fillId="0" borderId="6" xfId="0" applyFont="1" applyBorder="1" applyAlignment="1">
      <alignment horizontal="justify" vertical="top" wrapText="1"/>
    </xf>
    <xf numFmtId="0" fontId="12" fillId="0" borderId="6" xfId="0" applyFont="1" applyBorder="1" applyAlignment="1">
      <alignment horizontal="justify" vertical="top" wrapText="1"/>
    </xf>
    <xf numFmtId="0" fontId="24" fillId="0" borderId="6" xfId="0" applyFont="1" applyBorder="1" applyAlignment="1">
      <alignment horizontal="justify" vertical="top" wrapText="1"/>
    </xf>
    <xf numFmtId="0" fontId="37" fillId="0" borderId="11" xfId="0" applyFont="1" applyBorder="1" applyAlignment="1">
      <alignment horizontal="justify" vertical="top" wrapText="1"/>
    </xf>
    <xf numFmtId="0" fontId="37" fillId="0" borderId="10" xfId="0" applyFont="1" applyBorder="1" applyAlignment="1">
      <alignment horizontal="justify" vertical="top" wrapText="1"/>
    </xf>
    <xf numFmtId="0" fontId="1" fillId="0" borderId="10" xfId="0" applyFont="1" applyBorder="1" applyAlignment="1">
      <alignment horizontal="justify" vertical="top" wrapText="1"/>
    </xf>
    <xf numFmtId="166" fontId="1" fillId="0" borderId="17" xfId="0" applyNumberFormat="1" applyFont="1" applyBorder="1" applyAlignment="1">
      <alignment vertical="top" wrapText="1"/>
    </xf>
    <xf numFmtId="0" fontId="1" fillId="0" borderId="29" xfId="0" applyFont="1" applyBorder="1" applyAlignment="1">
      <alignment vertical="top" wrapText="1"/>
    </xf>
    <xf numFmtId="0" fontId="1" fillId="0" borderId="4" xfId="0" applyFont="1" applyBorder="1" applyAlignment="1">
      <alignment horizontal="justify" vertical="top" wrapText="1"/>
    </xf>
    <xf numFmtId="0" fontId="1" fillId="0" borderId="29" xfId="0" applyFont="1" applyBorder="1" applyAlignment="1">
      <alignment wrapText="1"/>
    </xf>
    <xf numFmtId="3" fontId="45" fillId="0" borderId="29" xfId="0" applyNumberFormat="1" applyFont="1" applyBorder="1" applyAlignment="1">
      <alignment horizontal="center" vertical="top" wrapText="1"/>
    </xf>
    <xf numFmtId="3" fontId="45" fillId="0" borderId="29" xfId="0" applyNumberFormat="1" applyFont="1" applyFill="1" applyBorder="1" applyAlignment="1">
      <alignment horizontal="center" vertical="top" wrapText="1"/>
    </xf>
    <xf numFmtId="0" fontId="2" fillId="0" borderId="17" xfId="0" applyFont="1" applyFill="1" applyBorder="1" applyAlignment="1">
      <alignment horizontal="justify" vertical="top" wrapText="1"/>
    </xf>
    <xf numFmtId="0" fontId="25" fillId="0" borderId="10" xfId="0" applyFont="1" applyFill="1" applyBorder="1" applyAlignment="1">
      <alignment horizontal="justify" vertical="top" wrapText="1"/>
    </xf>
    <xf numFmtId="0" fontId="25" fillId="0" borderId="10" xfId="0" applyFont="1" applyFill="1" applyBorder="1" applyAlignment="1">
      <alignment vertical="top" wrapText="1"/>
    </xf>
    <xf numFmtId="0" fontId="3" fillId="0" borderId="0" xfId="0" applyFont="1" applyAlignment="1">
      <alignment horizontal="center" vertical="top" wrapText="1"/>
    </xf>
    <xf numFmtId="164" fontId="15" fillId="0" borderId="0" xfId="0" applyNumberFormat="1" applyFont="1" applyAlignment="1">
      <alignment horizontal="left" wrapText="1" shrinkToFit="1"/>
    </xf>
    <xf numFmtId="0" fontId="37" fillId="0" borderId="0" xfId="0" applyFont="1" applyFill="1" applyAlignment="1">
      <alignment horizontal="left" wrapText="1"/>
    </xf>
    <xf numFmtId="0" fontId="0" fillId="0" borderId="0" xfId="0" applyAlignment="1">
      <alignment horizontal="center"/>
    </xf>
    <xf numFmtId="0" fontId="2" fillId="0" borderId="29" xfId="0" applyFont="1" applyBorder="1" applyAlignment="1">
      <alignment horizontal="center" wrapText="1"/>
    </xf>
    <xf numFmtId="0" fontId="18" fillId="0" borderId="0" xfId="0" applyFont="1" applyAlignment="1">
      <alignment horizontal="left"/>
    </xf>
    <xf numFmtId="0" fontId="2" fillId="0" borderId="0" xfId="0" applyFont="1" applyBorder="1" applyAlignment="1">
      <alignment horizontal="center" wrapText="1"/>
    </xf>
    <xf numFmtId="0" fontId="3" fillId="0" borderId="29" xfId="0" applyFont="1" applyBorder="1" applyAlignment="1">
      <alignment horizontal="center" wrapText="1"/>
    </xf>
    <xf numFmtId="0" fontId="34" fillId="0" borderId="0" xfId="0" applyFont="1" applyAlignment="1">
      <alignment horizontal="left"/>
    </xf>
    <xf numFmtId="0" fontId="25" fillId="0" borderId="0" xfId="0" applyFont="1" applyFill="1" applyAlignment="1">
      <alignment horizontal="justify" wrapText="1"/>
    </xf>
    <xf numFmtId="0" fontId="18" fillId="0" borderId="0" xfId="0" applyNumberFormat="1" applyFont="1" applyAlignment="1">
      <alignment horizontal="justify" wrapText="1"/>
    </xf>
    <xf numFmtId="0" fontId="37" fillId="0" borderId="0" xfId="0" applyFont="1" applyAlignment="1">
      <alignment horizontal="justify" wrapText="1"/>
    </xf>
    <xf numFmtId="0" fontId="2" fillId="0" borderId="0" xfId="0" applyFont="1" applyFill="1" applyBorder="1" applyAlignment="1">
      <alignment horizontal="center" wrapText="1"/>
    </xf>
    <xf numFmtId="0" fontId="2" fillId="0" borderId="29" xfId="0" applyFont="1" applyFill="1" applyBorder="1" applyAlignment="1">
      <alignment horizontal="center" wrapText="1"/>
    </xf>
    <xf numFmtId="0" fontId="3" fillId="0" borderId="29" xfId="0" applyFont="1" applyFill="1" applyBorder="1" applyAlignment="1">
      <alignment horizontal="center" wrapText="1"/>
    </xf>
    <xf numFmtId="0" fontId="8" fillId="0" borderId="29" xfId="0" applyFont="1" applyFill="1" applyBorder="1"/>
    <xf numFmtId="0" fontId="22" fillId="0" borderId="0" xfId="0" applyFont="1" applyAlignment="1">
      <alignment horizontal="left"/>
    </xf>
    <xf numFmtId="0" fontId="22" fillId="0" borderId="0" xfId="0" applyFont="1" applyAlignment="1">
      <alignment horizontal="left" vertical="top" wrapText="1"/>
    </xf>
    <xf numFmtId="0" fontId="4" fillId="0" borderId="0" xfId="0" applyFont="1" applyAlignment="1">
      <alignment horizontal="justify" vertical="top" wrapText="1"/>
    </xf>
    <xf numFmtId="0" fontId="5" fillId="0" borderId="12" xfId="0" applyFont="1" applyBorder="1" applyAlignment="1">
      <alignment horizontal="center" wrapText="1"/>
    </xf>
    <xf numFmtId="0" fontId="5" fillId="0" borderId="19" xfId="0" applyFont="1" applyBorder="1" applyAlignment="1">
      <alignment horizontal="center" wrapText="1"/>
    </xf>
    <xf numFmtId="0" fontId="6" fillId="0" borderId="20" xfId="0" applyFont="1" applyBorder="1" applyAlignment="1">
      <alignment horizontal="center" wrapText="1"/>
    </xf>
    <xf numFmtId="0" fontId="6" fillId="0" borderId="23" xfId="0" applyFont="1" applyBorder="1" applyAlignment="1">
      <alignment horizontal="center" wrapText="1"/>
    </xf>
    <xf numFmtId="0" fontId="1" fillId="0" borderId="0" xfId="0" applyFont="1" applyAlignment="1">
      <alignment horizontal="left"/>
    </xf>
    <xf numFmtId="0" fontId="6" fillId="0" borderId="24" xfId="0" applyFont="1" applyBorder="1" applyAlignment="1">
      <alignment horizontal="center" wrapText="1"/>
    </xf>
    <xf numFmtId="0" fontId="6" fillId="0" borderId="15" xfId="0" applyFont="1" applyBorder="1" applyAlignment="1">
      <alignment horizontal="center" wrapText="1"/>
    </xf>
    <xf numFmtId="0" fontId="6" fillId="0" borderId="8" xfId="0" applyFont="1" applyBorder="1" applyAlignment="1">
      <alignment horizontal="center" wrapText="1"/>
    </xf>
    <xf numFmtId="0" fontId="6" fillId="0" borderId="4" xfId="0" applyFont="1" applyBorder="1" applyAlignment="1">
      <alignment horizontal="center" wrapText="1"/>
    </xf>
    <xf numFmtId="0" fontId="6" fillId="0" borderId="7" xfId="0" applyFont="1" applyBorder="1" applyAlignment="1">
      <alignment horizontal="center" wrapText="1"/>
    </xf>
    <xf numFmtId="0" fontId="2" fillId="0" borderId="31" xfId="0" applyFont="1" applyBorder="1" applyAlignment="1">
      <alignment horizontal="center" wrapText="1"/>
    </xf>
    <xf numFmtId="0" fontId="2" fillId="0" borderId="25" xfId="0" applyFont="1" applyBorder="1" applyAlignment="1">
      <alignment horizontal="center" wrapText="1"/>
    </xf>
    <xf numFmtId="0" fontId="2" fillId="0" borderId="8" xfId="0" applyFont="1" applyBorder="1" applyAlignment="1">
      <alignment horizontal="center" wrapText="1"/>
    </xf>
    <xf numFmtId="0" fontId="2" fillId="0" borderId="4" xfId="0" applyFont="1" applyBorder="1" applyAlignment="1">
      <alignment horizontal="center" wrapText="1"/>
    </xf>
    <xf numFmtId="0" fontId="2" fillId="0" borderId="2" xfId="0" applyFont="1" applyBorder="1" applyAlignment="1">
      <alignment horizontal="center" textRotation="90" wrapText="1"/>
    </xf>
    <xf numFmtId="0" fontId="2" fillId="0" borderId="1" xfId="0" applyFont="1" applyBorder="1" applyAlignment="1">
      <alignment horizontal="center" textRotation="90" wrapText="1"/>
    </xf>
    <xf numFmtId="0" fontId="2" fillId="0" borderId="24" xfId="0" applyFont="1" applyBorder="1" applyAlignment="1">
      <alignment horizontal="center" textRotation="90" wrapText="1"/>
    </xf>
    <xf numFmtId="0" fontId="2" fillId="0" borderId="15" xfId="0" applyFont="1" applyBorder="1" applyAlignment="1">
      <alignment horizontal="center" textRotation="90" wrapText="1"/>
    </xf>
    <xf numFmtId="0" fontId="2" fillId="0" borderId="32" xfId="0" applyFont="1" applyBorder="1" applyAlignment="1">
      <alignment horizontal="center" textRotation="90" wrapText="1"/>
    </xf>
    <xf numFmtId="0" fontId="2" fillId="0" borderId="33" xfId="0" applyFont="1" applyBorder="1" applyAlignment="1">
      <alignment horizontal="center" textRotation="90" wrapText="1"/>
    </xf>
    <xf numFmtId="0" fontId="2" fillId="0" borderId="30" xfId="0" applyFont="1" applyBorder="1" applyAlignment="1">
      <alignment horizontal="center" textRotation="90"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7" xfId="0" applyFont="1" applyBorder="1" applyAlignment="1">
      <alignment horizontal="center" wrapText="1"/>
    </xf>
    <xf numFmtId="0" fontId="2" fillId="0" borderId="12" xfId="0" applyFont="1" applyBorder="1" applyAlignment="1">
      <alignment horizontal="center" wrapText="1"/>
    </xf>
    <xf numFmtId="0" fontId="2" fillId="0" borderId="13" xfId="0" applyFont="1" applyBorder="1" applyAlignment="1">
      <alignment horizontal="center" wrapText="1"/>
    </xf>
    <xf numFmtId="0" fontId="2" fillId="0" borderId="19" xfId="0" applyFont="1" applyBorder="1" applyAlignment="1">
      <alignment horizontal="center" wrapText="1"/>
    </xf>
    <xf numFmtId="0" fontId="2" fillId="0" borderId="20" xfId="0" applyFont="1" applyBorder="1" applyAlignment="1">
      <alignment horizontal="center" wrapText="1"/>
    </xf>
    <xf numFmtId="0" fontId="2" fillId="0" borderId="21" xfId="0" applyFont="1" applyBorder="1" applyAlignment="1">
      <alignment horizontal="center" wrapText="1"/>
    </xf>
    <xf numFmtId="0" fontId="2" fillId="0" borderId="22" xfId="0" applyFont="1" applyBorder="1" applyAlignment="1">
      <alignment horizontal="center" wrapText="1"/>
    </xf>
    <xf numFmtId="0" fontId="19" fillId="0" borderId="2" xfId="0" applyFont="1" applyBorder="1" applyAlignment="1">
      <alignment horizontal="center" wrapText="1"/>
    </xf>
    <xf numFmtId="0" fontId="19" fillId="0" borderId="1" xfId="0" applyFont="1" applyBorder="1" applyAlignment="1">
      <alignment horizontal="center" wrapText="1"/>
    </xf>
    <xf numFmtId="0" fontId="6" fillId="0" borderId="29" xfId="0" applyFont="1" applyBorder="1" applyAlignment="1">
      <alignment horizontal="center" wrapText="1"/>
    </xf>
    <xf numFmtId="0" fontId="7" fillId="0" borderId="29" xfId="0" applyFont="1" applyBorder="1" applyAlignment="1">
      <alignment horizontal="center" wrapText="1"/>
    </xf>
    <xf numFmtId="0" fontId="3" fillId="0" borderId="0" xfId="0" applyFont="1" applyBorder="1" applyAlignment="1">
      <alignment horizontal="center" wrapText="1"/>
    </xf>
    <xf numFmtId="0" fontId="19" fillId="0" borderId="29" xfId="0" applyFont="1" applyBorder="1" applyAlignment="1">
      <alignment horizontal="center" wrapText="1"/>
    </xf>
    <xf numFmtId="0" fontId="5" fillId="0" borderId="0" xfId="0" applyFont="1" applyBorder="1" applyAlignment="1">
      <alignment horizontal="center" wrapText="1"/>
    </xf>
    <xf numFmtId="0" fontId="2" fillId="0" borderId="0" xfId="0" applyFont="1" applyAlignment="1">
      <alignment horizontal="left"/>
    </xf>
    <xf numFmtId="0" fontId="27" fillId="0" borderId="0" xfId="0" applyFont="1" applyAlignment="1">
      <alignment horizontal="center"/>
    </xf>
    <xf numFmtId="0" fontId="24" fillId="0" borderId="29" xfId="0" applyFont="1" applyBorder="1" applyAlignment="1">
      <alignment horizontal="center" wrapText="1"/>
    </xf>
    <xf numFmtId="0" fontId="28" fillId="0" borderId="0" xfId="0" applyFont="1" applyAlignment="1">
      <alignment horizontal="left"/>
    </xf>
    <xf numFmtId="0" fontId="22" fillId="0" borderId="0" xfId="0" applyNumberFormat="1" applyFont="1" applyAlignment="1">
      <alignment horizontal="justify" wrapText="1"/>
    </xf>
    <xf numFmtId="0" fontId="2" fillId="0" borderId="28" xfId="0" applyFont="1" applyBorder="1" applyAlignment="1">
      <alignment horizontal="justify" wrapText="1"/>
    </xf>
    <xf numFmtId="0" fontId="22" fillId="0" borderId="0" xfId="0" applyNumberFormat="1" applyFont="1" applyFill="1" applyAlignment="1">
      <alignment horizontal="justify" wrapText="1"/>
    </xf>
    <xf numFmtId="0" fontId="35" fillId="0" borderId="27" xfId="0" applyNumberFormat="1" applyFont="1" applyBorder="1" applyAlignment="1">
      <alignment horizontal="left" vertical="top" wrapText="1"/>
    </xf>
    <xf numFmtId="49" fontId="32" fillId="0" borderId="0" xfId="0" applyNumberFormat="1" applyFont="1" applyAlignment="1">
      <alignment horizontal="justify" wrapText="1"/>
    </xf>
    <xf numFmtId="0" fontId="12" fillId="0" borderId="2" xfId="0" applyFont="1" applyBorder="1" applyAlignment="1">
      <alignment horizontal="center" wrapText="1"/>
    </xf>
    <xf numFmtId="0" fontId="12" fillId="0" borderId="3" xfId="0" applyFont="1" applyBorder="1" applyAlignment="1">
      <alignment horizontal="center" wrapText="1"/>
    </xf>
    <xf numFmtId="0" fontId="12" fillId="0" borderId="1" xfId="0" applyFont="1" applyBorder="1" applyAlignment="1">
      <alignment horizontal="center" wrapText="1"/>
    </xf>
    <xf numFmtId="0" fontId="5" fillId="0" borderId="2" xfId="0" applyFont="1" applyBorder="1" applyAlignment="1">
      <alignment horizontal="center" wrapText="1"/>
    </xf>
    <xf numFmtId="0" fontId="5" fillId="0" borderId="3" xfId="0" applyFont="1" applyBorder="1" applyAlignment="1">
      <alignment horizontal="center" wrapText="1"/>
    </xf>
    <xf numFmtId="0" fontId="5" fillId="0" borderId="1" xfId="0" applyFont="1" applyBorder="1" applyAlignment="1">
      <alignment horizontal="center" wrapText="1"/>
    </xf>
    <xf numFmtId="0" fontId="5" fillId="0" borderId="8" xfId="0" applyFont="1" applyBorder="1" applyAlignment="1">
      <alignment horizontal="center" wrapText="1"/>
    </xf>
    <xf numFmtId="0" fontId="5" fillId="0" borderId="7" xfId="0" applyFont="1" applyBorder="1" applyAlignment="1">
      <alignment horizontal="center" wrapText="1"/>
    </xf>
    <xf numFmtId="0" fontId="5" fillId="0" borderId="4" xfId="0" applyFont="1" applyBorder="1" applyAlignment="1">
      <alignment horizontal="center" wrapText="1"/>
    </xf>
  </cellXfs>
  <cellStyles count="3">
    <cellStyle name="Обычный" xfId="0" builtinId="0"/>
    <cellStyle name="Обычный_Лист1" xfId="2"/>
    <cellStyle name="Финансовый"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2:T341"/>
  <sheetViews>
    <sheetView tabSelected="1" view="pageBreakPreview" topLeftCell="A116" zoomScale="75" zoomScaleSheetLayoutView="75" workbookViewId="0">
      <selection activeCell="A128" sqref="A128"/>
    </sheetView>
  </sheetViews>
  <sheetFormatPr defaultRowHeight="15"/>
  <cols>
    <col min="1" max="1" width="4.42578125" customWidth="1"/>
    <col min="2" max="2" width="26.7109375" customWidth="1"/>
    <col min="3" max="3" width="34.28515625" customWidth="1"/>
    <col min="4" max="4" width="19.85546875" customWidth="1"/>
    <col min="5" max="5" width="13.42578125" customWidth="1"/>
    <col min="6" max="6" width="13.85546875" customWidth="1"/>
    <col min="7" max="7" width="13.28515625" customWidth="1"/>
    <col min="8" max="8" width="13.5703125" customWidth="1"/>
    <col min="9" max="9" width="13.140625" customWidth="1"/>
    <col min="10" max="10" width="13.5703125" customWidth="1"/>
    <col min="11" max="12" width="14.140625" customWidth="1"/>
    <col min="13" max="13" width="13.28515625" customWidth="1"/>
    <col min="14" max="15" width="13.42578125" customWidth="1"/>
    <col min="16" max="16" width="3.85546875" customWidth="1"/>
    <col min="17" max="17" width="8.5703125" customWidth="1"/>
  </cols>
  <sheetData>
    <row r="2" spans="1:14" ht="18.75">
      <c r="I2" s="285" t="s">
        <v>0</v>
      </c>
      <c r="J2" s="285"/>
      <c r="K2" s="285"/>
      <c r="L2" s="285"/>
      <c r="M2" s="285"/>
      <c r="N2" s="285"/>
    </row>
    <row r="3" spans="1:14" ht="18.75">
      <c r="I3" s="285" t="s">
        <v>1</v>
      </c>
      <c r="J3" s="285"/>
      <c r="K3" s="285"/>
      <c r="L3" s="285"/>
      <c r="M3" s="285"/>
      <c r="N3" s="285"/>
    </row>
    <row r="4" spans="1:14" ht="18.75">
      <c r="I4" s="285" t="s">
        <v>189</v>
      </c>
      <c r="J4" s="285"/>
      <c r="K4" s="285"/>
      <c r="L4" s="285"/>
      <c r="M4" s="285"/>
      <c r="N4" s="285"/>
    </row>
    <row r="5" spans="1:14" ht="20.25" customHeight="1">
      <c r="I5" s="39" t="s">
        <v>112</v>
      </c>
      <c r="J5" s="39"/>
      <c r="K5" s="39"/>
      <c r="L5" s="39"/>
      <c r="M5" s="39"/>
      <c r="N5" s="39"/>
    </row>
    <row r="7" spans="1:14" ht="96" customHeight="1">
      <c r="A7" s="286" t="s">
        <v>113</v>
      </c>
      <c r="B7" s="286"/>
      <c r="C7" s="286"/>
      <c r="D7" s="286"/>
      <c r="E7" s="286"/>
      <c r="F7" s="286"/>
      <c r="G7" s="286"/>
      <c r="H7" s="286"/>
      <c r="I7" s="286"/>
      <c r="J7" s="286"/>
      <c r="K7" s="286"/>
      <c r="L7" s="286"/>
      <c r="M7" s="286"/>
      <c r="N7" s="286"/>
    </row>
    <row r="10" spans="1:14" ht="50.25" customHeight="1">
      <c r="A10" s="288" t="s">
        <v>114</v>
      </c>
      <c r="B10" s="288"/>
      <c r="C10" s="288"/>
      <c r="D10" s="288"/>
      <c r="E10" s="288"/>
      <c r="F10" s="288"/>
      <c r="G10" s="288"/>
      <c r="H10" s="288"/>
      <c r="I10" s="288"/>
      <c r="J10" s="288"/>
    </row>
    <row r="11" spans="1:14" ht="19.5" customHeight="1">
      <c r="B11" s="104" t="s">
        <v>116</v>
      </c>
      <c r="C11" s="105"/>
      <c r="D11" s="105"/>
      <c r="E11" s="105"/>
      <c r="F11" s="105"/>
      <c r="G11" s="105" t="s">
        <v>117</v>
      </c>
    </row>
    <row r="12" spans="1:14" ht="59.25" customHeight="1">
      <c r="A12" s="98" t="s">
        <v>115</v>
      </c>
      <c r="B12" s="98"/>
      <c r="C12" s="98"/>
      <c r="D12" s="98"/>
      <c r="E12" s="98"/>
      <c r="F12" s="98"/>
      <c r="G12" s="98"/>
      <c r="H12" s="98"/>
      <c r="I12" s="98"/>
      <c r="J12" s="98"/>
    </row>
    <row r="13" spans="1:14" ht="16.5" customHeight="1">
      <c r="B13" s="104" t="s">
        <v>118</v>
      </c>
      <c r="C13" s="105"/>
      <c r="D13" s="105"/>
      <c r="E13" s="105"/>
      <c r="F13" s="105"/>
      <c r="G13" s="105" t="s">
        <v>117</v>
      </c>
    </row>
    <row r="14" spans="1:14" ht="15.75">
      <c r="A14" s="2"/>
    </row>
    <row r="15" spans="1:14" ht="77.25" customHeight="1">
      <c r="A15" s="292" t="s">
        <v>104</v>
      </c>
      <c r="B15" s="292"/>
      <c r="C15" s="292"/>
      <c r="D15" s="292"/>
      <c r="E15" s="292"/>
      <c r="F15" s="292"/>
      <c r="G15" s="292"/>
      <c r="H15" s="293" t="s">
        <v>105</v>
      </c>
      <c r="I15" s="293"/>
      <c r="J15" s="293"/>
      <c r="K15" s="293"/>
      <c r="L15" s="293"/>
      <c r="M15" s="293"/>
      <c r="N15" s="293"/>
    </row>
    <row r="16" spans="1:14" ht="36.75" customHeight="1">
      <c r="A16" s="290" t="s">
        <v>190</v>
      </c>
      <c r="B16" s="290"/>
      <c r="C16" s="290"/>
      <c r="D16" s="290"/>
      <c r="E16" s="290"/>
      <c r="F16" s="290"/>
      <c r="H16" s="106" t="s">
        <v>119</v>
      </c>
      <c r="I16" s="106"/>
    </row>
    <row r="19" spans="1:16" ht="28.5" customHeight="1">
      <c r="A19" s="79" t="s">
        <v>199</v>
      </c>
      <c r="B19" s="70"/>
      <c r="C19" s="70"/>
      <c r="D19" s="6"/>
      <c r="E19" s="6"/>
      <c r="F19" s="6"/>
      <c r="G19" s="6"/>
      <c r="H19" s="6"/>
      <c r="I19" s="6"/>
      <c r="J19" s="6"/>
      <c r="K19" s="6"/>
    </row>
    <row r="20" spans="1:16" ht="10.5" customHeight="1">
      <c r="B20" s="5"/>
      <c r="C20" s="5"/>
      <c r="D20" s="5"/>
      <c r="E20" s="5"/>
      <c r="F20" s="5"/>
      <c r="G20" s="5"/>
      <c r="H20" s="5"/>
      <c r="I20" s="5"/>
    </row>
    <row r="21" spans="1:16" ht="22.5" customHeight="1">
      <c r="A21" s="289" t="s">
        <v>192</v>
      </c>
      <c r="B21" s="289"/>
      <c r="C21" s="289"/>
      <c r="D21" s="289"/>
      <c r="E21" s="289"/>
      <c r="F21" s="289"/>
      <c r="G21" s="289"/>
      <c r="H21" s="289"/>
      <c r="I21" s="289"/>
      <c r="J21" s="289"/>
      <c r="K21" s="289"/>
      <c r="L21" s="289"/>
      <c r="M21" s="289"/>
      <c r="N21" s="289"/>
      <c r="O21" s="289"/>
      <c r="P21" s="289"/>
    </row>
    <row r="22" spans="1:16" ht="47.25" customHeight="1">
      <c r="A22" s="291" t="s">
        <v>223</v>
      </c>
      <c r="B22" s="291"/>
      <c r="C22" s="291"/>
      <c r="D22" s="291"/>
      <c r="E22" s="291"/>
      <c r="F22" s="291"/>
      <c r="G22" s="291"/>
      <c r="H22" s="291"/>
      <c r="I22" s="291"/>
      <c r="J22" s="291"/>
      <c r="K22" s="291"/>
      <c r="L22" s="291"/>
      <c r="M22" s="291"/>
      <c r="N22" s="291"/>
      <c r="O22" s="291"/>
      <c r="P22" s="291"/>
    </row>
    <row r="23" spans="1:16" ht="162.75" customHeight="1">
      <c r="A23" s="289" t="s">
        <v>213</v>
      </c>
      <c r="B23" s="289"/>
      <c r="C23" s="289"/>
      <c r="D23" s="289"/>
      <c r="E23" s="289"/>
      <c r="F23" s="289"/>
      <c r="G23" s="289"/>
      <c r="H23" s="289"/>
      <c r="I23" s="289"/>
      <c r="J23" s="289"/>
      <c r="K23" s="289"/>
      <c r="L23" s="289"/>
      <c r="M23" s="289"/>
      <c r="N23" s="289"/>
      <c r="O23" s="289"/>
      <c r="P23" s="289"/>
    </row>
    <row r="25" spans="1:16" ht="21.75" customHeight="1">
      <c r="A25" s="244" t="s">
        <v>191</v>
      </c>
      <c r="B25" s="244"/>
      <c r="C25" s="244"/>
      <c r="D25" s="244"/>
      <c r="E25" s="244"/>
      <c r="F25" s="244"/>
      <c r="G25" s="244"/>
      <c r="H25" s="244"/>
      <c r="I25" s="244"/>
      <c r="J25" s="244"/>
      <c r="K25" s="244"/>
      <c r="L25" s="89"/>
      <c r="M25" s="89"/>
      <c r="N25" s="90"/>
    </row>
    <row r="26" spans="1:16" ht="23.25" customHeight="1">
      <c r="A26" s="244" t="s">
        <v>120</v>
      </c>
      <c r="B26" s="244"/>
      <c r="C26" s="244"/>
      <c r="D26" s="244"/>
      <c r="E26" s="244"/>
      <c r="F26" s="244"/>
      <c r="G26" s="244"/>
      <c r="H26" s="244"/>
      <c r="I26" s="244"/>
      <c r="J26" s="244"/>
      <c r="K26" s="244"/>
      <c r="L26" s="244"/>
      <c r="M26" s="244"/>
      <c r="N26" s="244"/>
    </row>
    <row r="27" spans="1:16">
      <c r="O27" t="s">
        <v>128</v>
      </c>
    </row>
    <row r="28" spans="1:16" ht="23.25" customHeight="1">
      <c r="A28" s="234"/>
      <c r="B28" s="232" t="s">
        <v>3</v>
      </c>
      <c r="C28" s="232" t="s">
        <v>4</v>
      </c>
      <c r="D28" s="232" t="s">
        <v>125</v>
      </c>
      <c r="E28" s="232"/>
      <c r="F28" s="232"/>
      <c r="G28" s="232"/>
      <c r="H28" s="232" t="s">
        <v>126</v>
      </c>
      <c r="I28" s="232"/>
      <c r="J28" s="232"/>
      <c r="K28" s="232"/>
      <c r="L28" s="232" t="s">
        <v>127</v>
      </c>
      <c r="M28" s="232"/>
      <c r="N28" s="232"/>
      <c r="O28" s="232"/>
    </row>
    <row r="29" spans="1:16" ht="20.25" customHeight="1">
      <c r="A29" s="234"/>
      <c r="B29" s="232"/>
      <c r="C29" s="232"/>
      <c r="D29" s="111" t="s">
        <v>5</v>
      </c>
      <c r="E29" s="232" t="s">
        <v>12</v>
      </c>
      <c r="F29" s="287" t="s">
        <v>8</v>
      </c>
      <c r="G29" s="111" t="s">
        <v>9</v>
      </c>
      <c r="H29" s="111" t="s">
        <v>5</v>
      </c>
      <c r="I29" s="232" t="s">
        <v>12</v>
      </c>
      <c r="J29" s="287" t="s">
        <v>8</v>
      </c>
      <c r="K29" s="111" t="s">
        <v>9</v>
      </c>
      <c r="L29" s="111" t="s">
        <v>5</v>
      </c>
      <c r="M29" s="232" t="s">
        <v>12</v>
      </c>
      <c r="N29" s="287" t="s">
        <v>8</v>
      </c>
      <c r="O29" s="111" t="s">
        <v>9</v>
      </c>
    </row>
    <row r="30" spans="1:16" ht="34.5" customHeight="1">
      <c r="A30" s="234"/>
      <c r="B30" s="232"/>
      <c r="C30" s="232"/>
      <c r="D30" s="111" t="s">
        <v>6</v>
      </c>
      <c r="E30" s="232"/>
      <c r="F30" s="287"/>
      <c r="G30" s="111" t="s">
        <v>13</v>
      </c>
      <c r="H30" s="111" t="s">
        <v>6</v>
      </c>
      <c r="I30" s="232"/>
      <c r="J30" s="287"/>
      <c r="K30" s="111" t="s">
        <v>14</v>
      </c>
      <c r="L30" s="111" t="s">
        <v>6</v>
      </c>
      <c r="M30" s="232"/>
      <c r="N30" s="287"/>
      <c r="O30" s="111" t="s">
        <v>15</v>
      </c>
    </row>
    <row r="31" spans="1:16">
      <c r="A31" s="107"/>
      <c r="B31" s="112">
        <v>1</v>
      </c>
      <c r="C31" s="112">
        <v>2</v>
      </c>
      <c r="D31" s="112">
        <v>3</v>
      </c>
      <c r="E31" s="112">
        <v>4</v>
      </c>
      <c r="F31" s="112">
        <v>5</v>
      </c>
      <c r="G31" s="112">
        <v>6</v>
      </c>
      <c r="H31" s="112">
        <v>7</v>
      </c>
      <c r="I31" s="112">
        <v>8</v>
      </c>
      <c r="J31" s="112">
        <v>9</v>
      </c>
      <c r="K31" s="112">
        <v>10</v>
      </c>
      <c r="L31" s="112">
        <v>11</v>
      </c>
      <c r="M31" s="112">
        <v>12</v>
      </c>
      <c r="N31" s="112">
        <v>13</v>
      </c>
      <c r="O31" s="112">
        <v>14</v>
      </c>
    </row>
    <row r="32" spans="1:16" ht="43.5" customHeight="1">
      <c r="A32" s="108"/>
      <c r="B32" s="113"/>
      <c r="C32" s="206" t="s">
        <v>2</v>
      </c>
      <c r="D32" s="179">
        <v>3765820.21</v>
      </c>
      <c r="E32" s="179"/>
      <c r="F32" s="179"/>
      <c r="G32" s="182">
        <f>D32</f>
        <v>3765820.21</v>
      </c>
      <c r="H32" s="179">
        <v>23898803.670000002</v>
      </c>
      <c r="I32" s="179"/>
      <c r="J32" s="179"/>
      <c r="K32" s="182">
        <f>H32</f>
        <v>23898803.670000002</v>
      </c>
      <c r="L32" s="181">
        <v>36190814</v>
      </c>
      <c r="M32" s="179"/>
      <c r="N32" s="179"/>
      <c r="O32" s="182">
        <f>L32</f>
        <v>36190814</v>
      </c>
    </row>
    <row r="33" spans="1:15" ht="52.5" customHeight="1">
      <c r="A33" s="109"/>
      <c r="B33" s="113"/>
      <c r="C33" s="207" t="s">
        <v>121</v>
      </c>
      <c r="D33" s="182" t="s">
        <v>11</v>
      </c>
      <c r="E33" s="182" t="s">
        <v>11</v>
      </c>
      <c r="F33" s="182" t="s">
        <v>11</v>
      </c>
      <c r="G33" s="182" t="str">
        <f>D33</f>
        <v>Х</v>
      </c>
      <c r="H33" s="182" t="s">
        <v>11</v>
      </c>
      <c r="I33" s="182" t="s">
        <v>11</v>
      </c>
      <c r="J33" s="182" t="s">
        <v>11</v>
      </c>
      <c r="K33" s="182" t="str">
        <f>H33</f>
        <v>Х</v>
      </c>
      <c r="L33" s="182" t="s">
        <v>11</v>
      </c>
      <c r="M33" s="182" t="s">
        <v>11</v>
      </c>
      <c r="N33" s="182" t="s">
        <v>11</v>
      </c>
      <c r="O33" s="182" t="str">
        <f>L33</f>
        <v>Х</v>
      </c>
    </row>
    <row r="34" spans="1:15" ht="82.5" customHeight="1">
      <c r="A34" s="109"/>
      <c r="B34" s="113"/>
      <c r="C34" s="207" t="s">
        <v>215</v>
      </c>
      <c r="D34" s="182" t="s">
        <v>11</v>
      </c>
      <c r="E34" s="182">
        <v>28000</v>
      </c>
      <c r="F34" s="182"/>
      <c r="G34" s="182">
        <f>E34</f>
        <v>28000</v>
      </c>
      <c r="H34" s="182" t="s">
        <v>11</v>
      </c>
      <c r="I34" s="182">
        <v>0</v>
      </c>
      <c r="J34" s="182"/>
      <c r="K34" s="182">
        <f>I34</f>
        <v>0</v>
      </c>
      <c r="L34" s="182" t="s">
        <v>11</v>
      </c>
      <c r="M34" s="182">
        <v>0</v>
      </c>
      <c r="N34" s="182"/>
      <c r="O34" s="182">
        <f>M34</f>
        <v>0</v>
      </c>
    </row>
    <row r="35" spans="1:15" ht="17.25" customHeight="1">
      <c r="A35" s="110"/>
      <c r="B35" s="115"/>
      <c r="C35" s="117" t="s">
        <v>123</v>
      </c>
      <c r="D35" s="182" t="s">
        <v>11</v>
      </c>
      <c r="E35" s="182"/>
      <c r="F35" s="182"/>
      <c r="G35" s="182">
        <f>E35</f>
        <v>0</v>
      </c>
      <c r="H35" s="182" t="s">
        <v>11</v>
      </c>
      <c r="I35" s="182"/>
      <c r="J35" s="182"/>
      <c r="K35" s="182">
        <f>I35</f>
        <v>0</v>
      </c>
      <c r="L35" s="182" t="s">
        <v>11</v>
      </c>
      <c r="M35" s="182"/>
      <c r="N35" s="182"/>
      <c r="O35" s="182">
        <f>M35</f>
        <v>0</v>
      </c>
    </row>
    <row r="36" spans="1:15" ht="23.25" customHeight="1">
      <c r="A36" s="110"/>
      <c r="B36" s="116"/>
      <c r="C36" s="118" t="s">
        <v>124</v>
      </c>
      <c r="D36" s="182">
        <f>D32</f>
        <v>3765820.21</v>
      </c>
      <c r="E36" s="182">
        <f>E34</f>
        <v>28000</v>
      </c>
      <c r="F36" s="182"/>
      <c r="G36" s="182">
        <f>G32+G34</f>
        <v>3793820.21</v>
      </c>
      <c r="H36" s="182">
        <f>H32</f>
        <v>23898803.670000002</v>
      </c>
      <c r="I36" s="182">
        <f>I34</f>
        <v>0</v>
      </c>
      <c r="J36" s="182"/>
      <c r="K36" s="182">
        <f>K32+K34</f>
        <v>23898803.670000002</v>
      </c>
      <c r="L36" s="182">
        <f>L32</f>
        <v>36190814</v>
      </c>
      <c r="M36" s="182">
        <f>M34</f>
        <v>0</v>
      </c>
      <c r="N36" s="182"/>
      <c r="O36" s="182">
        <f>O32+O34</f>
        <v>36190814</v>
      </c>
    </row>
    <row r="37" spans="1:15" ht="15.75">
      <c r="A37" s="3"/>
    </row>
    <row r="38" spans="1:15" ht="15.75">
      <c r="A38" s="3"/>
    </row>
    <row r="39" spans="1:15" ht="25.5">
      <c r="A39" s="244" t="s">
        <v>200</v>
      </c>
      <c r="B39" s="244"/>
      <c r="C39" s="244"/>
      <c r="D39" s="244"/>
      <c r="E39" s="244"/>
      <c r="F39" s="244"/>
      <c r="G39" s="244"/>
      <c r="H39" s="244"/>
      <c r="I39" s="244"/>
      <c r="J39" s="244"/>
      <c r="K39" s="244"/>
      <c r="L39" s="244"/>
      <c r="M39" s="244"/>
      <c r="N39" s="244"/>
      <c r="O39" s="244"/>
    </row>
    <row r="40" spans="1:15" ht="18.75">
      <c r="A40" s="234"/>
      <c r="B40" s="232" t="s">
        <v>3</v>
      </c>
      <c r="C40" s="232" t="s">
        <v>4</v>
      </c>
      <c r="D40" s="232" t="s">
        <v>49</v>
      </c>
      <c r="E40" s="232"/>
      <c r="F40" s="232"/>
      <c r="G40" s="232"/>
      <c r="H40" s="232" t="s">
        <v>135</v>
      </c>
      <c r="I40" s="232"/>
      <c r="J40" s="232"/>
      <c r="K40" s="232"/>
    </row>
    <row r="41" spans="1:15" ht="20.25" customHeight="1">
      <c r="A41" s="234"/>
      <c r="B41" s="232"/>
      <c r="C41" s="232"/>
      <c r="D41" s="111" t="s">
        <v>5</v>
      </c>
      <c r="E41" s="232" t="s">
        <v>12</v>
      </c>
      <c r="F41" s="287" t="s">
        <v>8</v>
      </c>
      <c r="G41" s="111" t="s">
        <v>9</v>
      </c>
      <c r="H41" s="111" t="s">
        <v>5</v>
      </c>
      <c r="I41" s="232" t="s">
        <v>12</v>
      </c>
      <c r="J41" s="287" t="s">
        <v>8</v>
      </c>
      <c r="K41" s="111" t="s">
        <v>9</v>
      </c>
    </row>
    <row r="42" spans="1:15" ht="38.25" customHeight="1">
      <c r="A42" s="234"/>
      <c r="B42" s="232"/>
      <c r="C42" s="232"/>
      <c r="D42" s="111" t="s">
        <v>6</v>
      </c>
      <c r="E42" s="232"/>
      <c r="F42" s="287"/>
      <c r="G42" s="111" t="s">
        <v>13</v>
      </c>
      <c r="H42" s="111" t="s">
        <v>6</v>
      </c>
      <c r="I42" s="232"/>
      <c r="J42" s="287"/>
      <c r="K42" s="111" t="s">
        <v>14</v>
      </c>
    </row>
    <row r="43" spans="1:15" ht="15.75">
      <c r="A43" s="107"/>
      <c r="B43" s="112">
        <v>1</v>
      </c>
      <c r="C43" s="40">
        <v>2</v>
      </c>
      <c r="D43" s="112">
        <v>3</v>
      </c>
      <c r="E43" s="112">
        <v>4</v>
      </c>
      <c r="F43" s="112">
        <v>5</v>
      </c>
      <c r="G43" s="112">
        <v>6</v>
      </c>
      <c r="H43" s="112">
        <v>7</v>
      </c>
      <c r="I43" s="112">
        <v>8</v>
      </c>
      <c r="J43" s="112">
        <v>9</v>
      </c>
      <c r="K43" s="112">
        <v>10</v>
      </c>
    </row>
    <row r="44" spans="1:15" ht="40.5" customHeight="1">
      <c r="A44" s="108"/>
      <c r="B44" s="119"/>
      <c r="C44" s="206" t="s">
        <v>2</v>
      </c>
      <c r="D44" s="181">
        <v>38230095</v>
      </c>
      <c r="E44" s="181"/>
      <c r="F44" s="181"/>
      <c r="G44" s="183">
        <f>D44</f>
        <v>38230095</v>
      </c>
      <c r="H44" s="181">
        <v>40147366</v>
      </c>
      <c r="I44" s="181"/>
      <c r="J44" s="181"/>
      <c r="K44" s="180">
        <f>H44</f>
        <v>40147366</v>
      </c>
    </row>
    <row r="45" spans="1:15" ht="48" customHeight="1">
      <c r="A45" s="109"/>
      <c r="B45" s="120"/>
      <c r="C45" s="207" t="s">
        <v>121</v>
      </c>
      <c r="D45" s="182" t="s">
        <v>11</v>
      </c>
      <c r="E45" s="182" t="s">
        <v>11</v>
      </c>
      <c r="F45" s="182" t="s">
        <v>11</v>
      </c>
      <c r="G45" s="183" t="str">
        <f>D45</f>
        <v>Х</v>
      </c>
      <c r="H45" s="182" t="s">
        <v>11</v>
      </c>
      <c r="I45" s="182" t="s">
        <v>11</v>
      </c>
      <c r="J45" s="182" t="s">
        <v>11</v>
      </c>
      <c r="K45" s="180" t="str">
        <f>H45</f>
        <v>Х</v>
      </c>
    </row>
    <row r="46" spans="1:15" ht="79.5" customHeight="1">
      <c r="A46" s="109"/>
      <c r="B46" s="120"/>
      <c r="C46" s="207" t="s">
        <v>122</v>
      </c>
      <c r="D46" s="182" t="s">
        <v>11</v>
      </c>
      <c r="E46" s="182">
        <v>0</v>
      </c>
      <c r="F46" s="182"/>
      <c r="G46" s="184">
        <f>E46</f>
        <v>0</v>
      </c>
      <c r="H46" s="182" t="s">
        <v>11</v>
      </c>
      <c r="I46" s="182">
        <v>0</v>
      </c>
      <c r="J46" s="182"/>
      <c r="K46" s="182">
        <f>I46</f>
        <v>0</v>
      </c>
    </row>
    <row r="47" spans="1:15" ht="20.25" customHeight="1">
      <c r="A47" s="110"/>
      <c r="B47" s="111"/>
      <c r="C47" s="207" t="s">
        <v>123</v>
      </c>
      <c r="D47" s="182" t="s">
        <v>11</v>
      </c>
      <c r="E47" s="182"/>
      <c r="F47" s="182"/>
      <c r="G47" s="184">
        <f>E47</f>
        <v>0</v>
      </c>
      <c r="H47" s="182" t="s">
        <v>11</v>
      </c>
      <c r="I47" s="182"/>
      <c r="J47" s="182"/>
      <c r="K47" s="182">
        <f>I47</f>
        <v>0</v>
      </c>
    </row>
    <row r="48" spans="1:15" ht="21" customHeight="1">
      <c r="A48" s="110"/>
      <c r="B48" s="111"/>
      <c r="C48" s="121" t="s">
        <v>124</v>
      </c>
      <c r="D48" s="182">
        <f>D44</f>
        <v>38230095</v>
      </c>
      <c r="E48" s="182">
        <f>E46</f>
        <v>0</v>
      </c>
      <c r="F48" s="182"/>
      <c r="G48" s="184">
        <f>G44+G46</f>
        <v>38230095</v>
      </c>
      <c r="H48" s="182">
        <f>H44</f>
        <v>40147366</v>
      </c>
      <c r="I48" s="182">
        <f>I46</f>
        <v>0</v>
      </c>
      <c r="J48" s="182"/>
      <c r="K48" s="182">
        <f>K44+K46</f>
        <v>40147366</v>
      </c>
    </row>
    <row r="49" spans="1:15">
      <c r="A49" s="7"/>
      <c r="B49" s="7"/>
      <c r="C49" s="7"/>
      <c r="D49" s="163"/>
      <c r="E49" s="163"/>
      <c r="F49" s="163"/>
      <c r="G49" s="163"/>
      <c r="H49" s="163"/>
      <c r="I49" s="163"/>
      <c r="J49" s="163"/>
      <c r="K49" s="163"/>
    </row>
    <row r="50" spans="1:15">
      <c r="A50" s="7"/>
      <c r="B50" s="7"/>
      <c r="C50" s="7"/>
      <c r="D50" s="8"/>
      <c r="E50" s="8"/>
      <c r="F50" s="8"/>
      <c r="G50" s="8"/>
      <c r="H50" s="8"/>
      <c r="I50" s="8"/>
      <c r="J50" s="8"/>
      <c r="K50" s="8"/>
    </row>
    <row r="52" spans="1:15" ht="24" customHeight="1">
      <c r="A52" s="70" t="s">
        <v>129</v>
      </c>
      <c r="B52" s="70"/>
      <c r="C52" s="70"/>
      <c r="D52" s="70"/>
      <c r="E52" s="70"/>
      <c r="F52" s="70"/>
      <c r="G52" s="70"/>
      <c r="H52" s="70"/>
      <c r="I52" s="70"/>
      <c r="J52" s="6"/>
      <c r="K52" s="6"/>
      <c r="N52" s="4"/>
      <c r="O52" s="4"/>
    </row>
    <row r="53" spans="1:15" ht="33.75" customHeight="1">
      <c r="A53" s="122" t="s">
        <v>130</v>
      </c>
      <c r="B53" s="122"/>
      <c r="C53" s="122"/>
      <c r="D53" s="122"/>
      <c r="E53" s="122"/>
      <c r="F53" s="122"/>
      <c r="G53" s="122"/>
      <c r="H53" s="122"/>
      <c r="I53" s="122"/>
      <c r="J53" s="123"/>
      <c r="K53" s="123"/>
    </row>
    <row r="54" spans="1:15" ht="24" customHeight="1">
      <c r="A54" s="234"/>
      <c r="B54" s="232" t="s">
        <v>131</v>
      </c>
      <c r="C54" s="232" t="s">
        <v>4</v>
      </c>
      <c r="D54" s="232" t="s">
        <v>125</v>
      </c>
      <c r="E54" s="232"/>
      <c r="F54" s="232"/>
      <c r="G54" s="232"/>
      <c r="H54" s="232" t="s">
        <v>126</v>
      </c>
      <c r="I54" s="232"/>
      <c r="J54" s="232"/>
      <c r="K54" s="232"/>
      <c r="L54" s="232" t="s">
        <v>127</v>
      </c>
      <c r="M54" s="232"/>
      <c r="N54" s="232"/>
      <c r="O54" s="232"/>
    </row>
    <row r="55" spans="1:15" ht="20.25" customHeight="1">
      <c r="A55" s="234"/>
      <c r="B55" s="232"/>
      <c r="C55" s="232"/>
      <c r="D55" s="111" t="s">
        <v>5</v>
      </c>
      <c r="E55" s="232" t="s">
        <v>12</v>
      </c>
      <c r="F55" s="287" t="s">
        <v>8</v>
      </c>
      <c r="G55" s="111" t="s">
        <v>9</v>
      </c>
      <c r="H55" s="111" t="s">
        <v>5</v>
      </c>
      <c r="I55" s="232" t="s">
        <v>12</v>
      </c>
      <c r="J55" s="287" t="s">
        <v>8</v>
      </c>
      <c r="K55" s="111" t="s">
        <v>9</v>
      </c>
      <c r="L55" s="111" t="s">
        <v>5</v>
      </c>
      <c r="M55" s="232" t="s">
        <v>12</v>
      </c>
      <c r="N55" s="287" t="s">
        <v>8</v>
      </c>
      <c r="O55" s="111" t="s">
        <v>9</v>
      </c>
    </row>
    <row r="56" spans="1:15" ht="48" customHeight="1">
      <c r="A56" s="234"/>
      <c r="B56" s="232"/>
      <c r="C56" s="232"/>
      <c r="D56" s="111" t="s">
        <v>6</v>
      </c>
      <c r="E56" s="232"/>
      <c r="F56" s="287"/>
      <c r="G56" s="111" t="s">
        <v>13</v>
      </c>
      <c r="H56" s="111" t="s">
        <v>6</v>
      </c>
      <c r="I56" s="232"/>
      <c r="J56" s="287"/>
      <c r="K56" s="111" t="s">
        <v>14</v>
      </c>
      <c r="L56" s="111" t="s">
        <v>6</v>
      </c>
      <c r="M56" s="232"/>
      <c r="N56" s="287"/>
      <c r="O56" s="111" t="s">
        <v>15</v>
      </c>
    </row>
    <row r="57" spans="1:15">
      <c r="A57" s="107"/>
      <c r="B57" s="112">
        <v>1</v>
      </c>
      <c r="C57" s="112">
        <v>2</v>
      </c>
      <c r="D57" s="112">
        <v>3</v>
      </c>
      <c r="E57" s="112">
        <v>4</v>
      </c>
      <c r="F57" s="112">
        <v>5</v>
      </c>
      <c r="G57" s="112">
        <v>6</v>
      </c>
      <c r="H57" s="112">
        <v>7</v>
      </c>
      <c r="I57" s="112">
        <v>8</v>
      </c>
      <c r="J57" s="112">
        <v>9</v>
      </c>
      <c r="K57" s="112">
        <v>10</v>
      </c>
      <c r="L57" s="112">
        <v>11</v>
      </c>
      <c r="M57" s="112">
        <v>12</v>
      </c>
      <c r="N57" s="112">
        <v>13</v>
      </c>
      <c r="O57" s="112">
        <v>14</v>
      </c>
    </row>
    <row r="58" spans="1:15" ht="18.75" customHeight="1">
      <c r="A58" s="109"/>
      <c r="B58" s="124">
        <v>2111</v>
      </c>
      <c r="C58" s="125" t="s">
        <v>65</v>
      </c>
      <c r="D58" s="185">
        <v>3026524.41</v>
      </c>
      <c r="E58" s="185"/>
      <c r="F58" s="185"/>
      <c r="G58" s="185">
        <f>D58+E58</f>
        <v>3026524.41</v>
      </c>
      <c r="H58" s="185">
        <v>18946573.59</v>
      </c>
      <c r="I58" s="185"/>
      <c r="J58" s="185"/>
      <c r="K58" s="185">
        <f>H58+I58</f>
        <v>18946573.59</v>
      </c>
      <c r="L58" s="176">
        <v>28743526</v>
      </c>
      <c r="M58" s="185"/>
      <c r="N58" s="185"/>
      <c r="O58" s="185">
        <f>L58+M58</f>
        <v>28743526</v>
      </c>
    </row>
    <row r="59" spans="1:15" ht="20.25" customHeight="1">
      <c r="A59" s="109"/>
      <c r="B59" s="124">
        <v>2120</v>
      </c>
      <c r="C59" s="125" t="s">
        <v>66</v>
      </c>
      <c r="D59" s="185">
        <v>633808.06000000006</v>
      </c>
      <c r="E59" s="185"/>
      <c r="F59" s="185"/>
      <c r="G59" s="185">
        <f t="shared" ref="G59:G63" si="0">D59+E59</f>
        <v>633808.06000000006</v>
      </c>
      <c r="H59" s="185">
        <v>4287088.38</v>
      </c>
      <c r="I59" s="185"/>
      <c r="J59" s="185"/>
      <c r="K59" s="185">
        <f t="shared" ref="K59:K73" si="1">H59+I59</f>
        <v>4287088.38</v>
      </c>
      <c r="L59" s="176">
        <v>5948891</v>
      </c>
      <c r="M59" s="185"/>
      <c r="N59" s="185"/>
      <c r="O59" s="185">
        <f t="shared" ref="O59:O73" si="2">L59+M59</f>
        <v>5948891</v>
      </c>
    </row>
    <row r="60" spans="1:15" ht="23.25" customHeight="1">
      <c r="A60" s="109"/>
      <c r="B60" s="126">
        <v>2200</v>
      </c>
      <c r="C60" s="127" t="s">
        <v>67</v>
      </c>
      <c r="D60" s="185">
        <f>D61+D62+D63+D70</f>
        <v>105487.73999999999</v>
      </c>
      <c r="E60" s="185"/>
      <c r="F60" s="185"/>
      <c r="G60" s="185">
        <f>D60</f>
        <v>105487.73999999999</v>
      </c>
      <c r="H60" s="185">
        <f>H61+H62+H63+H70</f>
        <v>425282.89999999997</v>
      </c>
      <c r="I60" s="185"/>
      <c r="J60" s="185"/>
      <c r="K60" s="185">
        <f>H60</f>
        <v>425282.89999999997</v>
      </c>
      <c r="L60" s="185">
        <f>L61+L62+L63+L70</f>
        <v>756338</v>
      </c>
      <c r="M60" s="185"/>
      <c r="N60" s="185"/>
      <c r="O60" s="185">
        <f>L60</f>
        <v>756338</v>
      </c>
    </row>
    <row r="61" spans="1:15" ht="36" customHeight="1">
      <c r="A61" s="109"/>
      <c r="B61" s="124">
        <v>2210</v>
      </c>
      <c r="C61" s="125" t="s">
        <v>75</v>
      </c>
      <c r="D61" s="185">
        <v>77479.399999999994</v>
      </c>
      <c r="E61" s="185"/>
      <c r="F61" s="185"/>
      <c r="G61" s="185">
        <f t="shared" si="0"/>
        <v>77479.399999999994</v>
      </c>
      <c r="H61" s="185">
        <v>307928.53999999998</v>
      </c>
      <c r="I61" s="185"/>
      <c r="J61" s="185"/>
      <c r="K61" s="185">
        <f t="shared" si="1"/>
        <v>307928.53999999998</v>
      </c>
      <c r="L61" s="185">
        <v>547400</v>
      </c>
      <c r="M61" s="185"/>
      <c r="N61" s="185"/>
      <c r="O61" s="185">
        <f t="shared" si="2"/>
        <v>547400</v>
      </c>
    </row>
    <row r="62" spans="1:15" ht="37.5" customHeight="1">
      <c r="A62" s="109"/>
      <c r="B62" s="124">
        <v>2240</v>
      </c>
      <c r="C62" s="125" t="s">
        <v>76</v>
      </c>
      <c r="D62" s="185">
        <v>24289</v>
      </c>
      <c r="E62" s="185"/>
      <c r="F62" s="185"/>
      <c r="G62" s="185">
        <f t="shared" si="0"/>
        <v>24289</v>
      </c>
      <c r="H62" s="185">
        <v>85810.36</v>
      </c>
      <c r="I62" s="185"/>
      <c r="J62" s="185"/>
      <c r="K62" s="185">
        <f t="shared" si="1"/>
        <v>85810.36</v>
      </c>
      <c r="L62" s="185">
        <v>175000</v>
      </c>
      <c r="M62" s="185"/>
      <c r="N62" s="185"/>
      <c r="O62" s="185">
        <f t="shared" si="2"/>
        <v>175000</v>
      </c>
    </row>
    <row r="63" spans="1:15" ht="19.5" customHeight="1">
      <c r="A63" s="109"/>
      <c r="B63" s="124">
        <v>2250</v>
      </c>
      <c r="C63" s="125" t="s">
        <v>70</v>
      </c>
      <c r="D63" s="185">
        <v>3719.34</v>
      </c>
      <c r="E63" s="185"/>
      <c r="F63" s="185"/>
      <c r="G63" s="185">
        <f t="shared" si="0"/>
        <v>3719.34</v>
      </c>
      <c r="H63" s="185">
        <v>19889</v>
      </c>
      <c r="I63" s="185"/>
      <c r="J63" s="185"/>
      <c r="K63" s="185">
        <f t="shared" si="1"/>
        <v>19889</v>
      </c>
      <c r="L63" s="185">
        <v>21421</v>
      </c>
      <c r="M63" s="185"/>
      <c r="N63" s="185"/>
      <c r="O63" s="185">
        <f t="shared" si="2"/>
        <v>21421</v>
      </c>
    </row>
    <row r="64" spans="1:15" ht="39" customHeight="1">
      <c r="A64" s="109"/>
      <c r="B64" s="160">
        <v>2270</v>
      </c>
      <c r="C64" s="157" t="s">
        <v>193</v>
      </c>
      <c r="D64" s="185"/>
      <c r="E64" s="185"/>
      <c r="F64" s="185"/>
      <c r="G64" s="185"/>
      <c r="H64" s="185"/>
      <c r="I64" s="185"/>
      <c r="J64" s="185"/>
      <c r="K64" s="185"/>
      <c r="L64" s="185">
        <f>L65+L66+L67+L68+L69</f>
        <v>484450</v>
      </c>
      <c r="M64" s="185"/>
      <c r="N64" s="185"/>
      <c r="O64" s="185">
        <f>L64</f>
        <v>484450</v>
      </c>
    </row>
    <row r="65" spans="1:15" ht="24" customHeight="1">
      <c r="A65" s="109"/>
      <c r="B65" s="161">
        <v>2271</v>
      </c>
      <c r="C65" s="158" t="s">
        <v>194</v>
      </c>
      <c r="D65" s="185"/>
      <c r="E65" s="185"/>
      <c r="F65" s="185"/>
      <c r="G65" s="185"/>
      <c r="H65" s="185"/>
      <c r="I65" s="185"/>
      <c r="J65" s="185"/>
      <c r="K65" s="185"/>
      <c r="L65" s="185">
        <v>185389</v>
      </c>
      <c r="M65" s="185"/>
      <c r="N65" s="185"/>
      <c r="O65" s="185">
        <f t="shared" ref="O65:O69" si="3">L65</f>
        <v>185389</v>
      </c>
    </row>
    <row r="66" spans="1:15" ht="39" customHeight="1">
      <c r="A66" s="109"/>
      <c r="B66" s="161">
        <v>2272</v>
      </c>
      <c r="C66" s="159" t="s">
        <v>195</v>
      </c>
      <c r="D66" s="185"/>
      <c r="E66" s="185"/>
      <c r="F66" s="185"/>
      <c r="G66" s="185"/>
      <c r="H66" s="185"/>
      <c r="I66" s="185"/>
      <c r="J66" s="185"/>
      <c r="K66" s="185"/>
      <c r="L66" s="185">
        <v>24733</v>
      </c>
      <c r="M66" s="185"/>
      <c r="N66" s="185"/>
      <c r="O66" s="185">
        <f t="shared" si="3"/>
        <v>24733</v>
      </c>
    </row>
    <row r="67" spans="1:15" ht="18" customHeight="1">
      <c r="A67" s="109"/>
      <c r="B67" s="161">
        <v>2273</v>
      </c>
      <c r="C67" s="158" t="s">
        <v>196</v>
      </c>
      <c r="D67" s="185"/>
      <c r="E67" s="185"/>
      <c r="F67" s="185"/>
      <c r="G67" s="185"/>
      <c r="H67" s="185"/>
      <c r="I67" s="185"/>
      <c r="J67" s="185"/>
      <c r="K67" s="185"/>
      <c r="L67" s="185">
        <v>274328</v>
      </c>
      <c r="M67" s="185"/>
      <c r="N67" s="185"/>
      <c r="O67" s="185">
        <f t="shared" si="3"/>
        <v>274328</v>
      </c>
    </row>
    <row r="68" spans="1:15" ht="23.25" customHeight="1">
      <c r="A68" s="109"/>
      <c r="B68" s="161">
        <v>2274</v>
      </c>
      <c r="C68" s="158" t="s">
        <v>197</v>
      </c>
      <c r="D68" s="185"/>
      <c r="E68" s="185"/>
      <c r="F68" s="185"/>
      <c r="G68" s="185"/>
      <c r="H68" s="185"/>
      <c r="I68" s="185"/>
      <c r="J68" s="185"/>
      <c r="K68" s="185"/>
      <c r="L68" s="185">
        <v>0</v>
      </c>
      <c r="M68" s="185"/>
      <c r="N68" s="185"/>
      <c r="O68" s="185">
        <f t="shared" si="3"/>
        <v>0</v>
      </c>
    </row>
    <row r="69" spans="1:15" ht="18" customHeight="1">
      <c r="A69" s="109"/>
      <c r="B69" s="161">
        <v>2275</v>
      </c>
      <c r="C69" s="158" t="s">
        <v>198</v>
      </c>
      <c r="D69" s="185"/>
      <c r="E69" s="185"/>
      <c r="F69" s="185"/>
      <c r="G69" s="185"/>
      <c r="H69" s="185"/>
      <c r="I69" s="185"/>
      <c r="J69" s="185"/>
      <c r="K69" s="185"/>
      <c r="L69" s="185">
        <v>0</v>
      </c>
      <c r="M69" s="185"/>
      <c r="N69" s="185"/>
      <c r="O69" s="185">
        <f t="shared" si="3"/>
        <v>0</v>
      </c>
    </row>
    <row r="70" spans="1:15" ht="75" customHeight="1">
      <c r="A70" s="109"/>
      <c r="B70" s="124">
        <v>2282</v>
      </c>
      <c r="C70" s="125" t="s">
        <v>77</v>
      </c>
      <c r="D70" s="185">
        <v>0</v>
      </c>
      <c r="E70" s="185"/>
      <c r="F70" s="185"/>
      <c r="G70" s="185">
        <f>D70+E70+F70</f>
        <v>0</v>
      </c>
      <c r="H70" s="185">
        <v>11655</v>
      </c>
      <c r="I70" s="185"/>
      <c r="J70" s="185"/>
      <c r="K70" s="185">
        <f t="shared" si="1"/>
        <v>11655</v>
      </c>
      <c r="L70" s="185">
        <v>12517</v>
      </c>
      <c r="M70" s="185"/>
      <c r="N70" s="185"/>
      <c r="O70" s="185">
        <f t="shared" si="2"/>
        <v>12517</v>
      </c>
    </row>
    <row r="71" spans="1:15" ht="19.5" customHeight="1">
      <c r="A71" s="109"/>
      <c r="B71" s="124">
        <v>2800</v>
      </c>
      <c r="C71" s="125" t="s">
        <v>74</v>
      </c>
      <c r="D71" s="185">
        <v>0</v>
      </c>
      <c r="E71" s="185"/>
      <c r="F71" s="185"/>
      <c r="G71" s="185">
        <f t="shared" ref="G71:G73" si="4">D71+E71+F71</f>
        <v>0</v>
      </c>
      <c r="H71" s="185">
        <v>239858.8</v>
      </c>
      <c r="I71" s="185"/>
      <c r="J71" s="185"/>
      <c r="K71" s="185">
        <f t="shared" si="1"/>
        <v>239858.8</v>
      </c>
      <c r="L71" s="185">
        <v>257609</v>
      </c>
      <c r="M71" s="185"/>
      <c r="N71" s="185"/>
      <c r="O71" s="185">
        <f t="shared" si="2"/>
        <v>257609</v>
      </c>
    </row>
    <row r="72" spans="1:15" ht="38.25" customHeight="1">
      <c r="A72" s="109"/>
      <c r="B72" s="128">
        <v>3100</v>
      </c>
      <c r="C72" s="129" t="s">
        <v>72</v>
      </c>
      <c r="D72" s="185"/>
      <c r="E72" s="185">
        <v>0</v>
      </c>
      <c r="F72" s="185">
        <v>0</v>
      </c>
      <c r="G72" s="185">
        <f t="shared" si="4"/>
        <v>0</v>
      </c>
      <c r="H72" s="185"/>
      <c r="I72" s="185">
        <v>0</v>
      </c>
      <c r="J72" s="185">
        <v>0</v>
      </c>
      <c r="K72" s="185">
        <v>0</v>
      </c>
      <c r="L72" s="185"/>
      <c r="M72" s="185">
        <v>0</v>
      </c>
      <c r="N72" s="185">
        <v>0</v>
      </c>
      <c r="O72" s="185">
        <v>0</v>
      </c>
    </row>
    <row r="73" spans="1:15" ht="57" customHeight="1">
      <c r="A73" s="109"/>
      <c r="B73" s="124">
        <v>3110</v>
      </c>
      <c r="C73" s="120" t="s">
        <v>73</v>
      </c>
      <c r="D73" s="185"/>
      <c r="E73" s="185">
        <v>28000</v>
      </c>
      <c r="F73" s="185">
        <v>0</v>
      </c>
      <c r="G73" s="185">
        <f t="shared" si="4"/>
        <v>28000</v>
      </c>
      <c r="H73" s="185"/>
      <c r="I73" s="185">
        <v>0</v>
      </c>
      <c r="J73" s="185">
        <v>0</v>
      </c>
      <c r="K73" s="185">
        <f t="shared" si="1"/>
        <v>0</v>
      </c>
      <c r="L73" s="185"/>
      <c r="M73" s="185">
        <v>0</v>
      </c>
      <c r="N73" s="185">
        <v>0</v>
      </c>
      <c r="O73" s="185">
        <f t="shared" si="2"/>
        <v>0</v>
      </c>
    </row>
    <row r="74" spans="1:15" ht="25.5" customHeight="1">
      <c r="A74" s="110"/>
      <c r="B74" s="124"/>
      <c r="C74" s="162" t="s">
        <v>124</v>
      </c>
      <c r="D74" s="186">
        <f>D58+D59+D61++D62+D63+D70+D71</f>
        <v>3765820.21</v>
      </c>
      <c r="E74" s="186">
        <f>E73</f>
        <v>28000</v>
      </c>
      <c r="F74" s="186">
        <f>F58+F59+F61++F62+F63+F70+F71</f>
        <v>0</v>
      </c>
      <c r="G74" s="186">
        <f>G58+G59+G61++G62+G63+G70+G71+G73</f>
        <v>3793820.21</v>
      </c>
      <c r="H74" s="186">
        <f>H58+H59+H61++H62+H63+H70+H71</f>
        <v>23898803.669999998</v>
      </c>
      <c r="I74" s="186">
        <f>I73</f>
        <v>0</v>
      </c>
      <c r="J74" s="186">
        <f>J73</f>
        <v>0</v>
      </c>
      <c r="K74" s="186">
        <f>K58+K59+K61++K62+K63+K70+K71+K73</f>
        <v>23898803.669999998</v>
      </c>
      <c r="L74" s="223">
        <f>L58+L59+L61++L62+L63+L70+L71+L64</f>
        <v>36190814</v>
      </c>
      <c r="M74" s="186">
        <f t="shared" ref="M74:O74" si="5">M58+M59+M61++M62+M63+M70+M71+M64</f>
        <v>0</v>
      </c>
      <c r="N74" s="186">
        <f t="shared" si="5"/>
        <v>0</v>
      </c>
      <c r="O74" s="186">
        <f t="shared" si="5"/>
        <v>36190814</v>
      </c>
    </row>
    <row r="76" spans="1:15" ht="26.25" customHeight="1">
      <c r="A76" s="251" t="s">
        <v>132</v>
      </c>
      <c r="B76" s="251"/>
      <c r="C76" s="251"/>
      <c r="D76" s="251"/>
      <c r="E76" s="251"/>
      <c r="F76" s="251"/>
      <c r="G76" s="251"/>
      <c r="H76" s="251"/>
      <c r="I76" s="251"/>
      <c r="J76" s="251"/>
      <c r="K76" s="251"/>
      <c r="L76" s="251"/>
      <c r="M76" s="251"/>
      <c r="N76" s="251"/>
      <c r="O76" s="251"/>
    </row>
    <row r="77" spans="1:15" ht="15.75">
      <c r="A77" s="282"/>
      <c r="B77" s="235" t="s">
        <v>133</v>
      </c>
      <c r="C77" s="235" t="s">
        <v>4</v>
      </c>
      <c r="D77" s="235" t="s">
        <v>46</v>
      </c>
      <c r="E77" s="235"/>
      <c r="F77" s="235"/>
      <c r="G77" s="235"/>
      <c r="H77" s="235" t="s">
        <v>47</v>
      </c>
      <c r="I77" s="235"/>
      <c r="J77" s="235"/>
      <c r="K77" s="235"/>
      <c r="L77" s="235" t="s">
        <v>48</v>
      </c>
      <c r="M77" s="235"/>
      <c r="N77" s="235"/>
      <c r="O77" s="235"/>
    </row>
    <row r="78" spans="1:15" ht="20.25" customHeight="1">
      <c r="A78" s="282"/>
      <c r="B78" s="235"/>
      <c r="C78" s="235"/>
      <c r="D78" s="115" t="s">
        <v>5</v>
      </c>
      <c r="E78" s="235" t="s">
        <v>12</v>
      </c>
      <c r="F78" s="283" t="s">
        <v>8</v>
      </c>
      <c r="G78" s="115" t="s">
        <v>9</v>
      </c>
      <c r="H78" s="115" t="s">
        <v>5</v>
      </c>
      <c r="I78" s="235" t="s">
        <v>12</v>
      </c>
      <c r="J78" s="283" t="s">
        <v>8</v>
      </c>
      <c r="K78" s="115" t="s">
        <v>9</v>
      </c>
      <c r="L78" s="115" t="s">
        <v>5</v>
      </c>
      <c r="M78" s="235" t="s">
        <v>7</v>
      </c>
      <c r="N78" s="283" t="s">
        <v>8</v>
      </c>
      <c r="O78" s="115" t="s">
        <v>9</v>
      </c>
    </row>
    <row r="79" spans="1:15" ht="25.5" customHeight="1">
      <c r="A79" s="282"/>
      <c r="B79" s="235"/>
      <c r="C79" s="235"/>
      <c r="D79" s="115" t="s">
        <v>6</v>
      </c>
      <c r="E79" s="235"/>
      <c r="F79" s="283"/>
      <c r="G79" s="115" t="s">
        <v>13</v>
      </c>
      <c r="H79" s="115" t="s">
        <v>6</v>
      </c>
      <c r="I79" s="235"/>
      <c r="J79" s="283"/>
      <c r="K79" s="115" t="s">
        <v>14</v>
      </c>
      <c r="L79" s="115" t="s">
        <v>6</v>
      </c>
      <c r="M79" s="235"/>
      <c r="N79" s="283"/>
      <c r="O79" s="115" t="s">
        <v>15</v>
      </c>
    </row>
    <row r="80" spans="1:15">
      <c r="A80" s="107"/>
      <c r="B80" s="112">
        <v>1</v>
      </c>
      <c r="C80" s="112">
        <v>2</v>
      </c>
      <c r="D80" s="112">
        <v>3</v>
      </c>
      <c r="E80" s="112">
        <v>4</v>
      </c>
      <c r="F80" s="112">
        <v>5</v>
      </c>
      <c r="G80" s="112">
        <v>6</v>
      </c>
      <c r="H80" s="112">
        <v>7</v>
      </c>
      <c r="I80" s="112">
        <v>8</v>
      </c>
      <c r="J80" s="112">
        <v>9</v>
      </c>
      <c r="K80" s="112">
        <v>10</v>
      </c>
      <c r="L80" s="112">
        <v>11</v>
      </c>
      <c r="M80" s="112">
        <v>12</v>
      </c>
      <c r="N80" s="112">
        <v>13</v>
      </c>
      <c r="O80" s="112">
        <v>14</v>
      </c>
    </row>
    <row r="81" spans="1:15">
      <c r="A81" s="7"/>
      <c r="B81" s="119"/>
      <c r="C81" s="131" t="s">
        <v>10</v>
      </c>
      <c r="D81" s="131"/>
      <c r="E81" s="131"/>
      <c r="F81" s="131"/>
      <c r="G81" s="131"/>
      <c r="H81" s="131"/>
      <c r="I81" s="131"/>
      <c r="J81" s="131"/>
      <c r="K81" s="131"/>
      <c r="L81" s="112"/>
      <c r="M81" s="131"/>
      <c r="N81" s="131"/>
      <c r="O81" s="131"/>
    </row>
    <row r="82" spans="1:15">
      <c r="A82" s="130"/>
      <c r="B82" s="112"/>
      <c r="C82" s="131" t="s">
        <v>124</v>
      </c>
      <c r="D82" s="132"/>
      <c r="E82" s="132"/>
      <c r="F82" s="132"/>
      <c r="G82" s="132"/>
      <c r="H82" s="132"/>
      <c r="I82" s="132"/>
      <c r="J82" s="132"/>
      <c r="K82" s="132"/>
      <c r="L82" s="112"/>
      <c r="M82" s="132"/>
      <c r="N82" s="132"/>
      <c r="O82" s="132"/>
    </row>
    <row r="85" spans="1:15" ht="25.5">
      <c r="A85" s="244" t="s">
        <v>134</v>
      </c>
      <c r="B85" s="244"/>
      <c r="C85" s="244"/>
      <c r="D85" s="244"/>
      <c r="E85" s="244"/>
      <c r="F85" s="244"/>
      <c r="G85" s="244"/>
      <c r="H85" s="244"/>
      <c r="I85" s="244"/>
      <c r="J85" s="244"/>
      <c r="K85" s="244"/>
      <c r="L85" s="244"/>
      <c r="M85" s="244"/>
      <c r="N85" s="244"/>
    </row>
    <row r="87" spans="1:15" ht="15.75">
      <c r="A87" s="282"/>
      <c r="B87" s="232" t="s">
        <v>131</v>
      </c>
      <c r="C87" s="235" t="s">
        <v>4</v>
      </c>
      <c r="D87" s="235" t="s">
        <v>50</v>
      </c>
      <c r="E87" s="235"/>
      <c r="F87" s="235"/>
      <c r="G87" s="235"/>
      <c r="H87" s="235" t="s">
        <v>135</v>
      </c>
      <c r="I87" s="235"/>
      <c r="J87" s="235"/>
      <c r="K87" s="235"/>
    </row>
    <row r="88" spans="1:15" ht="20.25" customHeight="1">
      <c r="A88" s="282"/>
      <c r="B88" s="232"/>
      <c r="C88" s="235"/>
      <c r="D88" s="115" t="s">
        <v>5</v>
      </c>
      <c r="E88" s="235" t="s">
        <v>12</v>
      </c>
      <c r="F88" s="283" t="s">
        <v>8</v>
      </c>
      <c r="G88" s="115" t="s">
        <v>9</v>
      </c>
      <c r="H88" s="115" t="s">
        <v>5</v>
      </c>
      <c r="I88" s="235" t="s">
        <v>12</v>
      </c>
      <c r="J88" s="283" t="s">
        <v>8</v>
      </c>
      <c r="K88" s="115" t="s">
        <v>9</v>
      </c>
    </row>
    <row r="89" spans="1:15" ht="24" customHeight="1">
      <c r="A89" s="282"/>
      <c r="B89" s="232"/>
      <c r="C89" s="235"/>
      <c r="D89" s="115" t="s">
        <v>6</v>
      </c>
      <c r="E89" s="235"/>
      <c r="F89" s="283"/>
      <c r="G89" s="115" t="s">
        <v>13</v>
      </c>
      <c r="H89" s="115" t="s">
        <v>6</v>
      </c>
      <c r="I89" s="235"/>
      <c r="J89" s="283"/>
      <c r="K89" s="115" t="s">
        <v>14</v>
      </c>
    </row>
    <row r="90" spans="1:15">
      <c r="A90" s="107"/>
      <c r="B90" s="112">
        <v>1</v>
      </c>
      <c r="C90" s="112">
        <v>2</v>
      </c>
      <c r="D90" s="112">
        <v>3</v>
      </c>
      <c r="E90" s="112">
        <v>4</v>
      </c>
      <c r="F90" s="112">
        <v>5</v>
      </c>
      <c r="G90" s="112">
        <v>6</v>
      </c>
      <c r="H90" s="112">
        <v>7</v>
      </c>
      <c r="I90" s="112">
        <v>8</v>
      </c>
      <c r="J90" s="112">
        <v>9</v>
      </c>
      <c r="K90" s="112">
        <v>10</v>
      </c>
    </row>
    <row r="91" spans="1:15" ht="19.5" customHeight="1">
      <c r="A91" s="109"/>
      <c r="B91" s="134">
        <v>2111</v>
      </c>
      <c r="C91" s="166" t="s">
        <v>65</v>
      </c>
      <c r="D91" s="188">
        <v>30353163</v>
      </c>
      <c r="E91" s="188"/>
      <c r="F91" s="188"/>
      <c r="G91" s="188">
        <f>D91+E91</f>
        <v>30353163</v>
      </c>
      <c r="H91" s="188">
        <v>31870822</v>
      </c>
      <c r="I91" s="181"/>
      <c r="J91" s="181"/>
      <c r="K91" s="181">
        <f>H91+I91</f>
        <v>31870822</v>
      </c>
    </row>
    <row r="92" spans="1:15" ht="20.25" customHeight="1">
      <c r="A92" s="109"/>
      <c r="B92" s="134">
        <v>2120</v>
      </c>
      <c r="C92" s="166" t="s">
        <v>66</v>
      </c>
      <c r="D92" s="188">
        <v>6282029</v>
      </c>
      <c r="E92" s="188"/>
      <c r="F92" s="188"/>
      <c r="G92" s="188">
        <f t="shared" ref="G92:G104" si="6">D92+E92</f>
        <v>6282029</v>
      </c>
      <c r="H92" s="188">
        <v>6596130</v>
      </c>
      <c r="I92" s="181"/>
      <c r="J92" s="181"/>
      <c r="K92" s="181">
        <f t="shared" ref="K92:K104" si="7">H92+I92</f>
        <v>6596130</v>
      </c>
    </row>
    <row r="93" spans="1:15" ht="45" customHeight="1">
      <c r="A93" s="109"/>
      <c r="B93" s="136">
        <v>2200</v>
      </c>
      <c r="C93" s="167" t="s">
        <v>67</v>
      </c>
      <c r="D93" s="181">
        <f>D94+D95+D96+D103</f>
        <v>798693</v>
      </c>
      <c r="E93" s="181"/>
      <c r="F93" s="181"/>
      <c r="G93" s="181">
        <f>D93</f>
        <v>798693</v>
      </c>
      <c r="H93" s="181">
        <f>H94+H95+H96+H103</f>
        <v>838627</v>
      </c>
      <c r="I93" s="181"/>
      <c r="J93" s="181"/>
      <c r="K93" s="181">
        <f>H93</f>
        <v>838627</v>
      </c>
    </row>
    <row r="94" spans="1:15" ht="39.75" customHeight="1">
      <c r="A94" s="109"/>
      <c r="B94" s="134">
        <v>2210</v>
      </c>
      <c r="C94" s="168" t="s">
        <v>75</v>
      </c>
      <c r="D94" s="181">
        <v>578054</v>
      </c>
      <c r="E94" s="181"/>
      <c r="F94" s="181"/>
      <c r="G94" s="181">
        <f t="shared" si="6"/>
        <v>578054</v>
      </c>
      <c r="H94" s="181">
        <v>606957</v>
      </c>
      <c r="I94" s="181"/>
      <c r="J94" s="181"/>
      <c r="K94" s="181">
        <f t="shared" si="7"/>
        <v>606957</v>
      </c>
    </row>
    <row r="95" spans="1:15" ht="42" customHeight="1">
      <c r="A95" s="109"/>
      <c r="B95" s="134">
        <v>2240</v>
      </c>
      <c r="C95" s="166" t="s">
        <v>76</v>
      </c>
      <c r="D95" s="181">
        <v>184800</v>
      </c>
      <c r="E95" s="181"/>
      <c r="F95" s="181"/>
      <c r="G95" s="181">
        <f t="shared" si="6"/>
        <v>184800</v>
      </c>
      <c r="H95" s="181">
        <v>194040</v>
      </c>
      <c r="I95" s="181"/>
      <c r="J95" s="181"/>
      <c r="K95" s="181">
        <f t="shared" si="7"/>
        <v>194040</v>
      </c>
    </row>
    <row r="96" spans="1:15" ht="23.25" customHeight="1">
      <c r="A96" s="109"/>
      <c r="B96" s="134">
        <v>2250</v>
      </c>
      <c r="C96" s="166" t="s">
        <v>70</v>
      </c>
      <c r="D96" s="181">
        <v>22621</v>
      </c>
      <c r="E96" s="181"/>
      <c r="F96" s="181"/>
      <c r="G96" s="181">
        <f t="shared" si="6"/>
        <v>22621</v>
      </c>
      <c r="H96" s="181">
        <v>23752</v>
      </c>
      <c r="I96" s="181"/>
      <c r="J96" s="181"/>
      <c r="K96" s="181">
        <f t="shared" si="7"/>
        <v>23752</v>
      </c>
    </row>
    <row r="97" spans="1:14" ht="40.5" customHeight="1">
      <c r="A97" s="109"/>
      <c r="B97" s="160">
        <v>2270</v>
      </c>
      <c r="C97" s="169" t="s">
        <v>193</v>
      </c>
      <c r="D97" s="181">
        <f>D98+D99+D100+D101+D102</f>
        <v>524175</v>
      </c>
      <c r="E97" s="181"/>
      <c r="F97" s="181"/>
      <c r="G97" s="181">
        <f>D97</f>
        <v>524175</v>
      </c>
      <c r="H97" s="181">
        <f>H98+H99+H100+H101+H102</f>
        <v>556150</v>
      </c>
      <c r="I97" s="181"/>
      <c r="J97" s="181"/>
      <c r="K97" s="181">
        <f>H97</f>
        <v>556150</v>
      </c>
    </row>
    <row r="98" spans="1:14" ht="18.75" customHeight="1">
      <c r="A98" s="109"/>
      <c r="B98" s="161">
        <v>2271</v>
      </c>
      <c r="C98" s="170" t="s">
        <v>194</v>
      </c>
      <c r="D98" s="181">
        <v>200591</v>
      </c>
      <c r="E98" s="181"/>
      <c r="F98" s="181"/>
      <c r="G98" s="181">
        <f t="shared" ref="G98:G102" si="8">D98</f>
        <v>200591</v>
      </c>
      <c r="H98" s="181">
        <v>212827</v>
      </c>
      <c r="I98" s="181"/>
      <c r="J98" s="181"/>
      <c r="K98" s="181">
        <f t="shared" ref="K98:K102" si="9">H98</f>
        <v>212827</v>
      </c>
    </row>
    <row r="99" spans="1:14" ht="40.5" customHeight="1">
      <c r="A99" s="109"/>
      <c r="B99" s="161">
        <v>2272</v>
      </c>
      <c r="C99" s="171" t="s">
        <v>195</v>
      </c>
      <c r="D99" s="181">
        <v>26761</v>
      </c>
      <c r="E99" s="181"/>
      <c r="F99" s="181"/>
      <c r="G99" s="181">
        <f t="shared" si="8"/>
        <v>26761</v>
      </c>
      <c r="H99" s="181">
        <v>28394</v>
      </c>
      <c r="I99" s="181"/>
      <c r="J99" s="181"/>
      <c r="K99" s="181">
        <f t="shared" si="9"/>
        <v>28394</v>
      </c>
    </row>
    <row r="100" spans="1:14" ht="21.75" customHeight="1">
      <c r="A100" s="109"/>
      <c r="B100" s="161">
        <v>2273</v>
      </c>
      <c r="C100" s="170" t="s">
        <v>196</v>
      </c>
      <c r="D100" s="181">
        <v>296823</v>
      </c>
      <c r="E100" s="181"/>
      <c r="F100" s="181"/>
      <c r="G100" s="181">
        <f t="shared" si="8"/>
        <v>296823</v>
      </c>
      <c r="H100" s="181">
        <v>314929</v>
      </c>
      <c r="I100" s="181"/>
      <c r="J100" s="181"/>
      <c r="K100" s="181">
        <f t="shared" si="9"/>
        <v>314929</v>
      </c>
    </row>
    <row r="101" spans="1:14" ht="22.5" customHeight="1">
      <c r="A101" s="109"/>
      <c r="B101" s="161">
        <v>2274</v>
      </c>
      <c r="C101" s="170" t="s">
        <v>197</v>
      </c>
      <c r="D101" s="181">
        <v>0</v>
      </c>
      <c r="E101" s="181"/>
      <c r="F101" s="181"/>
      <c r="G101" s="181">
        <f t="shared" si="8"/>
        <v>0</v>
      </c>
      <c r="H101" s="181"/>
      <c r="I101" s="181"/>
      <c r="J101" s="181"/>
      <c r="K101" s="181">
        <f t="shared" si="9"/>
        <v>0</v>
      </c>
    </row>
    <row r="102" spans="1:14" ht="17.25" customHeight="1">
      <c r="A102" s="109"/>
      <c r="B102" s="161">
        <v>2275</v>
      </c>
      <c r="C102" s="170" t="s">
        <v>198</v>
      </c>
      <c r="D102" s="181">
        <v>0</v>
      </c>
      <c r="E102" s="181"/>
      <c r="F102" s="181"/>
      <c r="G102" s="181">
        <f t="shared" si="8"/>
        <v>0</v>
      </c>
      <c r="H102" s="181"/>
      <c r="I102" s="181"/>
      <c r="J102" s="181"/>
      <c r="K102" s="181">
        <f t="shared" si="9"/>
        <v>0</v>
      </c>
    </row>
    <row r="103" spans="1:14" ht="89.25" customHeight="1">
      <c r="A103" s="109"/>
      <c r="B103" s="134">
        <v>2282</v>
      </c>
      <c r="C103" s="166" t="s">
        <v>71</v>
      </c>
      <c r="D103" s="181">
        <v>13218</v>
      </c>
      <c r="E103" s="181"/>
      <c r="F103" s="181"/>
      <c r="G103" s="181">
        <f t="shared" si="6"/>
        <v>13218</v>
      </c>
      <c r="H103" s="181">
        <v>13878</v>
      </c>
      <c r="I103" s="181"/>
      <c r="J103" s="181"/>
      <c r="K103" s="181">
        <f t="shared" si="7"/>
        <v>13878</v>
      </c>
    </row>
    <row r="104" spans="1:14" ht="20.25">
      <c r="A104" s="109"/>
      <c r="B104" s="134">
        <v>2800</v>
      </c>
      <c r="C104" s="168" t="s">
        <v>74</v>
      </c>
      <c r="D104" s="181">
        <v>272035</v>
      </c>
      <c r="E104" s="181"/>
      <c r="F104" s="181"/>
      <c r="G104" s="181">
        <f t="shared" si="6"/>
        <v>272035</v>
      </c>
      <c r="H104" s="181">
        <v>285637</v>
      </c>
      <c r="I104" s="181"/>
      <c r="J104" s="181"/>
      <c r="K104" s="181">
        <f t="shared" si="7"/>
        <v>285637</v>
      </c>
    </row>
    <row r="105" spans="1:14" ht="18" customHeight="1">
      <c r="A105" s="130"/>
      <c r="B105" s="112"/>
      <c r="C105" s="220" t="s">
        <v>124</v>
      </c>
      <c r="D105" s="189">
        <f>D91+D92+D94+D95+D96+D103+D104+D97</f>
        <v>38230095</v>
      </c>
      <c r="E105" s="189">
        <f t="shared" ref="E105:K105" si="10">E91+E92+E94+E95+E96+E103+E104+E97</f>
        <v>0</v>
      </c>
      <c r="F105" s="189">
        <f t="shared" si="10"/>
        <v>0</v>
      </c>
      <c r="G105" s="189">
        <f t="shared" si="10"/>
        <v>38230095</v>
      </c>
      <c r="H105" s="189">
        <f t="shared" si="10"/>
        <v>40147366</v>
      </c>
      <c r="I105" s="189">
        <f t="shared" si="10"/>
        <v>0</v>
      </c>
      <c r="J105" s="189">
        <f t="shared" si="10"/>
        <v>0</v>
      </c>
      <c r="K105" s="189">
        <f t="shared" si="10"/>
        <v>40147366</v>
      </c>
    </row>
    <row r="106" spans="1:14" ht="14.25" customHeight="1">
      <c r="A106" s="3"/>
      <c r="D106" s="43"/>
      <c r="E106" s="43"/>
      <c r="F106" s="43"/>
      <c r="G106" s="43"/>
      <c r="H106" s="43"/>
      <c r="I106" s="43"/>
      <c r="J106" s="43"/>
      <c r="K106" s="43"/>
    </row>
    <row r="107" spans="1:14" ht="18.75">
      <c r="A107" s="251" t="s">
        <v>136</v>
      </c>
      <c r="B107" s="251"/>
      <c r="C107" s="251"/>
      <c r="D107" s="251"/>
      <c r="E107" s="251"/>
      <c r="F107" s="251"/>
      <c r="G107" s="251"/>
      <c r="H107" s="251"/>
      <c r="I107" s="251"/>
      <c r="J107" s="251"/>
      <c r="K107" s="251"/>
      <c r="L107" s="251"/>
      <c r="M107" s="251"/>
      <c r="N107" s="251"/>
    </row>
    <row r="108" spans="1:14">
      <c r="B108" s="10" t="s">
        <v>137</v>
      </c>
    </row>
    <row r="109" spans="1:14">
      <c r="A109" s="284"/>
      <c r="B109" s="235" t="s">
        <v>133</v>
      </c>
      <c r="C109" s="280" t="s">
        <v>4</v>
      </c>
      <c r="D109" s="280" t="s">
        <v>49</v>
      </c>
      <c r="E109" s="280"/>
      <c r="F109" s="280"/>
      <c r="G109" s="280"/>
      <c r="H109" s="280" t="s">
        <v>50</v>
      </c>
      <c r="I109" s="280"/>
      <c r="J109" s="280"/>
      <c r="K109" s="280"/>
    </row>
    <row r="110" spans="1:14" ht="20.25" customHeight="1">
      <c r="A110" s="284"/>
      <c r="B110" s="235"/>
      <c r="C110" s="280"/>
      <c r="D110" s="133" t="s">
        <v>5</v>
      </c>
      <c r="E110" s="280" t="s">
        <v>12</v>
      </c>
      <c r="F110" s="281" t="s">
        <v>8</v>
      </c>
      <c r="G110" s="133" t="s">
        <v>9</v>
      </c>
      <c r="H110" s="133" t="s">
        <v>5</v>
      </c>
      <c r="I110" s="280" t="s">
        <v>12</v>
      </c>
      <c r="J110" s="281" t="s">
        <v>8</v>
      </c>
      <c r="K110" s="133" t="s">
        <v>9</v>
      </c>
    </row>
    <row r="111" spans="1:14">
      <c r="A111" s="284"/>
      <c r="B111" s="235"/>
      <c r="C111" s="280"/>
      <c r="D111" s="133" t="s">
        <v>6</v>
      </c>
      <c r="E111" s="280"/>
      <c r="F111" s="281"/>
      <c r="G111" s="133" t="s">
        <v>13</v>
      </c>
      <c r="H111" s="133" t="s">
        <v>6</v>
      </c>
      <c r="I111" s="280"/>
      <c r="J111" s="281"/>
      <c r="K111" s="133" t="s">
        <v>14</v>
      </c>
    </row>
    <row r="112" spans="1:14">
      <c r="A112" s="107"/>
      <c r="B112" s="112">
        <v>1</v>
      </c>
      <c r="C112" s="112">
        <v>2</v>
      </c>
      <c r="D112" s="112">
        <v>3</v>
      </c>
      <c r="E112" s="112">
        <v>4</v>
      </c>
      <c r="F112" s="112">
        <v>5</v>
      </c>
      <c r="G112" s="112">
        <v>6</v>
      </c>
      <c r="H112" s="112">
        <v>7</v>
      </c>
      <c r="I112" s="112">
        <v>8</v>
      </c>
      <c r="J112" s="112">
        <v>9</v>
      </c>
      <c r="K112" s="112">
        <v>10</v>
      </c>
    </row>
    <row r="113" spans="1:14">
      <c r="A113" s="7"/>
      <c r="B113" s="119"/>
      <c r="C113" s="131" t="s">
        <v>10</v>
      </c>
      <c r="D113" s="131"/>
      <c r="E113" s="131"/>
      <c r="F113" s="131"/>
      <c r="G113" s="131"/>
      <c r="H113" s="131"/>
      <c r="I113" s="131"/>
      <c r="J113" s="131"/>
      <c r="K113" s="131"/>
    </row>
    <row r="114" spans="1:14">
      <c r="A114" s="130"/>
      <c r="B114" s="112"/>
      <c r="C114" s="131" t="s">
        <v>124</v>
      </c>
      <c r="D114" s="132"/>
      <c r="E114" s="132"/>
      <c r="F114" s="132"/>
      <c r="G114" s="132"/>
      <c r="H114" s="132"/>
      <c r="I114" s="132"/>
      <c r="J114" s="132"/>
      <c r="K114" s="132"/>
    </row>
    <row r="115" spans="1:14" ht="23.25" customHeight="1">
      <c r="A115" s="3"/>
    </row>
    <row r="116" spans="1:14" ht="22.5">
      <c r="A116" s="236" t="s">
        <v>139</v>
      </c>
      <c r="B116" s="236"/>
      <c r="C116" s="236"/>
      <c r="D116" s="236"/>
      <c r="E116" s="236"/>
      <c r="F116" s="236"/>
      <c r="G116" s="236"/>
      <c r="H116" s="236"/>
      <c r="I116" s="236"/>
      <c r="J116" s="236"/>
      <c r="K116" s="236"/>
      <c r="L116" s="236"/>
      <c r="M116" s="236"/>
      <c r="N116" s="236"/>
    </row>
    <row r="117" spans="1:14" ht="24.75" customHeight="1">
      <c r="A117" s="236" t="s">
        <v>140</v>
      </c>
      <c r="B117" s="236"/>
      <c r="C117" s="236"/>
      <c r="D117" s="236"/>
      <c r="E117" s="236"/>
      <c r="F117" s="236"/>
      <c r="G117" s="236"/>
      <c r="H117" s="236"/>
      <c r="I117" s="236"/>
      <c r="J117" s="236"/>
      <c r="K117" s="236"/>
      <c r="L117" s="236"/>
      <c r="M117" s="236"/>
      <c r="N117" s="236"/>
    </row>
    <row r="118" spans="1:14" ht="20.25" customHeight="1" thickBot="1">
      <c r="B118" s="10" t="s">
        <v>137</v>
      </c>
    </row>
    <row r="119" spans="1:14" ht="27.75" customHeight="1" thickBot="1">
      <c r="A119" s="272" t="s">
        <v>26</v>
      </c>
      <c r="B119" s="275" t="s">
        <v>138</v>
      </c>
      <c r="C119" s="259" t="s">
        <v>125</v>
      </c>
      <c r="D119" s="271"/>
      <c r="E119" s="271"/>
      <c r="F119" s="260"/>
      <c r="G119" s="259" t="s">
        <v>126</v>
      </c>
      <c r="H119" s="271"/>
      <c r="I119" s="271"/>
      <c r="J119" s="260"/>
      <c r="K119" s="259" t="s">
        <v>127</v>
      </c>
      <c r="L119" s="271"/>
      <c r="M119" s="271"/>
      <c r="N119" s="260"/>
    </row>
    <row r="120" spans="1:14" ht="20.25" customHeight="1">
      <c r="A120" s="273"/>
      <c r="B120" s="276"/>
      <c r="C120" s="80" t="s">
        <v>5</v>
      </c>
      <c r="D120" s="268" t="s">
        <v>12</v>
      </c>
      <c r="E120" s="278" t="s">
        <v>8</v>
      </c>
      <c r="F120" s="71" t="s">
        <v>9</v>
      </c>
      <c r="G120" s="71" t="s">
        <v>5</v>
      </c>
      <c r="H120" s="268" t="s">
        <v>12</v>
      </c>
      <c r="I120" s="278" t="s">
        <v>8</v>
      </c>
      <c r="J120" s="71" t="s">
        <v>9</v>
      </c>
      <c r="K120" s="71" t="s">
        <v>5</v>
      </c>
      <c r="L120" s="268" t="s">
        <v>12</v>
      </c>
      <c r="M120" s="278" t="s">
        <v>8</v>
      </c>
      <c r="N120" s="80" t="s">
        <v>9</v>
      </c>
    </row>
    <row r="121" spans="1:14" ht="22.5" customHeight="1" thickBot="1">
      <c r="A121" s="274"/>
      <c r="B121" s="277"/>
      <c r="C121" s="81" t="s">
        <v>6</v>
      </c>
      <c r="D121" s="270"/>
      <c r="E121" s="279"/>
      <c r="F121" s="72" t="s">
        <v>13</v>
      </c>
      <c r="G121" s="72" t="s">
        <v>6</v>
      </c>
      <c r="H121" s="270"/>
      <c r="I121" s="279"/>
      <c r="J121" s="72" t="s">
        <v>14</v>
      </c>
      <c r="K121" s="72" t="s">
        <v>6</v>
      </c>
      <c r="L121" s="270"/>
      <c r="M121" s="279"/>
      <c r="N121" s="81" t="s">
        <v>15</v>
      </c>
    </row>
    <row r="122" spans="1:14" ht="26.25" customHeight="1" thickBot="1">
      <c r="A122" s="82">
        <v>1</v>
      </c>
      <c r="B122" s="83">
        <v>2</v>
      </c>
      <c r="C122" s="83">
        <v>3</v>
      </c>
      <c r="D122" s="83">
        <v>4</v>
      </c>
      <c r="E122" s="83">
        <v>5</v>
      </c>
      <c r="F122" s="83">
        <v>6</v>
      </c>
      <c r="G122" s="83">
        <v>7</v>
      </c>
      <c r="H122" s="83">
        <v>8</v>
      </c>
      <c r="I122" s="83">
        <v>9</v>
      </c>
      <c r="J122" s="83">
        <v>10</v>
      </c>
      <c r="K122" s="84">
        <v>11</v>
      </c>
      <c r="L122" s="85">
        <v>12</v>
      </c>
      <c r="M122" s="86">
        <v>13</v>
      </c>
      <c r="N122" s="83">
        <v>14</v>
      </c>
    </row>
    <row r="123" spans="1:14" ht="234" customHeight="1" thickBot="1">
      <c r="A123" s="99"/>
      <c r="B123" s="225" t="s">
        <v>214</v>
      </c>
      <c r="C123" s="190">
        <v>3765820.21</v>
      </c>
      <c r="D123" s="190">
        <v>28000</v>
      </c>
      <c r="E123" s="190"/>
      <c r="F123" s="190">
        <f>C123+D123</f>
        <v>3793820.21</v>
      </c>
      <c r="G123" s="190">
        <v>23898803.670000002</v>
      </c>
      <c r="H123" s="192">
        <v>0</v>
      </c>
      <c r="I123" s="192">
        <v>0</v>
      </c>
      <c r="J123" s="190">
        <f>G123+H123</f>
        <v>23898803.670000002</v>
      </c>
      <c r="K123" s="193">
        <v>36190814</v>
      </c>
      <c r="L123" s="194"/>
      <c r="M123" s="195"/>
      <c r="N123" s="190">
        <f>K123</f>
        <v>36190814</v>
      </c>
    </row>
    <row r="124" spans="1:14" ht="24" customHeight="1" thickBot="1">
      <c r="A124" s="14"/>
      <c r="B124" s="219" t="s">
        <v>124</v>
      </c>
      <c r="C124" s="191">
        <f>C123</f>
        <v>3765820.21</v>
      </c>
      <c r="D124" s="191">
        <f>D123</f>
        <v>28000</v>
      </c>
      <c r="E124" s="191">
        <v>0</v>
      </c>
      <c r="F124" s="191">
        <f>F123</f>
        <v>3793820.21</v>
      </c>
      <c r="G124" s="191">
        <f t="shared" ref="G124:N124" si="11">G123</f>
        <v>23898803.670000002</v>
      </c>
      <c r="H124" s="196">
        <f t="shared" si="11"/>
        <v>0</v>
      </c>
      <c r="I124" s="196">
        <f t="shared" si="11"/>
        <v>0</v>
      </c>
      <c r="J124" s="191">
        <f t="shared" si="11"/>
        <v>23898803.670000002</v>
      </c>
      <c r="K124" s="191">
        <f t="shared" si="11"/>
        <v>36190814</v>
      </c>
      <c r="L124" s="191">
        <f t="shared" si="11"/>
        <v>0</v>
      </c>
      <c r="M124" s="191">
        <f t="shared" si="11"/>
        <v>0</v>
      </c>
      <c r="N124" s="191">
        <f t="shared" si="11"/>
        <v>36190814</v>
      </c>
    </row>
    <row r="125" spans="1:14" ht="16.5" customHeight="1">
      <c r="A125" s="15"/>
    </row>
    <row r="126" spans="1:14" ht="20.25" hidden="1" customHeight="1">
      <c r="A126" s="3"/>
    </row>
    <row r="127" spans="1:14" ht="20.25" customHeight="1">
      <c r="A127" s="236" t="s">
        <v>234</v>
      </c>
      <c r="B127" s="236"/>
      <c r="C127" s="236"/>
      <c r="D127" s="236"/>
      <c r="E127" s="236"/>
      <c r="F127" s="236"/>
      <c r="G127" s="236"/>
      <c r="H127" s="236"/>
      <c r="I127" s="236"/>
      <c r="J127" s="236"/>
      <c r="K127" s="236"/>
      <c r="L127" s="236"/>
      <c r="M127" s="236"/>
      <c r="N127" s="236"/>
    </row>
    <row r="128" spans="1:14" ht="16.5" customHeight="1" thickBot="1">
      <c r="B128" s="10" t="s">
        <v>141</v>
      </c>
    </row>
    <row r="129" spans="1:14" ht="19.5" thickBot="1">
      <c r="A129" s="272" t="s">
        <v>26</v>
      </c>
      <c r="B129" s="275" t="s">
        <v>138</v>
      </c>
      <c r="C129" s="259" t="s">
        <v>50</v>
      </c>
      <c r="D129" s="271"/>
      <c r="E129" s="271"/>
      <c r="F129" s="260"/>
      <c r="G129" s="259" t="s">
        <v>135</v>
      </c>
      <c r="H129" s="271"/>
      <c r="I129" s="271"/>
      <c r="J129" s="260"/>
    </row>
    <row r="130" spans="1:14" ht="20.25" customHeight="1">
      <c r="A130" s="273"/>
      <c r="B130" s="276"/>
      <c r="C130" s="80" t="s">
        <v>5</v>
      </c>
      <c r="D130" s="268" t="s">
        <v>12</v>
      </c>
      <c r="E130" s="278" t="s">
        <v>8</v>
      </c>
      <c r="F130" s="71" t="s">
        <v>9</v>
      </c>
      <c r="G130" s="71" t="s">
        <v>5</v>
      </c>
      <c r="H130" s="268" t="s">
        <v>12</v>
      </c>
      <c r="I130" s="278" t="s">
        <v>8</v>
      </c>
      <c r="J130" s="71" t="s">
        <v>9</v>
      </c>
    </row>
    <row r="131" spans="1:14" ht="33" customHeight="1" thickBot="1">
      <c r="A131" s="274"/>
      <c r="B131" s="277"/>
      <c r="C131" s="81" t="s">
        <v>6</v>
      </c>
      <c r="D131" s="270"/>
      <c r="E131" s="279"/>
      <c r="F131" s="72" t="s">
        <v>13</v>
      </c>
      <c r="G131" s="72" t="s">
        <v>6</v>
      </c>
      <c r="H131" s="270"/>
      <c r="I131" s="279"/>
      <c r="J131" s="72" t="s">
        <v>14</v>
      </c>
    </row>
    <row r="132" spans="1:14" ht="15.75" thickBot="1">
      <c r="A132" s="11">
        <v>1</v>
      </c>
      <c r="B132" s="12">
        <v>2</v>
      </c>
      <c r="C132" s="12">
        <v>3</v>
      </c>
      <c r="D132" s="12">
        <v>4</v>
      </c>
      <c r="E132" s="12">
        <v>5</v>
      </c>
      <c r="F132" s="12">
        <v>6</v>
      </c>
      <c r="G132" s="12">
        <v>7</v>
      </c>
      <c r="H132" s="12">
        <v>8</v>
      </c>
      <c r="I132" s="12">
        <v>9</v>
      </c>
      <c r="J132" s="12">
        <v>10</v>
      </c>
    </row>
    <row r="133" spans="1:14" ht="229.5" customHeight="1" thickBot="1">
      <c r="A133" s="99"/>
      <c r="B133" s="164" t="s">
        <v>214</v>
      </c>
      <c r="C133" s="190">
        <v>38230095</v>
      </c>
      <c r="D133" s="190"/>
      <c r="E133" s="190"/>
      <c r="F133" s="190">
        <f>C133</f>
        <v>38230095</v>
      </c>
      <c r="G133" s="190">
        <v>40147366</v>
      </c>
      <c r="H133" s="190"/>
      <c r="I133" s="190"/>
      <c r="J133" s="190">
        <f>G133</f>
        <v>40147366</v>
      </c>
    </row>
    <row r="134" spans="1:14" ht="28.5" customHeight="1" thickBot="1">
      <c r="A134" s="87"/>
      <c r="B134" s="165" t="s">
        <v>124</v>
      </c>
      <c r="C134" s="191">
        <f>C133</f>
        <v>38230095</v>
      </c>
      <c r="D134" s="191">
        <v>0</v>
      </c>
      <c r="E134" s="191">
        <v>0</v>
      </c>
      <c r="F134" s="191">
        <f>F133</f>
        <v>38230095</v>
      </c>
      <c r="G134" s="191">
        <f>G133</f>
        <v>40147366</v>
      </c>
      <c r="H134" s="191">
        <v>0</v>
      </c>
      <c r="I134" s="191">
        <v>0</v>
      </c>
      <c r="J134" s="191">
        <f>J133</f>
        <v>40147366</v>
      </c>
    </row>
    <row r="135" spans="1:14" ht="15.75">
      <c r="A135" s="16"/>
    </row>
    <row r="136" spans="1:14" ht="23.25">
      <c r="A136" s="236" t="s">
        <v>201</v>
      </c>
      <c r="B136" s="236"/>
      <c r="C136" s="236"/>
      <c r="D136" s="236"/>
      <c r="E136" s="236"/>
      <c r="F136" s="236"/>
      <c r="G136" s="236"/>
      <c r="H136" s="236"/>
      <c r="I136" s="236"/>
      <c r="J136" s="236"/>
      <c r="K136" s="236"/>
      <c r="L136" s="236"/>
      <c r="M136" s="90"/>
      <c r="N136" s="90"/>
    </row>
    <row r="137" spans="1:14" ht="22.5">
      <c r="A137" s="236" t="s">
        <v>202</v>
      </c>
      <c r="B137" s="236"/>
      <c r="C137" s="236"/>
      <c r="D137" s="236"/>
      <c r="E137" s="236"/>
      <c r="F137" s="236"/>
      <c r="G137" s="236"/>
      <c r="H137" s="236"/>
      <c r="I137" s="236"/>
      <c r="J137" s="236"/>
      <c r="K137" s="236"/>
      <c r="L137" s="236"/>
      <c r="M137" s="236"/>
      <c r="N137" s="236"/>
    </row>
    <row r="138" spans="1:14" ht="16.5" thickBot="1">
      <c r="A138" s="1" t="s">
        <v>16</v>
      </c>
    </row>
    <row r="139" spans="1:14" ht="19.5" customHeight="1" thickBot="1">
      <c r="A139" s="268" t="s">
        <v>26</v>
      </c>
      <c r="B139" s="268" t="s">
        <v>17</v>
      </c>
      <c r="C139" s="268" t="s">
        <v>18</v>
      </c>
      <c r="D139" s="268" t="s">
        <v>19</v>
      </c>
      <c r="E139" s="259" t="s">
        <v>125</v>
      </c>
      <c r="F139" s="271"/>
      <c r="G139" s="260"/>
      <c r="H139" s="259" t="s">
        <v>126</v>
      </c>
      <c r="I139" s="271"/>
      <c r="J139" s="260"/>
      <c r="K139" s="259" t="s">
        <v>127</v>
      </c>
      <c r="L139" s="271"/>
      <c r="M139" s="271"/>
    </row>
    <row r="140" spans="1:14" ht="38.25" thickBot="1">
      <c r="A140" s="270"/>
      <c r="B140" s="270"/>
      <c r="C140" s="270"/>
      <c r="D140" s="270"/>
      <c r="E140" s="72" t="s">
        <v>20</v>
      </c>
      <c r="F140" s="22" t="s">
        <v>12</v>
      </c>
      <c r="G140" s="72" t="s">
        <v>142</v>
      </c>
      <c r="H140" s="72" t="s">
        <v>20</v>
      </c>
      <c r="I140" s="22" t="s">
        <v>12</v>
      </c>
      <c r="J140" s="72" t="s">
        <v>142</v>
      </c>
      <c r="K140" s="72" t="s">
        <v>20</v>
      </c>
      <c r="L140" s="22" t="s">
        <v>12</v>
      </c>
      <c r="M140" s="72" t="s">
        <v>143</v>
      </c>
    </row>
    <row r="141" spans="1:14" ht="15.75" thickBot="1">
      <c r="A141" s="19">
        <v>1</v>
      </c>
      <c r="B141" s="20">
        <v>2</v>
      </c>
      <c r="C141" s="20">
        <v>3</v>
      </c>
      <c r="D141" s="20">
        <v>4</v>
      </c>
      <c r="E141" s="20">
        <v>5</v>
      </c>
      <c r="F141" s="20">
        <v>6</v>
      </c>
      <c r="G141" s="20">
        <v>7</v>
      </c>
      <c r="H141" s="20">
        <v>8</v>
      </c>
      <c r="I141" s="20">
        <v>9</v>
      </c>
      <c r="J141" s="20">
        <v>10</v>
      </c>
      <c r="K141" s="20">
        <v>11</v>
      </c>
      <c r="L141" s="20">
        <v>12</v>
      </c>
      <c r="M141" s="20">
        <v>13</v>
      </c>
    </row>
    <row r="142" spans="1:14" ht="20.25" customHeight="1" thickBot="1">
      <c r="A142" s="21"/>
      <c r="B142" s="42" t="s">
        <v>86</v>
      </c>
      <c r="C142" s="42"/>
      <c r="D142" s="42"/>
      <c r="E142" s="137"/>
      <c r="F142" s="137"/>
      <c r="G142" s="137"/>
      <c r="H142" s="137"/>
      <c r="I142" s="137"/>
      <c r="J142" s="137"/>
      <c r="K142" s="137"/>
      <c r="L142" s="137"/>
      <c r="M142" s="137"/>
    </row>
    <row r="143" spans="1:14" ht="40.5" customHeight="1" thickBot="1">
      <c r="A143" s="97"/>
      <c r="B143" s="211" t="s">
        <v>58</v>
      </c>
      <c r="C143" s="78" t="s">
        <v>78</v>
      </c>
      <c r="D143" s="227" t="s">
        <v>216</v>
      </c>
      <c r="E143" s="172">
        <v>15</v>
      </c>
      <c r="F143" s="173"/>
      <c r="G143" s="78">
        <f>E143</f>
        <v>15</v>
      </c>
      <c r="H143" s="172">
        <v>125</v>
      </c>
      <c r="I143" s="172"/>
      <c r="J143" s="172">
        <f>H143+I143</f>
        <v>125</v>
      </c>
      <c r="K143" s="172">
        <v>124</v>
      </c>
      <c r="L143" s="172"/>
      <c r="M143" s="78">
        <f>K143+L143</f>
        <v>124</v>
      </c>
    </row>
    <row r="144" spans="1:14" ht="52.5" customHeight="1" thickBot="1">
      <c r="A144" s="21"/>
      <c r="B144" s="210" t="s">
        <v>59</v>
      </c>
      <c r="C144" s="62" t="s">
        <v>78</v>
      </c>
      <c r="D144" s="227" t="s">
        <v>217</v>
      </c>
      <c r="E144" s="74">
        <v>15</v>
      </c>
      <c r="F144" s="74"/>
      <c r="G144" s="78">
        <f t="shared" ref="G144:G165" si="12">E144</f>
        <v>15</v>
      </c>
      <c r="H144" s="74">
        <v>124</v>
      </c>
      <c r="I144" s="74"/>
      <c r="J144" s="172">
        <f t="shared" ref="J144:J165" si="13">H144+I144</f>
        <v>124</v>
      </c>
      <c r="K144" s="74">
        <v>123</v>
      </c>
      <c r="L144" s="74"/>
      <c r="M144" s="78">
        <f t="shared" ref="M144:M165" si="14">K144+L144</f>
        <v>123</v>
      </c>
    </row>
    <row r="145" spans="1:13" ht="60.75" customHeight="1" thickBot="1">
      <c r="A145" s="21"/>
      <c r="B145" s="209" t="s">
        <v>103</v>
      </c>
      <c r="C145" s="74" t="s">
        <v>211</v>
      </c>
      <c r="D145" s="74" t="s">
        <v>106</v>
      </c>
      <c r="E145" s="200">
        <f>E146+E147</f>
        <v>3765820.21</v>
      </c>
      <c r="F145" s="200">
        <f>F146+F147</f>
        <v>28000</v>
      </c>
      <c r="G145" s="201">
        <f>E145+F145</f>
        <v>3793820.21</v>
      </c>
      <c r="H145" s="200">
        <v>23898803.670000002</v>
      </c>
      <c r="I145" s="200"/>
      <c r="J145" s="202">
        <f t="shared" si="13"/>
        <v>23898803.670000002</v>
      </c>
      <c r="K145" s="200">
        <v>36190814</v>
      </c>
      <c r="L145" s="200"/>
      <c r="M145" s="201">
        <f t="shared" si="14"/>
        <v>36190814</v>
      </c>
    </row>
    <row r="146" spans="1:13" ht="42" customHeight="1" thickBot="1">
      <c r="A146" s="21"/>
      <c r="B146" s="215" t="s">
        <v>20</v>
      </c>
      <c r="C146" s="75" t="s">
        <v>211</v>
      </c>
      <c r="D146" s="75" t="s">
        <v>106</v>
      </c>
      <c r="E146" s="200">
        <v>3765820.21</v>
      </c>
      <c r="F146" s="200"/>
      <c r="G146" s="201">
        <f t="shared" ref="G146:G147" si="15">E146+F146</f>
        <v>3765820.21</v>
      </c>
      <c r="H146" s="200">
        <v>23898803.670000002</v>
      </c>
      <c r="I146" s="200"/>
      <c r="J146" s="202">
        <f t="shared" si="13"/>
        <v>23898803.670000002</v>
      </c>
      <c r="K146" s="200">
        <v>36190814</v>
      </c>
      <c r="L146" s="200"/>
      <c r="M146" s="201">
        <f t="shared" si="14"/>
        <v>36190814</v>
      </c>
    </row>
    <row r="147" spans="1:13" ht="40.5" customHeight="1" thickBot="1">
      <c r="A147" s="21"/>
      <c r="B147" s="215" t="s">
        <v>12</v>
      </c>
      <c r="C147" s="75" t="s">
        <v>211</v>
      </c>
      <c r="D147" s="75" t="s">
        <v>106</v>
      </c>
      <c r="E147" s="200"/>
      <c r="F147" s="200">
        <v>28000</v>
      </c>
      <c r="G147" s="201">
        <f t="shared" si="15"/>
        <v>28000</v>
      </c>
      <c r="H147" s="200"/>
      <c r="I147" s="200"/>
      <c r="J147" s="202">
        <f t="shared" si="13"/>
        <v>0</v>
      </c>
      <c r="K147" s="200"/>
      <c r="L147" s="200"/>
      <c r="M147" s="201">
        <f t="shared" si="14"/>
        <v>0</v>
      </c>
    </row>
    <row r="148" spans="1:13" ht="24" customHeight="1" thickBot="1">
      <c r="A148" s="21"/>
      <c r="B148" s="91" t="s">
        <v>87</v>
      </c>
      <c r="C148" s="74"/>
      <c r="D148" s="74"/>
      <c r="E148" s="74"/>
      <c r="F148" s="74"/>
      <c r="G148" s="78"/>
      <c r="H148" s="74"/>
      <c r="I148" s="74"/>
      <c r="J148" s="172"/>
      <c r="K148" s="74"/>
      <c r="L148" s="74"/>
      <c r="M148" s="78"/>
    </row>
    <row r="149" spans="1:13" ht="115.5" customHeight="1" thickBot="1">
      <c r="A149" s="21"/>
      <c r="B149" s="209" t="s">
        <v>60</v>
      </c>
      <c r="C149" s="74" t="s">
        <v>78</v>
      </c>
      <c r="D149" s="74" t="s">
        <v>107</v>
      </c>
      <c r="E149" s="74">
        <v>6995</v>
      </c>
      <c r="F149" s="74"/>
      <c r="G149" s="78">
        <f t="shared" si="12"/>
        <v>6995</v>
      </c>
      <c r="H149" s="74">
        <v>15373</v>
      </c>
      <c r="I149" s="74"/>
      <c r="J149" s="172">
        <f t="shared" si="13"/>
        <v>15373</v>
      </c>
      <c r="K149" s="74">
        <v>19282</v>
      </c>
      <c r="L149" s="74"/>
      <c r="M149" s="78">
        <f t="shared" si="14"/>
        <v>19282</v>
      </c>
    </row>
    <row r="150" spans="1:13" ht="277.5" customHeight="1" thickBot="1">
      <c r="A150" s="21"/>
      <c r="B150" s="209" t="s">
        <v>227</v>
      </c>
      <c r="C150" s="74" t="s">
        <v>78</v>
      </c>
      <c r="D150" s="74" t="s">
        <v>107</v>
      </c>
      <c r="E150" s="74">
        <v>100</v>
      </c>
      <c r="F150" s="74"/>
      <c r="G150" s="78">
        <f t="shared" si="12"/>
        <v>100</v>
      </c>
      <c r="H150" s="74">
        <v>284</v>
      </c>
      <c r="I150" s="74"/>
      <c r="J150" s="172">
        <f t="shared" si="13"/>
        <v>284</v>
      </c>
      <c r="K150" s="74">
        <v>5284</v>
      </c>
      <c r="L150" s="74"/>
      <c r="M150" s="78">
        <f t="shared" si="14"/>
        <v>5284</v>
      </c>
    </row>
    <row r="151" spans="1:13" ht="298.5" customHeight="1" thickBot="1">
      <c r="A151" s="97"/>
      <c r="B151" s="211" t="s">
        <v>229</v>
      </c>
      <c r="C151" s="78" t="s">
        <v>78</v>
      </c>
      <c r="D151" s="78" t="s">
        <v>218</v>
      </c>
      <c r="E151" s="78">
        <v>12</v>
      </c>
      <c r="F151" s="78"/>
      <c r="G151" s="78">
        <f t="shared" si="12"/>
        <v>12</v>
      </c>
      <c r="H151" s="78">
        <v>56</v>
      </c>
      <c r="I151" s="78"/>
      <c r="J151" s="172">
        <f t="shared" si="13"/>
        <v>56</v>
      </c>
      <c r="K151" s="78">
        <v>120</v>
      </c>
      <c r="L151" s="78"/>
      <c r="M151" s="78">
        <f t="shared" si="14"/>
        <v>120</v>
      </c>
    </row>
    <row r="152" spans="1:13" ht="165" customHeight="1" thickBot="1">
      <c r="A152" s="21"/>
      <c r="B152" s="209" t="s">
        <v>228</v>
      </c>
      <c r="C152" s="74" t="s">
        <v>78</v>
      </c>
      <c r="D152" s="78" t="s">
        <v>218</v>
      </c>
      <c r="E152" s="74">
        <v>26</v>
      </c>
      <c r="F152" s="74"/>
      <c r="G152" s="78">
        <f t="shared" si="12"/>
        <v>26</v>
      </c>
      <c r="H152" s="74">
        <v>23</v>
      </c>
      <c r="I152" s="74"/>
      <c r="J152" s="172">
        <f t="shared" si="13"/>
        <v>23</v>
      </c>
      <c r="K152" s="74">
        <v>80</v>
      </c>
      <c r="L152" s="74"/>
      <c r="M152" s="78">
        <f t="shared" si="14"/>
        <v>80</v>
      </c>
    </row>
    <row r="153" spans="1:13" ht="141" customHeight="1" thickBot="1">
      <c r="A153" s="21"/>
      <c r="B153" s="209" t="s">
        <v>82</v>
      </c>
      <c r="C153" s="74" t="s">
        <v>78</v>
      </c>
      <c r="D153" s="74" t="s">
        <v>79</v>
      </c>
      <c r="E153" s="74"/>
      <c r="F153" s="74">
        <f>F154+F155</f>
        <v>2</v>
      </c>
      <c r="G153" s="78">
        <f>E153+F153</f>
        <v>2</v>
      </c>
      <c r="H153" s="74">
        <v>0</v>
      </c>
      <c r="I153" s="74"/>
      <c r="J153" s="172">
        <f t="shared" si="13"/>
        <v>0</v>
      </c>
      <c r="K153" s="74"/>
      <c r="L153" s="74"/>
      <c r="M153" s="78">
        <f t="shared" si="14"/>
        <v>0</v>
      </c>
    </row>
    <row r="154" spans="1:13" ht="21" customHeight="1" thickBot="1">
      <c r="A154" s="21"/>
      <c r="B154" s="215" t="s">
        <v>83</v>
      </c>
      <c r="C154" s="75" t="s">
        <v>78</v>
      </c>
      <c r="D154" s="75" t="s">
        <v>79</v>
      </c>
      <c r="E154" s="74"/>
      <c r="F154" s="74">
        <v>1</v>
      </c>
      <c r="G154" s="78">
        <f t="shared" ref="G154:G155" si="16">E154+F154</f>
        <v>1</v>
      </c>
      <c r="H154" s="74">
        <v>0</v>
      </c>
      <c r="I154" s="74"/>
      <c r="J154" s="172">
        <f t="shared" si="13"/>
        <v>0</v>
      </c>
      <c r="K154" s="74"/>
      <c r="L154" s="74"/>
      <c r="M154" s="78">
        <f t="shared" si="14"/>
        <v>0</v>
      </c>
    </row>
    <row r="155" spans="1:13" ht="64.5" customHeight="1" thickBot="1">
      <c r="A155" s="21"/>
      <c r="B155" s="215" t="s">
        <v>84</v>
      </c>
      <c r="C155" s="75" t="s">
        <v>78</v>
      </c>
      <c r="D155" s="75" t="s">
        <v>79</v>
      </c>
      <c r="E155" s="74"/>
      <c r="F155" s="74">
        <v>1</v>
      </c>
      <c r="G155" s="78">
        <f t="shared" si="16"/>
        <v>1</v>
      </c>
      <c r="H155" s="74">
        <v>0</v>
      </c>
      <c r="I155" s="74"/>
      <c r="J155" s="172">
        <f t="shared" si="13"/>
        <v>0</v>
      </c>
      <c r="K155" s="74"/>
      <c r="L155" s="74"/>
      <c r="M155" s="78">
        <f t="shared" si="14"/>
        <v>0</v>
      </c>
    </row>
    <row r="156" spans="1:13" ht="48" customHeight="1" thickBot="1">
      <c r="A156" s="21"/>
      <c r="B156" s="213" t="s">
        <v>88</v>
      </c>
      <c r="C156" s="74"/>
      <c r="D156" s="74"/>
      <c r="E156" s="74"/>
      <c r="F156" s="74"/>
      <c r="G156" s="78"/>
      <c r="H156" s="74"/>
      <c r="I156" s="74"/>
      <c r="J156" s="172"/>
      <c r="K156" s="74"/>
      <c r="L156" s="74"/>
      <c r="M156" s="78"/>
    </row>
    <row r="157" spans="1:13" ht="144" customHeight="1" thickBot="1">
      <c r="A157" s="21"/>
      <c r="B157" s="209" t="s">
        <v>61</v>
      </c>
      <c r="C157" s="74" t="s">
        <v>78</v>
      </c>
      <c r="D157" s="74" t="s">
        <v>79</v>
      </c>
      <c r="E157" s="74">
        <v>466</v>
      </c>
      <c r="F157" s="74"/>
      <c r="G157" s="78">
        <f t="shared" si="12"/>
        <v>466</v>
      </c>
      <c r="H157" s="175">
        <f>H149/H144</f>
        <v>123.9758064516129</v>
      </c>
      <c r="I157" s="175"/>
      <c r="J157" s="199">
        <f t="shared" si="13"/>
        <v>123.9758064516129</v>
      </c>
      <c r="K157" s="175">
        <f>K149/K144</f>
        <v>156.76422764227641</v>
      </c>
      <c r="L157" s="175"/>
      <c r="M157" s="198">
        <f t="shared" si="14"/>
        <v>156.76422764227641</v>
      </c>
    </row>
    <row r="158" spans="1:13" ht="360" customHeight="1" thickBot="1">
      <c r="A158" s="21"/>
      <c r="B158" s="209" t="s">
        <v>230</v>
      </c>
      <c r="C158" s="74" t="s">
        <v>78</v>
      </c>
      <c r="D158" s="74" t="s">
        <v>79</v>
      </c>
      <c r="E158" s="74">
        <v>7</v>
      </c>
      <c r="F158" s="74"/>
      <c r="G158" s="78">
        <f t="shared" si="12"/>
        <v>7</v>
      </c>
      <c r="H158" s="175">
        <f>H150/H144</f>
        <v>2.2903225806451615</v>
      </c>
      <c r="I158" s="175"/>
      <c r="J158" s="199">
        <f t="shared" si="13"/>
        <v>2.2903225806451615</v>
      </c>
      <c r="K158" s="175">
        <f>K150/K144</f>
        <v>42.959349593495936</v>
      </c>
      <c r="L158" s="175"/>
      <c r="M158" s="198">
        <f t="shared" si="14"/>
        <v>42.959349593495936</v>
      </c>
    </row>
    <row r="159" spans="1:13" ht="281.25" customHeight="1" thickBot="1">
      <c r="A159" s="21"/>
      <c r="B159" s="88" t="s">
        <v>224</v>
      </c>
      <c r="C159" s="74" t="s">
        <v>78</v>
      </c>
      <c r="D159" s="74" t="s">
        <v>79</v>
      </c>
      <c r="E159" s="74">
        <v>1</v>
      </c>
      <c r="F159" s="74"/>
      <c r="G159" s="78">
        <f t="shared" si="12"/>
        <v>1</v>
      </c>
      <c r="H159" s="175">
        <f>H151/H144</f>
        <v>0.45161290322580644</v>
      </c>
      <c r="I159" s="175"/>
      <c r="J159" s="199">
        <f t="shared" si="13"/>
        <v>0.45161290322580644</v>
      </c>
      <c r="K159" s="175">
        <f>K151/K144</f>
        <v>0.97560975609756095</v>
      </c>
      <c r="L159" s="175"/>
      <c r="M159" s="198">
        <f t="shared" si="14"/>
        <v>0.97560975609756095</v>
      </c>
    </row>
    <row r="160" spans="1:13" ht="245.25" customHeight="1" thickBot="1">
      <c r="A160" s="100"/>
      <c r="B160" s="216" t="s">
        <v>231</v>
      </c>
      <c r="C160" s="101" t="s">
        <v>78</v>
      </c>
      <c r="D160" s="101" t="s">
        <v>79</v>
      </c>
      <c r="E160" s="101">
        <v>2</v>
      </c>
      <c r="F160" s="101"/>
      <c r="G160" s="78">
        <f t="shared" si="12"/>
        <v>2</v>
      </c>
      <c r="H160" s="203">
        <f>H152/H144</f>
        <v>0.18548387096774194</v>
      </c>
      <c r="I160" s="203"/>
      <c r="J160" s="199">
        <f t="shared" si="13"/>
        <v>0.18548387096774194</v>
      </c>
      <c r="K160" s="203">
        <f>K152/K144</f>
        <v>0.65040650406504064</v>
      </c>
      <c r="L160" s="203"/>
      <c r="M160" s="198">
        <f t="shared" si="14"/>
        <v>0.65040650406504064</v>
      </c>
    </row>
    <row r="161" spans="1:14" ht="59.25" customHeight="1" thickBot="1">
      <c r="A161" s="97"/>
      <c r="B161" s="217" t="s">
        <v>110</v>
      </c>
      <c r="C161" s="85" t="s">
        <v>211</v>
      </c>
      <c r="D161" s="85" t="s">
        <v>79</v>
      </c>
      <c r="E161" s="197">
        <f>(E145+E162+E163)/E143</f>
        <v>252921.34733333334</v>
      </c>
      <c r="F161" s="197"/>
      <c r="G161" s="198">
        <f t="shared" si="12"/>
        <v>252921.34733333334</v>
      </c>
      <c r="H161" s="197">
        <f>H145/H144</f>
        <v>192732.28766129035</v>
      </c>
      <c r="I161" s="197"/>
      <c r="J161" s="199">
        <f t="shared" si="13"/>
        <v>192732.28766129035</v>
      </c>
      <c r="K161" s="197">
        <f>K145/K143</f>
        <v>291861.40322580643</v>
      </c>
      <c r="L161" s="197"/>
      <c r="M161" s="198">
        <f t="shared" si="14"/>
        <v>291861.40322580643</v>
      </c>
    </row>
    <row r="162" spans="1:14" ht="146.25" customHeight="1" thickBot="1">
      <c r="A162" s="97"/>
      <c r="B162" s="217" t="s">
        <v>85</v>
      </c>
      <c r="C162" s="85" t="s">
        <v>211</v>
      </c>
      <c r="D162" s="85" t="s">
        <v>79</v>
      </c>
      <c r="E162" s="174">
        <v>11000</v>
      </c>
      <c r="F162" s="85"/>
      <c r="G162" s="78">
        <f t="shared" si="12"/>
        <v>11000</v>
      </c>
      <c r="H162" s="85">
        <v>0</v>
      </c>
      <c r="I162" s="85"/>
      <c r="J162" s="172">
        <f t="shared" si="13"/>
        <v>0</v>
      </c>
      <c r="K162" s="85">
        <v>0</v>
      </c>
      <c r="L162" s="85"/>
      <c r="M162" s="78">
        <f t="shared" si="14"/>
        <v>0</v>
      </c>
    </row>
    <row r="163" spans="1:14" ht="141" customHeight="1" thickBot="1">
      <c r="A163" s="97"/>
      <c r="B163" s="217" t="s">
        <v>85</v>
      </c>
      <c r="C163" s="85" t="s">
        <v>211</v>
      </c>
      <c r="D163" s="103" t="s">
        <v>79</v>
      </c>
      <c r="E163" s="174">
        <v>17000</v>
      </c>
      <c r="F163" s="85"/>
      <c r="G163" s="78">
        <f t="shared" si="12"/>
        <v>17000</v>
      </c>
      <c r="H163" s="85">
        <v>0</v>
      </c>
      <c r="I163" s="85"/>
      <c r="J163" s="172">
        <f t="shared" si="13"/>
        <v>0</v>
      </c>
      <c r="K163" s="85">
        <v>0</v>
      </c>
      <c r="L163" s="85"/>
      <c r="M163" s="78">
        <f t="shared" si="14"/>
        <v>0</v>
      </c>
    </row>
    <row r="164" spans="1:14" ht="21" customHeight="1" thickBot="1">
      <c r="A164" s="97"/>
      <c r="B164" s="218" t="s">
        <v>89</v>
      </c>
      <c r="C164" s="102"/>
      <c r="D164" s="102"/>
      <c r="E164" s="85"/>
      <c r="F164" s="85"/>
      <c r="G164" s="78"/>
      <c r="H164" s="85"/>
      <c r="I164" s="85"/>
      <c r="J164" s="172"/>
      <c r="K164" s="85"/>
      <c r="L164" s="85"/>
      <c r="M164" s="78"/>
    </row>
    <row r="165" spans="1:14" ht="72" customHeight="1" thickBot="1">
      <c r="A165" s="97"/>
      <c r="B165" s="53" t="s">
        <v>64</v>
      </c>
      <c r="C165" s="102" t="s">
        <v>80</v>
      </c>
      <c r="D165" s="102" t="s">
        <v>79</v>
      </c>
      <c r="E165" s="85">
        <v>100</v>
      </c>
      <c r="F165" s="85"/>
      <c r="G165" s="78">
        <f t="shared" si="12"/>
        <v>100</v>
      </c>
      <c r="H165" s="85">
        <v>100</v>
      </c>
      <c r="I165" s="85"/>
      <c r="J165" s="172">
        <f t="shared" si="13"/>
        <v>100</v>
      </c>
      <c r="K165" s="85">
        <v>100</v>
      </c>
      <c r="L165" s="85"/>
      <c r="M165" s="78">
        <f t="shared" si="14"/>
        <v>100</v>
      </c>
    </row>
    <row r="166" spans="1:14" ht="15.75">
      <c r="A166" s="1"/>
    </row>
    <row r="167" spans="1:14" ht="42" customHeight="1">
      <c r="A167" s="233" t="s">
        <v>144</v>
      </c>
      <c r="B167" s="233"/>
      <c r="C167" s="233"/>
      <c r="D167" s="233"/>
      <c r="E167" s="233"/>
      <c r="F167" s="233"/>
      <c r="G167" s="233"/>
      <c r="H167" s="233"/>
      <c r="I167" s="233"/>
      <c r="J167" s="233"/>
      <c r="K167" s="233"/>
      <c r="L167" s="233"/>
      <c r="M167" s="233"/>
      <c r="N167" s="233"/>
    </row>
    <row r="168" spans="1:14" ht="16.5" thickBot="1">
      <c r="A168" s="1" t="s">
        <v>16</v>
      </c>
    </row>
    <row r="169" spans="1:14" ht="19.5" customHeight="1" thickBot="1">
      <c r="A169" s="268" t="s">
        <v>26</v>
      </c>
      <c r="B169" s="268" t="s">
        <v>17</v>
      </c>
      <c r="C169" s="268" t="s">
        <v>18</v>
      </c>
      <c r="D169" s="268" t="s">
        <v>19</v>
      </c>
      <c r="E169" s="259" t="s">
        <v>50</v>
      </c>
      <c r="F169" s="271"/>
      <c r="G169" s="271"/>
      <c r="H169" s="259" t="s">
        <v>135</v>
      </c>
      <c r="I169" s="271"/>
      <c r="J169" s="271"/>
    </row>
    <row r="170" spans="1:14" ht="47.25" customHeight="1" thickBot="1">
      <c r="A170" s="270"/>
      <c r="B170" s="270"/>
      <c r="C170" s="270"/>
      <c r="D170" s="270"/>
      <c r="E170" s="72" t="s">
        <v>20</v>
      </c>
      <c r="F170" s="72" t="s">
        <v>12</v>
      </c>
      <c r="G170" s="72" t="s">
        <v>145</v>
      </c>
      <c r="H170" s="72" t="s">
        <v>20</v>
      </c>
      <c r="I170" s="72" t="s">
        <v>12</v>
      </c>
      <c r="J170" s="72" t="s">
        <v>146</v>
      </c>
    </row>
    <row r="171" spans="1:14" ht="32.25" customHeight="1" thickBot="1">
      <c r="A171" s="23">
        <v>1</v>
      </c>
      <c r="B171" s="24">
        <v>2</v>
      </c>
      <c r="C171" s="24">
        <v>3</v>
      </c>
      <c r="D171" s="24">
        <v>4</v>
      </c>
      <c r="E171" s="24">
        <v>5</v>
      </c>
      <c r="F171" s="24">
        <v>6</v>
      </c>
      <c r="G171" s="24">
        <v>7</v>
      </c>
      <c r="H171" s="24">
        <v>8</v>
      </c>
      <c r="I171" s="24">
        <v>9</v>
      </c>
      <c r="J171" s="24">
        <v>10</v>
      </c>
    </row>
    <row r="172" spans="1:14" ht="24.75" customHeight="1" thickBot="1">
      <c r="A172" s="55"/>
      <c r="B172" s="91" t="s">
        <v>86</v>
      </c>
      <c r="C172" s="88"/>
      <c r="D172" s="88"/>
      <c r="E172" s="74"/>
      <c r="F172" s="74"/>
      <c r="G172" s="74"/>
      <c r="H172" s="74"/>
      <c r="I172" s="74"/>
      <c r="J172" s="74"/>
    </row>
    <row r="173" spans="1:14" ht="42" customHeight="1" thickBot="1">
      <c r="A173" s="60"/>
      <c r="B173" s="209" t="s">
        <v>58</v>
      </c>
      <c r="C173" s="74" t="s">
        <v>78</v>
      </c>
      <c r="D173" s="226" t="s">
        <v>219</v>
      </c>
      <c r="E173" s="74">
        <v>124</v>
      </c>
      <c r="F173" s="74"/>
      <c r="G173" s="74">
        <f>E173+F173</f>
        <v>124</v>
      </c>
      <c r="H173" s="74">
        <v>124</v>
      </c>
      <c r="I173" s="74"/>
      <c r="J173" s="74">
        <f>H173+I173</f>
        <v>124</v>
      </c>
      <c r="K173" s="63"/>
      <c r="L173" s="63"/>
      <c r="M173" s="63"/>
      <c r="N173" s="63"/>
    </row>
    <row r="174" spans="1:14" ht="35.25" customHeight="1" thickBot="1">
      <c r="A174" s="60"/>
      <c r="B174" s="41" t="s">
        <v>59</v>
      </c>
      <c r="C174" s="62" t="s">
        <v>78</v>
      </c>
      <c r="D174" s="226" t="s">
        <v>220</v>
      </c>
      <c r="E174" s="74">
        <v>123</v>
      </c>
      <c r="F174" s="74"/>
      <c r="G174" s="74">
        <f t="shared" ref="G174:G188" si="17">E174+F174</f>
        <v>123</v>
      </c>
      <c r="H174" s="74">
        <v>123</v>
      </c>
      <c r="I174" s="74"/>
      <c r="J174" s="74">
        <f t="shared" ref="J174:J188" si="18">H174+I174</f>
        <v>123</v>
      </c>
      <c r="K174" s="63"/>
      <c r="L174" s="63"/>
      <c r="M174" s="63"/>
      <c r="N174" s="63"/>
    </row>
    <row r="175" spans="1:14" ht="58.5" customHeight="1" thickBot="1">
      <c r="A175" s="60"/>
      <c r="B175" s="88" t="s">
        <v>90</v>
      </c>
      <c r="C175" s="74" t="s">
        <v>211</v>
      </c>
      <c r="D175" s="88" t="s">
        <v>106</v>
      </c>
      <c r="E175" s="175">
        <v>38230095</v>
      </c>
      <c r="F175" s="175"/>
      <c r="G175" s="175">
        <f t="shared" si="17"/>
        <v>38230095</v>
      </c>
      <c r="H175" s="175">
        <v>40147366</v>
      </c>
      <c r="I175" s="175"/>
      <c r="J175" s="175">
        <f t="shared" si="18"/>
        <v>40147366</v>
      </c>
      <c r="K175" s="63"/>
      <c r="L175" s="63"/>
      <c r="M175" s="63"/>
      <c r="N175" s="63"/>
    </row>
    <row r="176" spans="1:14" ht="20.25" customHeight="1" thickBot="1">
      <c r="A176" s="59"/>
      <c r="B176" s="91" t="s">
        <v>87</v>
      </c>
      <c r="C176" s="74"/>
      <c r="D176" s="88"/>
      <c r="E176" s="74"/>
      <c r="F176" s="74"/>
      <c r="G176" s="74"/>
      <c r="H176" s="74"/>
      <c r="I176" s="74"/>
      <c r="J176" s="74"/>
      <c r="K176" s="63"/>
      <c r="L176" s="63"/>
      <c r="M176" s="63"/>
      <c r="N176" s="63"/>
    </row>
    <row r="177" spans="1:14" ht="120.75" customHeight="1" thickBot="1">
      <c r="A177" s="59"/>
      <c r="B177" s="209" t="s">
        <v>60</v>
      </c>
      <c r="C177" s="74" t="s">
        <v>78</v>
      </c>
      <c r="D177" s="88" t="s">
        <v>107</v>
      </c>
      <c r="E177" s="74">
        <v>19282</v>
      </c>
      <c r="F177" s="74"/>
      <c r="G177" s="74">
        <f t="shared" si="17"/>
        <v>19282</v>
      </c>
      <c r="H177" s="74">
        <v>19282</v>
      </c>
      <c r="I177" s="74"/>
      <c r="J177" s="74">
        <f t="shared" si="18"/>
        <v>19282</v>
      </c>
      <c r="K177" s="63"/>
      <c r="L177" s="63"/>
      <c r="M177" s="63"/>
      <c r="N177" s="63"/>
    </row>
    <row r="178" spans="1:14" ht="284.25" customHeight="1" thickBot="1">
      <c r="A178" s="59"/>
      <c r="B178" s="209" t="s">
        <v>227</v>
      </c>
      <c r="C178" s="74" t="s">
        <v>78</v>
      </c>
      <c r="D178" s="88" t="s">
        <v>107</v>
      </c>
      <c r="E178" s="74">
        <v>5284</v>
      </c>
      <c r="F178" s="74"/>
      <c r="G178" s="74">
        <f t="shared" si="17"/>
        <v>5284</v>
      </c>
      <c r="H178" s="74">
        <v>5284</v>
      </c>
      <c r="I178" s="74"/>
      <c r="J178" s="74">
        <f t="shared" si="18"/>
        <v>5284</v>
      </c>
      <c r="K178" s="63"/>
      <c r="L178" s="63"/>
      <c r="M178" s="63"/>
      <c r="N178" s="63"/>
    </row>
    <row r="179" spans="1:14" ht="269.25" customHeight="1" thickBot="1">
      <c r="A179" s="59"/>
      <c r="B179" s="211" t="s">
        <v>232</v>
      </c>
      <c r="C179" s="74" t="s">
        <v>78</v>
      </c>
      <c r="D179" s="212" t="s">
        <v>108</v>
      </c>
      <c r="E179" s="78">
        <v>120</v>
      </c>
      <c r="F179" s="74"/>
      <c r="G179" s="74">
        <f t="shared" si="17"/>
        <v>120</v>
      </c>
      <c r="H179" s="78">
        <v>120</v>
      </c>
      <c r="I179" s="74"/>
      <c r="J179" s="74">
        <f t="shared" si="18"/>
        <v>120</v>
      </c>
      <c r="K179" s="63"/>
      <c r="L179" s="63"/>
      <c r="M179" s="63"/>
      <c r="N179" s="63"/>
    </row>
    <row r="180" spans="1:14" ht="159.75" customHeight="1" thickBot="1">
      <c r="A180" s="59"/>
      <c r="B180" s="209" t="s">
        <v>228</v>
      </c>
      <c r="C180" s="74" t="s">
        <v>78</v>
      </c>
      <c r="D180" s="212" t="s">
        <v>108</v>
      </c>
      <c r="E180" s="74">
        <v>80</v>
      </c>
      <c r="F180" s="74"/>
      <c r="G180" s="74">
        <f t="shared" si="17"/>
        <v>80</v>
      </c>
      <c r="H180" s="74">
        <v>80</v>
      </c>
      <c r="I180" s="74"/>
      <c r="J180" s="74">
        <f t="shared" si="18"/>
        <v>80</v>
      </c>
      <c r="K180" s="63"/>
      <c r="L180" s="63"/>
      <c r="M180" s="63"/>
      <c r="N180" s="63"/>
    </row>
    <row r="181" spans="1:14" ht="42" customHeight="1" thickBot="1">
      <c r="A181" s="44"/>
      <c r="B181" s="221" t="s">
        <v>88</v>
      </c>
      <c r="C181" s="78"/>
      <c r="D181" s="212"/>
      <c r="E181" s="78"/>
      <c r="F181" s="78"/>
      <c r="G181" s="74"/>
      <c r="H181" s="78"/>
      <c r="I181" s="78"/>
      <c r="J181" s="74"/>
      <c r="K181" s="63"/>
      <c r="L181" s="63"/>
      <c r="M181" s="63"/>
      <c r="N181" s="63"/>
    </row>
    <row r="182" spans="1:14" ht="142.5" thickBot="1">
      <c r="A182" s="59"/>
      <c r="B182" s="209" t="s">
        <v>61</v>
      </c>
      <c r="C182" s="74" t="s">
        <v>78</v>
      </c>
      <c r="D182" s="88" t="s">
        <v>79</v>
      </c>
      <c r="E182" s="175">
        <f>E177/E174</f>
        <v>156.76422764227641</v>
      </c>
      <c r="F182" s="175"/>
      <c r="G182" s="175">
        <f t="shared" si="17"/>
        <v>156.76422764227641</v>
      </c>
      <c r="H182" s="175">
        <v>157</v>
      </c>
      <c r="I182" s="175"/>
      <c r="J182" s="175">
        <f t="shared" si="18"/>
        <v>157</v>
      </c>
      <c r="K182" s="63"/>
      <c r="L182" s="63"/>
      <c r="M182" s="63"/>
      <c r="N182" s="63"/>
    </row>
    <row r="183" spans="1:14" ht="365.25" thickBot="1">
      <c r="A183" s="59"/>
      <c r="B183" s="209" t="s">
        <v>230</v>
      </c>
      <c r="C183" s="74" t="s">
        <v>78</v>
      </c>
      <c r="D183" s="88" t="s">
        <v>79</v>
      </c>
      <c r="E183" s="175">
        <f>E178/E174</f>
        <v>42.959349593495936</v>
      </c>
      <c r="F183" s="175"/>
      <c r="G183" s="175">
        <f t="shared" si="17"/>
        <v>42.959349593495936</v>
      </c>
      <c r="H183" s="175">
        <f>H178/H174</f>
        <v>42.959349593495936</v>
      </c>
      <c r="I183" s="175"/>
      <c r="J183" s="175">
        <f t="shared" si="18"/>
        <v>42.959349593495936</v>
      </c>
      <c r="K183" s="63"/>
      <c r="L183" s="63"/>
      <c r="M183" s="63"/>
      <c r="N183" s="63"/>
    </row>
    <row r="184" spans="1:14" ht="324.75" customHeight="1" thickBot="1">
      <c r="A184" s="59"/>
      <c r="B184" s="88" t="s">
        <v>233</v>
      </c>
      <c r="C184" s="74" t="s">
        <v>78</v>
      </c>
      <c r="D184" s="88" t="s">
        <v>79</v>
      </c>
      <c r="E184" s="175">
        <f>E179/E174</f>
        <v>0.97560975609756095</v>
      </c>
      <c r="F184" s="175"/>
      <c r="G184" s="175">
        <f t="shared" si="17"/>
        <v>0.97560975609756095</v>
      </c>
      <c r="H184" s="175">
        <f>H179/H174</f>
        <v>0.97560975609756095</v>
      </c>
      <c r="I184" s="175"/>
      <c r="J184" s="175">
        <f t="shared" si="18"/>
        <v>0.97560975609756095</v>
      </c>
      <c r="K184" s="63"/>
      <c r="L184" s="63"/>
      <c r="M184" s="63"/>
      <c r="N184" s="63"/>
    </row>
    <row r="185" spans="1:14" ht="243" customHeight="1" thickBot="1">
      <c r="A185" s="59"/>
      <c r="B185" s="216" t="s">
        <v>63</v>
      </c>
      <c r="C185" s="74" t="s">
        <v>78</v>
      </c>
      <c r="D185" s="88" t="s">
        <v>79</v>
      </c>
      <c r="E185" s="175">
        <f>E180/E174</f>
        <v>0.65040650406504064</v>
      </c>
      <c r="F185" s="175"/>
      <c r="G185" s="175">
        <f t="shared" si="17"/>
        <v>0.65040650406504064</v>
      </c>
      <c r="H185" s="175">
        <f>H180/H174</f>
        <v>0.65040650406504064</v>
      </c>
      <c r="I185" s="175"/>
      <c r="J185" s="175">
        <f t="shared" si="18"/>
        <v>0.65040650406504064</v>
      </c>
      <c r="K185" s="63"/>
      <c r="L185" s="63"/>
      <c r="M185" s="63"/>
      <c r="N185" s="63"/>
    </row>
    <row r="186" spans="1:14" ht="100.5" customHeight="1" thickBot="1">
      <c r="A186" s="59"/>
      <c r="B186" s="209" t="s">
        <v>62</v>
      </c>
      <c r="C186" s="74" t="s">
        <v>211</v>
      </c>
      <c r="D186" s="88" t="s">
        <v>79</v>
      </c>
      <c r="E186" s="175">
        <f>E175/E173</f>
        <v>308307.21774193546</v>
      </c>
      <c r="F186" s="175"/>
      <c r="G186" s="175">
        <f t="shared" si="17"/>
        <v>308307.21774193546</v>
      </c>
      <c r="H186" s="175">
        <f>H175/H173</f>
        <v>323769.08064516127</v>
      </c>
      <c r="I186" s="175"/>
      <c r="J186" s="175">
        <f t="shared" si="18"/>
        <v>323769.08064516127</v>
      </c>
      <c r="K186" s="63"/>
      <c r="L186" s="63"/>
      <c r="M186" s="63"/>
      <c r="N186" s="63"/>
    </row>
    <row r="187" spans="1:14" ht="24" customHeight="1" thickBot="1">
      <c r="A187" s="59"/>
      <c r="B187" s="213" t="s">
        <v>89</v>
      </c>
      <c r="C187" s="24"/>
      <c r="D187" s="41"/>
      <c r="E187" s="74"/>
      <c r="F187" s="74"/>
      <c r="G187" s="74"/>
      <c r="H187" s="74"/>
      <c r="I187" s="74"/>
      <c r="J187" s="74"/>
      <c r="K187" s="63"/>
      <c r="L187" s="63"/>
      <c r="M187" s="63"/>
      <c r="N187" s="63"/>
    </row>
    <row r="188" spans="1:14" ht="92.25" customHeight="1" thickBot="1">
      <c r="A188" s="59"/>
      <c r="B188" s="88" t="s">
        <v>91</v>
      </c>
      <c r="C188" s="20" t="s">
        <v>80</v>
      </c>
      <c r="D188" s="214" t="s">
        <v>79</v>
      </c>
      <c r="E188" s="74">
        <v>100</v>
      </c>
      <c r="F188" s="74"/>
      <c r="G188" s="74">
        <f t="shared" si="17"/>
        <v>100</v>
      </c>
      <c r="H188" s="74">
        <v>100</v>
      </c>
      <c r="I188" s="74"/>
      <c r="J188" s="74">
        <f t="shared" si="18"/>
        <v>100</v>
      </c>
      <c r="K188" s="63"/>
      <c r="L188" s="63"/>
      <c r="M188" s="63"/>
      <c r="N188" s="63"/>
    </row>
    <row r="189" spans="1:14" ht="6.75" customHeight="1">
      <c r="A189" s="64"/>
      <c r="B189" s="63"/>
      <c r="C189" s="63"/>
      <c r="D189" s="63"/>
      <c r="E189" s="63"/>
      <c r="F189" s="63"/>
      <c r="G189" s="63"/>
      <c r="H189" s="63"/>
      <c r="I189" s="63"/>
      <c r="J189" s="63"/>
      <c r="K189" s="63"/>
      <c r="L189" s="63"/>
      <c r="M189" s="63"/>
      <c r="N189" s="63"/>
    </row>
    <row r="190" spans="1:14" ht="18.75" customHeight="1">
      <c r="A190" s="236" t="s">
        <v>147</v>
      </c>
      <c r="B190" s="236"/>
      <c r="C190" s="236"/>
      <c r="D190" s="236"/>
      <c r="E190" s="236"/>
      <c r="F190" s="236"/>
      <c r="G190" s="236"/>
      <c r="H190" s="236"/>
      <c r="I190" s="236"/>
      <c r="J190" s="236"/>
      <c r="K190" s="236"/>
      <c r="L190" s="236"/>
      <c r="M190" s="236"/>
      <c r="N190" s="236"/>
    </row>
    <row r="191" spans="1:14">
      <c r="B191" s="10" t="s">
        <v>141</v>
      </c>
    </row>
    <row r="192" spans="1:14" ht="18.75">
      <c r="A192" s="234"/>
      <c r="B192" s="232" t="s">
        <v>4</v>
      </c>
      <c r="C192" s="232" t="s">
        <v>125</v>
      </c>
      <c r="D192" s="232"/>
      <c r="E192" s="232" t="s">
        <v>126</v>
      </c>
      <c r="F192" s="232"/>
      <c r="G192" s="232" t="s">
        <v>127</v>
      </c>
      <c r="H192" s="232"/>
      <c r="I192" s="232" t="s">
        <v>50</v>
      </c>
      <c r="J192" s="232"/>
      <c r="K192" s="232" t="s">
        <v>135</v>
      </c>
      <c r="L192" s="232"/>
    </row>
    <row r="193" spans="1:16" ht="37.5">
      <c r="A193" s="234"/>
      <c r="B193" s="232"/>
      <c r="C193" s="232" t="s">
        <v>20</v>
      </c>
      <c r="D193" s="232" t="s">
        <v>12</v>
      </c>
      <c r="E193" s="232" t="s">
        <v>20</v>
      </c>
      <c r="F193" s="111" t="s">
        <v>21</v>
      </c>
      <c r="G193" s="232" t="s">
        <v>20</v>
      </c>
      <c r="H193" s="111" t="s">
        <v>21</v>
      </c>
      <c r="I193" s="232" t="s">
        <v>20</v>
      </c>
      <c r="J193" s="232" t="s">
        <v>12</v>
      </c>
      <c r="K193" s="232" t="s">
        <v>20</v>
      </c>
      <c r="L193" s="232" t="s">
        <v>12</v>
      </c>
    </row>
    <row r="194" spans="1:16" ht="18.75">
      <c r="A194" s="234"/>
      <c r="B194" s="232"/>
      <c r="C194" s="232"/>
      <c r="D194" s="232"/>
      <c r="E194" s="232"/>
      <c r="F194" s="111" t="s">
        <v>6</v>
      </c>
      <c r="G194" s="232"/>
      <c r="H194" s="111" t="s">
        <v>6</v>
      </c>
      <c r="I194" s="232"/>
      <c r="J194" s="232"/>
      <c r="K194" s="232"/>
      <c r="L194" s="232"/>
    </row>
    <row r="195" spans="1:16" ht="15.75">
      <c r="A195" s="110"/>
      <c r="B195" s="40">
        <v>1</v>
      </c>
      <c r="C195" s="40">
        <v>2</v>
      </c>
      <c r="D195" s="40">
        <v>3</v>
      </c>
      <c r="E195" s="40">
        <v>4</v>
      </c>
      <c r="F195" s="40">
        <v>5</v>
      </c>
      <c r="G195" s="40">
        <v>6</v>
      </c>
      <c r="H195" s="40">
        <v>7</v>
      </c>
      <c r="I195" s="40">
        <v>8</v>
      </c>
      <c r="J195" s="40">
        <v>9</v>
      </c>
      <c r="K195" s="40">
        <v>10</v>
      </c>
      <c r="L195" s="40">
        <v>11</v>
      </c>
    </row>
    <row r="196" spans="1:16" ht="15.75">
      <c r="A196" s="110"/>
      <c r="B196" s="40"/>
      <c r="C196" s="40"/>
      <c r="D196" s="40"/>
      <c r="E196" s="40"/>
      <c r="F196" s="40"/>
      <c r="G196" s="40"/>
      <c r="H196" s="40"/>
      <c r="I196" s="40"/>
      <c r="J196" s="40"/>
      <c r="K196" s="40"/>
      <c r="L196" s="40"/>
    </row>
    <row r="197" spans="1:16" ht="37.5">
      <c r="A197" s="109"/>
      <c r="B197" s="114" t="s">
        <v>53</v>
      </c>
      <c r="C197" s="176">
        <v>757678.29</v>
      </c>
      <c r="D197" s="185"/>
      <c r="E197" s="176">
        <v>5628879</v>
      </c>
      <c r="F197" s="176"/>
      <c r="G197" s="176">
        <v>9976068.1400000006</v>
      </c>
      <c r="H197" s="176"/>
      <c r="I197" s="176">
        <f>G197*105.6%</f>
        <v>10534727.955840001</v>
      </c>
      <c r="J197" s="176"/>
      <c r="K197" s="176">
        <f>I197*105%</f>
        <v>11061464.353632001</v>
      </c>
      <c r="L197" s="176"/>
    </row>
    <row r="198" spans="1:16" ht="37.5">
      <c r="A198" s="109"/>
      <c r="B198" s="114" t="s">
        <v>54</v>
      </c>
      <c r="C198" s="176">
        <v>360638</v>
      </c>
      <c r="D198" s="185"/>
      <c r="E198" s="176">
        <v>2706582.5</v>
      </c>
      <c r="F198" s="176"/>
      <c r="G198" s="176">
        <v>3768185.5</v>
      </c>
      <c r="H198" s="176"/>
      <c r="I198" s="176">
        <f t="shared" ref="I198:I200" si="19">G198*105.6%</f>
        <v>3979203.8880000003</v>
      </c>
      <c r="J198" s="176"/>
      <c r="K198" s="176">
        <f t="shared" ref="K198:K200" si="20">I198*105%</f>
        <v>4178164.0824000007</v>
      </c>
      <c r="L198" s="176"/>
    </row>
    <row r="199" spans="1:16" ht="19.5" customHeight="1">
      <c r="A199" s="109"/>
      <c r="B199" s="114" t="s">
        <v>55</v>
      </c>
      <c r="C199" s="176">
        <v>1597648</v>
      </c>
      <c r="D199" s="185"/>
      <c r="E199" s="176">
        <v>9842536.0899999999</v>
      </c>
      <c r="F199" s="176"/>
      <c r="G199" s="176">
        <v>12170178.26</v>
      </c>
      <c r="H199" s="176"/>
      <c r="I199" s="176">
        <f t="shared" si="19"/>
        <v>12851708.242560001</v>
      </c>
      <c r="J199" s="176"/>
      <c r="K199" s="176">
        <f t="shared" si="20"/>
        <v>13494293.654688003</v>
      </c>
      <c r="L199" s="176"/>
    </row>
    <row r="200" spans="1:16" ht="39" customHeight="1">
      <c r="A200" s="109"/>
      <c r="B200" s="114" t="s">
        <v>56</v>
      </c>
      <c r="C200" s="176">
        <v>310560.12</v>
      </c>
      <c r="D200" s="185"/>
      <c r="E200" s="176">
        <v>768576</v>
      </c>
      <c r="F200" s="176"/>
      <c r="G200" s="176">
        <v>2829094.11</v>
      </c>
      <c r="H200" s="176"/>
      <c r="I200" s="176">
        <f t="shared" si="19"/>
        <v>2987523.3801600002</v>
      </c>
      <c r="J200" s="176"/>
      <c r="K200" s="176">
        <f t="shared" si="20"/>
        <v>3136899.5491680005</v>
      </c>
      <c r="L200" s="176"/>
    </row>
    <row r="201" spans="1:16" ht="22.5" customHeight="1">
      <c r="A201" s="109"/>
      <c r="B201" s="139" t="s">
        <v>124</v>
      </c>
      <c r="C201" s="177">
        <f>C197+C198+C199+C200</f>
        <v>3026524.41</v>
      </c>
      <c r="D201" s="186">
        <f t="shared" ref="D201:L201" si="21">D197+D198+D199+D200</f>
        <v>0</v>
      </c>
      <c r="E201" s="224">
        <f t="shared" si="21"/>
        <v>18946573.59</v>
      </c>
      <c r="F201" s="177">
        <f t="shared" si="21"/>
        <v>0</v>
      </c>
      <c r="G201" s="177">
        <f>G197+G198+G199+G200</f>
        <v>28743526.009999998</v>
      </c>
      <c r="H201" s="177">
        <f t="shared" si="21"/>
        <v>0</v>
      </c>
      <c r="I201" s="177">
        <v>30353163</v>
      </c>
      <c r="J201" s="177">
        <f t="shared" si="21"/>
        <v>0</v>
      </c>
      <c r="K201" s="177">
        <f t="shared" si="21"/>
        <v>31870821.639888007</v>
      </c>
      <c r="L201" s="177">
        <f t="shared" si="21"/>
        <v>0</v>
      </c>
    </row>
    <row r="202" spans="1:16" ht="60" customHeight="1">
      <c r="A202" s="138"/>
      <c r="B202" s="140" t="s">
        <v>22</v>
      </c>
      <c r="C202" s="185" t="s">
        <v>11</v>
      </c>
      <c r="D202" s="186"/>
      <c r="E202" s="185" t="s">
        <v>11</v>
      </c>
      <c r="F202" s="185"/>
      <c r="G202" s="176" t="s">
        <v>11</v>
      </c>
      <c r="H202" s="176"/>
      <c r="I202" s="176" t="s">
        <v>11</v>
      </c>
      <c r="J202" s="176"/>
      <c r="K202" s="176" t="s">
        <v>11</v>
      </c>
      <c r="L202" s="177"/>
    </row>
    <row r="203" spans="1:16" ht="6" customHeight="1"/>
    <row r="204" spans="1:16" ht="30.75" customHeight="1">
      <c r="A204" s="236" t="s">
        <v>150</v>
      </c>
      <c r="B204" s="236"/>
      <c r="C204" s="236"/>
      <c r="D204" s="236"/>
      <c r="E204" s="236"/>
      <c r="F204" s="236"/>
      <c r="G204" s="236"/>
      <c r="H204" s="236"/>
      <c r="I204" s="236"/>
      <c r="J204" s="236"/>
      <c r="K204" s="236"/>
      <c r="L204" s="236"/>
      <c r="M204" s="236"/>
      <c r="N204" s="236"/>
    </row>
    <row r="205" spans="1:16" ht="39.75" customHeight="1" thickBot="1">
      <c r="A205" s="1"/>
    </row>
    <row r="206" spans="1:16" ht="19.5" thickBot="1">
      <c r="A206" s="268" t="s">
        <v>26</v>
      </c>
      <c r="B206" s="268" t="s">
        <v>23</v>
      </c>
      <c r="C206" s="259" t="s">
        <v>125</v>
      </c>
      <c r="D206" s="271"/>
      <c r="E206" s="271"/>
      <c r="F206" s="260"/>
      <c r="G206" s="259" t="s">
        <v>148</v>
      </c>
      <c r="H206" s="271"/>
      <c r="I206" s="271"/>
      <c r="J206" s="260"/>
      <c r="K206" s="259" t="s">
        <v>51</v>
      </c>
      <c r="L206" s="260"/>
      <c r="M206" s="259" t="s">
        <v>52</v>
      </c>
      <c r="N206" s="271"/>
      <c r="O206" s="257" t="s">
        <v>149</v>
      </c>
      <c r="P206" s="258"/>
    </row>
    <row r="207" spans="1:16" ht="19.5" thickBot="1">
      <c r="A207" s="269"/>
      <c r="B207" s="269"/>
      <c r="C207" s="259" t="s">
        <v>20</v>
      </c>
      <c r="D207" s="260"/>
      <c r="E207" s="259" t="s">
        <v>12</v>
      </c>
      <c r="F207" s="260"/>
      <c r="G207" s="259" t="s">
        <v>20</v>
      </c>
      <c r="H207" s="260"/>
      <c r="I207" s="259" t="s">
        <v>12</v>
      </c>
      <c r="J207" s="260"/>
      <c r="K207" s="261" t="s">
        <v>20</v>
      </c>
      <c r="L207" s="261" t="s">
        <v>12</v>
      </c>
      <c r="M207" s="261" t="s">
        <v>20</v>
      </c>
      <c r="N207" s="263" t="s">
        <v>12</v>
      </c>
      <c r="O207" s="265" t="s">
        <v>20</v>
      </c>
      <c r="P207" s="267" t="s">
        <v>12</v>
      </c>
    </row>
    <row r="208" spans="1:16" ht="40.5" customHeight="1" thickBot="1">
      <c r="A208" s="270"/>
      <c r="B208" s="270"/>
      <c r="C208" s="72" t="s">
        <v>81</v>
      </c>
      <c r="D208" s="72" t="s">
        <v>24</v>
      </c>
      <c r="E208" s="72" t="s">
        <v>81</v>
      </c>
      <c r="F208" s="72" t="s">
        <v>24</v>
      </c>
      <c r="G208" s="72" t="s">
        <v>81</v>
      </c>
      <c r="H208" s="72" t="s">
        <v>24</v>
      </c>
      <c r="I208" s="72" t="s">
        <v>81</v>
      </c>
      <c r="J208" s="72" t="s">
        <v>24</v>
      </c>
      <c r="K208" s="262"/>
      <c r="L208" s="262"/>
      <c r="M208" s="262"/>
      <c r="N208" s="264"/>
      <c r="O208" s="266"/>
      <c r="P208" s="267"/>
    </row>
    <row r="209" spans="1:16" ht="16.5" thickBot="1">
      <c r="A209" s="45">
        <v>1</v>
      </c>
      <c r="B209" s="24">
        <v>2</v>
      </c>
      <c r="C209" s="24">
        <v>3</v>
      </c>
      <c r="D209" s="24">
        <v>4</v>
      </c>
      <c r="E209" s="24">
        <v>5</v>
      </c>
      <c r="F209" s="24">
        <v>6</v>
      </c>
      <c r="G209" s="24">
        <v>7</v>
      </c>
      <c r="H209" s="24">
        <v>8</v>
      </c>
      <c r="I209" s="24">
        <v>9</v>
      </c>
      <c r="J209" s="24">
        <v>10</v>
      </c>
      <c r="K209" s="24">
        <v>11</v>
      </c>
      <c r="L209" s="24">
        <v>12</v>
      </c>
      <c r="M209" s="24">
        <v>13</v>
      </c>
      <c r="N209" s="48">
        <v>14</v>
      </c>
      <c r="O209" s="52">
        <v>15</v>
      </c>
      <c r="P209" s="49">
        <v>16</v>
      </c>
    </row>
    <row r="210" spans="1:16" ht="21" thickBot="1">
      <c r="A210" s="99"/>
      <c r="B210" s="25"/>
      <c r="C210" s="41"/>
      <c r="D210" s="41"/>
      <c r="E210" s="41"/>
      <c r="F210" s="41"/>
      <c r="G210" s="41"/>
      <c r="H210" s="41"/>
      <c r="I210" s="41"/>
      <c r="J210" s="41"/>
      <c r="K210" s="41"/>
      <c r="L210" s="41"/>
      <c r="M210" s="41"/>
      <c r="N210" s="53"/>
      <c r="O210" s="47"/>
      <c r="P210" s="51"/>
    </row>
    <row r="211" spans="1:16" ht="38.25" customHeight="1" thickBot="1">
      <c r="A211" s="46"/>
      <c r="B211" s="76" t="s">
        <v>57</v>
      </c>
      <c r="C211" s="74">
        <v>1</v>
      </c>
      <c r="D211" s="74">
        <v>1</v>
      </c>
      <c r="E211" s="74"/>
      <c r="F211" s="74"/>
      <c r="G211" s="74">
        <v>1</v>
      </c>
      <c r="H211" s="74">
        <v>1</v>
      </c>
      <c r="I211" s="74"/>
      <c r="J211" s="74"/>
      <c r="K211" s="74">
        <v>1</v>
      </c>
      <c r="L211" s="74"/>
      <c r="M211" s="74">
        <v>1</v>
      </c>
      <c r="N211" s="77"/>
      <c r="O211" s="74">
        <v>1</v>
      </c>
      <c r="P211" s="51"/>
    </row>
    <row r="212" spans="1:16" ht="56.25" customHeight="1" thickBot="1">
      <c r="A212" s="61"/>
      <c r="B212" s="76" t="s">
        <v>95</v>
      </c>
      <c r="C212" s="74">
        <v>15</v>
      </c>
      <c r="D212" s="74">
        <v>15</v>
      </c>
      <c r="E212" s="74"/>
      <c r="F212" s="74"/>
      <c r="G212" s="74">
        <v>125</v>
      </c>
      <c r="H212" s="74">
        <v>125</v>
      </c>
      <c r="I212" s="74"/>
      <c r="J212" s="74"/>
      <c r="K212" s="74">
        <v>123</v>
      </c>
      <c r="L212" s="74"/>
      <c r="M212" s="74">
        <v>123</v>
      </c>
      <c r="N212" s="74"/>
      <c r="O212" s="74">
        <v>123</v>
      </c>
      <c r="P212" s="51"/>
    </row>
    <row r="213" spans="1:16" ht="19.5" customHeight="1" thickBot="1">
      <c r="A213" s="67"/>
      <c r="B213" s="57" t="s">
        <v>96</v>
      </c>
      <c r="C213" s="74">
        <v>1</v>
      </c>
      <c r="D213" s="74">
        <v>1</v>
      </c>
      <c r="E213" s="74"/>
      <c r="F213" s="74"/>
      <c r="G213" s="74">
        <v>1</v>
      </c>
      <c r="H213" s="74">
        <v>0</v>
      </c>
      <c r="I213" s="74"/>
      <c r="J213" s="74"/>
      <c r="K213" s="74">
        <v>1</v>
      </c>
      <c r="L213" s="74"/>
      <c r="M213" s="74">
        <v>1</v>
      </c>
      <c r="N213" s="77"/>
      <c r="O213" s="74">
        <v>1</v>
      </c>
      <c r="P213" s="51"/>
    </row>
    <row r="214" spans="1:16" ht="33.75" customHeight="1" thickBot="1">
      <c r="A214" s="67"/>
      <c r="B214" s="57" t="s">
        <v>97</v>
      </c>
      <c r="C214" s="74">
        <v>1</v>
      </c>
      <c r="D214" s="74">
        <v>1</v>
      </c>
      <c r="E214" s="74"/>
      <c r="F214" s="74"/>
      <c r="G214" s="74">
        <v>1</v>
      </c>
      <c r="H214" s="74">
        <v>1</v>
      </c>
      <c r="I214" s="74"/>
      <c r="J214" s="74"/>
      <c r="K214" s="74">
        <v>1</v>
      </c>
      <c r="L214" s="74"/>
      <c r="M214" s="74">
        <v>1</v>
      </c>
      <c r="N214" s="77"/>
      <c r="O214" s="74">
        <v>1</v>
      </c>
      <c r="P214" s="51"/>
    </row>
    <row r="215" spans="1:16" ht="54.75" customHeight="1" thickBot="1">
      <c r="A215" s="67"/>
      <c r="B215" s="57" t="s">
        <v>151</v>
      </c>
      <c r="C215" s="74"/>
      <c r="D215" s="74"/>
      <c r="E215" s="74"/>
      <c r="F215" s="74"/>
      <c r="G215" s="74">
        <v>2</v>
      </c>
      <c r="H215" s="74">
        <v>2</v>
      </c>
      <c r="I215" s="74"/>
      <c r="J215" s="74"/>
      <c r="K215" s="74">
        <v>2</v>
      </c>
      <c r="L215" s="74"/>
      <c r="M215" s="74">
        <v>2</v>
      </c>
      <c r="N215" s="77"/>
      <c r="O215" s="74">
        <v>2</v>
      </c>
      <c r="P215" s="51"/>
    </row>
    <row r="216" spans="1:16" ht="47.25" customHeight="1" thickBot="1">
      <c r="A216" s="67"/>
      <c r="B216" s="57" t="s">
        <v>98</v>
      </c>
      <c r="C216" s="74">
        <v>1</v>
      </c>
      <c r="D216" s="74">
        <v>1</v>
      </c>
      <c r="E216" s="74"/>
      <c r="F216" s="74"/>
      <c r="G216" s="74">
        <v>1</v>
      </c>
      <c r="H216" s="74">
        <v>1</v>
      </c>
      <c r="I216" s="74"/>
      <c r="J216" s="74"/>
      <c r="K216" s="74">
        <v>1</v>
      </c>
      <c r="L216" s="74"/>
      <c r="M216" s="74">
        <v>1</v>
      </c>
      <c r="N216" s="77"/>
      <c r="O216" s="74">
        <v>1</v>
      </c>
      <c r="P216" s="51"/>
    </row>
    <row r="217" spans="1:16" ht="47.25" customHeight="1" thickBot="1">
      <c r="A217" s="67"/>
      <c r="B217" s="57" t="s">
        <v>152</v>
      </c>
      <c r="C217" s="74"/>
      <c r="D217" s="74"/>
      <c r="E217" s="74"/>
      <c r="F217" s="74"/>
      <c r="G217" s="74">
        <v>4</v>
      </c>
      <c r="H217" s="74">
        <v>4</v>
      </c>
      <c r="I217" s="74"/>
      <c r="J217" s="74"/>
      <c r="K217" s="74">
        <v>4</v>
      </c>
      <c r="L217" s="74"/>
      <c r="M217" s="74">
        <v>4</v>
      </c>
      <c r="N217" s="77"/>
      <c r="O217" s="74">
        <v>4</v>
      </c>
      <c r="P217" s="51"/>
    </row>
    <row r="218" spans="1:16" ht="18" customHeight="1" thickBot="1">
      <c r="A218" s="61"/>
      <c r="B218" s="57" t="s">
        <v>99</v>
      </c>
      <c r="C218" s="74">
        <v>4</v>
      </c>
      <c r="D218" s="74">
        <v>4</v>
      </c>
      <c r="E218" s="74"/>
      <c r="F218" s="74"/>
      <c r="G218" s="74">
        <v>10</v>
      </c>
      <c r="H218" s="74">
        <v>10</v>
      </c>
      <c r="I218" s="74"/>
      <c r="J218" s="74"/>
      <c r="K218" s="74">
        <v>10</v>
      </c>
      <c r="L218" s="74"/>
      <c r="M218" s="74">
        <v>10</v>
      </c>
      <c r="N218" s="77"/>
      <c r="O218" s="74">
        <v>10</v>
      </c>
      <c r="P218" s="51"/>
    </row>
    <row r="219" spans="1:16" ht="34.5" customHeight="1" thickBot="1">
      <c r="A219" s="61"/>
      <c r="B219" s="68" t="s">
        <v>100</v>
      </c>
      <c r="C219" s="74">
        <v>2</v>
      </c>
      <c r="D219" s="74">
        <v>2</v>
      </c>
      <c r="E219" s="74"/>
      <c r="F219" s="74"/>
      <c r="G219" s="74">
        <v>14</v>
      </c>
      <c r="H219" s="74">
        <v>14</v>
      </c>
      <c r="I219" s="74"/>
      <c r="J219" s="74"/>
      <c r="K219" s="74">
        <v>14</v>
      </c>
      <c r="L219" s="74"/>
      <c r="M219" s="74">
        <v>14</v>
      </c>
      <c r="N219" s="77"/>
      <c r="O219" s="74">
        <v>14</v>
      </c>
      <c r="P219" s="51"/>
    </row>
    <row r="220" spans="1:16" ht="18.75" customHeight="1" thickBot="1">
      <c r="A220" s="67"/>
      <c r="B220" s="68" t="s">
        <v>153</v>
      </c>
      <c r="C220" s="74"/>
      <c r="D220" s="74"/>
      <c r="E220" s="74"/>
      <c r="F220" s="74"/>
      <c r="G220" s="74">
        <v>6</v>
      </c>
      <c r="H220" s="74">
        <v>6</v>
      </c>
      <c r="I220" s="74"/>
      <c r="J220" s="74"/>
      <c r="K220" s="74">
        <v>6</v>
      </c>
      <c r="L220" s="74"/>
      <c r="M220" s="74">
        <v>6</v>
      </c>
      <c r="N220" s="77"/>
      <c r="O220" s="74">
        <v>6</v>
      </c>
      <c r="P220" s="51"/>
    </row>
    <row r="221" spans="1:16" ht="34.5" customHeight="1" thickBot="1">
      <c r="A221" s="67"/>
      <c r="B221" s="68" t="s">
        <v>154</v>
      </c>
      <c r="C221" s="74"/>
      <c r="D221" s="74"/>
      <c r="E221" s="74"/>
      <c r="F221" s="74"/>
      <c r="G221" s="74">
        <v>2</v>
      </c>
      <c r="H221" s="74">
        <v>2</v>
      </c>
      <c r="I221" s="74"/>
      <c r="J221" s="74"/>
      <c r="K221" s="74">
        <v>2</v>
      </c>
      <c r="L221" s="74"/>
      <c r="M221" s="74">
        <v>2</v>
      </c>
      <c r="N221" s="77"/>
      <c r="O221" s="74">
        <v>2</v>
      </c>
      <c r="P221" s="51"/>
    </row>
    <row r="222" spans="1:16" ht="34.5" customHeight="1" thickBot="1">
      <c r="A222" s="67"/>
      <c r="B222" s="68" t="s">
        <v>155</v>
      </c>
      <c r="C222" s="74"/>
      <c r="D222" s="74"/>
      <c r="E222" s="74"/>
      <c r="F222" s="74"/>
      <c r="G222" s="74">
        <v>4</v>
      </c>
      <c r="H222" s="74">
        <v>4</v>
      </c>
      <c r="I222" s="74"/>
      <c r="J222" s="74"/>
      <c r="K222" s="74">
        <v>4</v>
      </c>
      <c r="L222" s="74"/>
      <c r="M222" s="74">
        <v>4</v>
      </c>
      <c r="N222" s="77"/>
      <c r="O222" s="74">
        <v>4</v>
      </c>
      <c r="P222" s="51"/>
    </row>
    <row r="223" spans="1:16" ht="18.75" customHeight="1" thickBot="1">
      <c r="A223" s="61"/>
      <c r="B223" s="69" t="s">
        <v>101</v>
      </c>
      <c r="C223" s="74">
        <v>5</v>
      </c>
      <c r="D223" s="74">
        <v>5</v>
      </c>
      <c r="E223" s="74"/>
      <c r="F223" s="74"/>
      <c r="G223" s="74">
        <v>72</v>
      </c>
      <c r="H223" s="74">
        <v>69</v>
      </c>
      <c r="I223" s="74"/>
      <c r="J223" s="74"/>
      <c r="K223" s="74">
        <v>71</v>
      </c>
      <c r="L223" s="74"/>
      <c r="M223" s="74">
        <v>71</v>
      </c>
      <c r="N223" s="77"/>
      <c r="O223" s="74">
        <v>71</v>
      </c>
      <c r="P223" s="51"/>
    </row>
    <row r="224" spans="1:16" ht="18.75" customHeight="1" thickBot="1">
      <c r="A224" s="67"/>
      <c r="B224" s="57" t="s">
        <v>102</v>
      </c>
      <c r="C224" s="74">
        <v>1</v>
      </c>
      <c r="D224" s="74">
        <v>1</v>
      </c>
      <c r="E224" s="74"/>
      <c r="F224" s="74"/>
      <c r="G224" s="74">
        <v>7</v>
      </c>
      <c r="H224" s="74">
        <v>7</v>
      </c>
      <c r="I224" s="74"/>
      <c r="J224" s="74"/>
      <c r="K224" s="74">
        <v>7</v>
      </c>
      <c r="L224" s="74"/>
      <c r="M224" s="74">
        <v>7</v>
      </c>
      <c r="N224" s="77"/>
      <c r="O224" s="74">
        <v>7</v>
      </c>
      <c r="P224" s="51"/>
    </row>
    <row r="225" spans="1:16" ht="18" customHeight="1" thickBot="1">
      <c r="A225" s="46"/>
      <c r="B225" s="57" t="s">
        <v>111</v>
      </c>
      <c r="C225" s="74">
        <v>0</v>
      </c>
      <c r="D225" s="74">
        <v>0</v>
      </c>
      <c r="E225" s="74"/>
      <c r="F225" s="74"/>
      <c r="G225" s="74">
        <v>1</v>
      </c>
      <c r="H225" s="74">
        <v>0</v>
      </c>
      <c r="I225" s="74"/>
      <c r="J225" s="74"/>
      <c r="K225" s="74">
        <v>1</v>
      </c>
      <c r="L225" s="74"/>
      <c r="M225" s="74">
        <v>1</v>
      </c>
      <c r="N225" s="77"/>
      <c r="O225" s="74">
        <v>1</v>
      </c>
      <c r="P225" s="51"/>
    </row>
    <row r="226" spans="1:16" ht="22.5" customHeight="1" thickBot="1">
      <c r="A226" s="50"/>
      <c r="B226" s="91" t="s">
        <v>124</v>
      </c>
      <c r="C226" s="92">
        <f>C212</f>
        <v>15</v>
      </c>
      <c r="D226" s="92">
        <f t="shared" ref="D226:J226" si="22">D212</f>
        <v>15</v>
      </c>
      <c r="E226" s="92">
        <f t="shared" si="22"/>
        <v>0</v>
      </c>
      <c r="F226" s="92">
        <f t="shared" si="22"/>
        <v>0</v>
      </c>
      <c r="G226" s="92">
        <f>SUM(G213:G225)</f>
        <v>125</v>
      </c>
      <c r="H226" s="92">
        <f>SUM(H213:H225)</f>
        <v>120</v>
      </c>
      <c r="I226" s="92">
        <f t="shared" si="22"/>
        <v>0</v>
      </c>
      <c r="J226" s="92">
        <f t="shared" si="22"/>
        <v>0</v>
      </c>
      <c r="K226" s="92">
        <f>SUM(K213:K225)</f>
        <v>124</v>
      </c>
      <c r="L226" s="92"/>
      <c r="M226" s="92">
        <f>SUM(M213:M225)</f>
        <v>124</v>
      </c>
      <c r="N226" s="92"/>
      <c r="O226" s="92">
        <f>SUM(O213:O225)</f>
        <v>124</v>
      </c>
      <c r="P226" s="51"/>
    </row>
    <row r="227" spans="1:16" ht="75.75" customHeight="1" thickBot="1">
      <c r="A227" s="50"/>
      <c r="B227" s="93" t="s">
        <v>25</v>
      </c>
      <c r="C227" s="74" t="s">
        <v>11</v>
      </c>
      <c r="D227" s="74" t="s">
        <v>11</v>
      </c>
      <c r="E227" s="88"/>
      <c r="F227" s="88"/>
      <c r="G227" s="74" t="s">
        <v>11</v>
      </c>
      <c r="H227" s="74" t="s">
        <v>11</v>
      </c>
      <c r="I227" s="88"/>
      <c r="J227" s="88"/>
      <c r="K227" s="74" t="s">
        <v>11</v>
      </c>
      <c r="L227" s="88"/>
      <c r="M227" s="74" t="s">
        <v>11</v>
      </c>
      <c r="N227" s="94"/>
      <c r="O227" s="74" t="s">
        <v>11</v>
      </c>
      <c r="P227" s="54"/>
    </row>
    <row r="228" spans="1:16" ht="21.75" customHeight="1">
      <c r="A228" s="3"/>
    </row>
    <row r="229" spans="1:16" ht="15.75" customHeight="1">
      <c r="A229" s="251" t="s">
        <v>203</v>
      </c>
      <c r="B229" s="251"/>
      <c r="C229" s="251"/>
      <c r="D229" s="251"/>
      <c r="E229" s="251"/>
      <c r="F229" s="251"/>
      <c r="G229" s="251"/>
      <c r="H229" s="251"/>
      <c r="I229" s="251"/>
      <c r="J229" s="251"/>
      <c r="K229" s="251"/>
      <c r="L229" s="251"/>
      <c r="M229" s="251"/>
      <c r="N229" s="251"/>
      <c r="O229" s="251"/>
      <c r="P229" s="251"/>
    </row>
    <row r="230" spans="1:16" ht="18.75">
      <c r="A230" s="251" t="s">
        <v>204</v>
      </c>
      <c r="B230" s="251"/>
      <c r="C230" s="251"/>
      <c r="D230" s="251"/>
      <c r="E230" s="251"/>
      <c r="F230" s="251"/>
      <c r="G230" s="251"/>
      <c r="H230" s="251"/>
      <c r="I230" s="251"/>
      <c r="J230" s="251"/>
      <c r="K230" s="251"/>
      <c r="L230" s="251"/>
      <c r="M230" s="251"/>
      <c r="N230" s="251"/>
      <c r="O230" s="17"/>
      <c r="P230" s="17"/>
    </row>
    <row r="231" spans="1:16" ht="15.75" thickBot="1">
      <c r="B231" s="10" t="s">
        <v>141</v>
      </c>
    </row>
    <row r="232" spans="1:16" ht="15.75" customHeight="1" thickBot="1">
      <c r="A232" s="297" t="s">
        <v>26</v>
      </c>
      <c r="B232" s="297" t="s">
        <v>205</v>
      </c>
      <c r="C232" s="297" t="s">
        <v>27</v>
      </c>
      <c r="D232" s="300" t="s">
        <v>125</v>
      </c>
      <c r="E232" s="301"/>
      <c r="F232" s="302"/>
      <c r="G232" s="300" t="s">
        <v>206</v>
      </c>
      <c r="H232" s="301"/>
      <c r="I232" s="302"/>
      <c r="J232" s="300" t="s">
        <v>127</v>
      </c>
      <c r="K232" s="301"/>
      <c r="L232" s="302"/>
    </row>
    <row r="233" spans="1:16">
      <c r="A233" s="298"/>
      <c r="B233" s="298"/>
      <c r="C233" s="298"/>
      <c r="D233" s="28" t="s">
        <v>5</v>
      </c>
      <c r="E233" s="28" t="s">
        <v>21</v>
      </c>
      <c r="F233" s="28" t="s">
        <v>9</v>
      </c>
      <c r="G233" s="28" t="s">
        <v>5</v>
      </c>
      <c r="H233" s="28" t="s">
        <v>21</v>
      </c>
      <c r="I233" s="28" t="s">
        <v>9</v>
      </c>
      <c r="J233" s="28" t="s">
        <v>5</v>
      </c>
      <c r="K233" s="28" t="s">
        <v>21</v>
      </c>
      <c r="L233" s="28" t="s">
        <v>9</v>
      </c>
    </row>
    <row r="234" spans="1:16" ht="15.75" thickBot="1">
      <c r="A234" s="299"/>
      <c r="B234" s="299"/>
      <c r="C234" s="299"/>
      <c r="D234" s="29" t="s">
        <v>28</v>
      </c>
      <c r="E234" s="29" t="s">
        <v>6</v>
      </c>
      <c r="F234" s="29" t="s">
        <v>156</v>
      </c>
      <c r="G234" s="29" t="s">
        <v>28</v>
      </c>
      <c r="H234" s="29" t="s">
        <v>6</v>
      </c>
      <c r="I234" s="29" t="s">
        <v>14</v>
      </c>
      <c r="J234" s="29" t="s">
        <v>28</v>
      </c>
      <c r="K234" s="29" t="s">
        <v>6</v>
      </c>
      <c r="L234" s="29" t="s">
        <v>157</v>
      </c>
    </row>
    <row r="235" spans="1:16" ht="15.75" thickBot="1">
      <c r="A235" s="30">
        <v>1</v>
      </c>
      <c r="B235" s="31">
        <v>2</v>
      </c>
      <c r="C235" s="31">
        <v>3</v>
      </c>
      <c r="D235" s="31">
        <v>4</v>
      </c>
      <c r="E235" s="31">
        <v>5</v>
      </c>
      <c r="F235" s="31">
        <v>6</v>
      </c>
      <c r="G235" s="31">
        <v>7</v>
      </c>
      <c r="H235" s="31">
        <v>8</v>
      </c>
      <c r="I235" s="31">
        <v>9</v>
      </c>
      <c r="J235" s="31">
        <v>10</v>
      </c>
      <c r="K235" s="31">
        <v>11</v>
      </c>
      <c r="L235" s="31">
        <v>12</v>
      </c>
    </row>
    <row r="236" spans="1:16" ht="132.75" customHeight="1" thickBot="1">
      <c r="A236" s="178">
        <v>1</v>
      </c>
      <c r="B236" s="73" t="s">
        <v>207</v>
      </c>
      <c r="C236" s="73" t="s">
        <v>208</v>
      </c>
      <c r="D236" s="204">
        <f>D36</f>
        <v>3765820.21</v>
      </c>
      <c r="E236" s="204">
        <f>E36</f>
        <v>28000</v>
      </c>
      <c r="F236" s="204">
        <f>D236</f>
        <v>3765820.21</v>
      </c>
      <c r="G236" s="204">
        <f>G124</f>
        <v>23898803.670000002</v>
      </c>
      <c r="H236" s="204"/>
      <c r="I236" s="204">
        <f>G236+H236</f>
        <v>23898803.670000002</v>
      </c>
      <c r="J236" s="204">
        <f>K124</f>
        <v>36190814</v>
      </c>
      <c r="K236" s="204"/>
      <c r="L236" s="204">
        <f>J236+K236</f>
        <v>36190814</v>
      </c>
    </row>
    <row r="237" spans="1:16" ht="18" customHeight="1" thickBot="1">
      <c r="A237" s="32"/>
      <c r="B237" s="73" t="s">
        <v>124</v>
      </c>
      <c r="C237" s="73"/>
      <c r="D237" s="204">
        <f>D236</f>
        <v>3765820.21</v>
      </c>
      <c r="E237" s="204">
        <f t="shared" ref="E237:L237" si="23">E236</f>
        <v>28000</v>
      </c>
      <c r="F237" s="204">
        <f t="shared" si="23"/>
        <v>3765820.21</v>
      </c>
      <c r="G237" s="204">
        <f t="shared" si="23"/>
        <v>23898803.670000002</v>
      </c>
      <c r="H237" s="204">
        <f t="shared" si="23"/>
        <v>0</v>
      </c>
      <c r="I237" s="204">
        <f t="shared" si="23"/>
        <v>23898803.670000002</v>
      </c>
      <c r="J237" s="204">
        <f t="shared" si="23"/>
        <v>36190814</v>
      </c>
      <c r="K237" s="204">
        <f t="shared" si="23"/>
        <v>0</v>
      </c>
      <c r="L237" s="204">
        <f t="shared" si="23"/>
        <v>36190814</v>
      </c>
    </row>
    <row r="238" spans="1:16" ht="5.25" customHeight="1">
      <c r="A238" s="26"/>
    </row>
    <row r="239" spans="1:16" ht="18.75">
      <c r="A239" s="251" t="s">
        <v>209</v>
      </c>
      <c r="B239" s="251"/>
      <c r="C239" s="251"/>
      <c r="D239" s="251"/>
      <c r="E239" s="251"/>
      <c r="F239" s="251"/>
      <c r="G239" s="251"/>
      <c r="H239" s="251"/>
      <c r="I239" s="251"/>
      <c r="J239" s="251"/>
      <c r="K239" s="251"/>
      <c r="L239" s="251"/>
      <c r="M239" s="251"/>
      <c r="N239" s="251"/>
    </row>
    <row r="240" spans="1:16" ht="12" customHeight="1" thickBot="1">
      <c r="B240" s="10" t="s">
        <v>137</v>
      </c>
    </row>
    <row r="241" spans="1:14" ht="15.75" thickBot="1">
      <c r="A241" s="294" t="s">
        <v>26</v>
      </c>
      <c r="B241" s="297" t="s">
        <v>205</v>
      </c>
      <c r="C241" s="294" t="s">
        <v>27</v>
      </c>
      <c r="D241" s="300" t="s">
        <v>50</v>
      </c>
      <c r="E241" s="301"/>
      <c r="F241" s="302"/>
      <c r="G241" s="300" t="s">
        <v>135</v>
      </c>
      <c r="H241" s="301"/>
      <c r="I241" s="302"/>
    </row>
    <row r="242" spans="1:14">
      <c r="A242" s="295"/>
      <c r="B242" s="298"/>
      <c r="C242" s="295"/>
      <c r="D242" s="28" t="s">
        <v>5</v>
      </c>
      <c r="E242" s="28" t="s">
        <v>21</v>
      </c>
      <c r="F242" s="28" t="s">
        <v>9</v>
      </c>
      <c r="G242" s="28" t="s">
        <v>5</v>
      </c>
      <c r="H242" s="28" t="s">
        <v>21</v>
      </c>
      <c r="I242" s="28" t="s">
        <v>9</v>
      </c>
    </row>
    <row r="243" spans="1:14" ht="15.75" thickBot="1">
      <c r="A243" s="296"/>
      <c r="B243" s="299"/>
      <c r="C243" s="296"/>
      <c r="D243" s="29" t="s">
        <v>28</v>
      </c>
      <c r="E243" s="29" t="s">
        <v>6</v>
      </c>
      <c r="F243" s="29" t="s">
        <v>156</v>
      </c>
      <c r="G243" s="29" t="s">
        <v>28</v>
      </c>
      <c r="H243" s="29" t="s">
        <v>6</v>
      </c>
      <c r="I243" s="29" t="s">
        <v>14</v>
      </c>
    </row>
    <row r="244" spans="1:14" ht="15.75" thickBot="1">
      <c r="A244" s="19">
        <v>1</v>
      </c>
      <c r="B244" s="20">
        <v>2</v>
      </c>
      <c r="C244" s="20">
        <v>3</v>
      </c>
      <c r="D244" s="31">
        <v>4</v>
      </c>
      <c r="E244" s="31">
        <v>5</v>
      </c>
      <c r="F244" s="31">
        <v>6</v>
      </c>
      <c r="G244" s="31">
        <v>7</v>
      </c>
      <c r="H244" s="31">
        <v>8</v>
      </c>
      <c r="I244" s="31">
        <v>9</v>
      </c>
    </row>
    <row r="245" spans="1:14" ht="134.25" customHeight="1" thickBot="1">
      <c r="A245" s="27">
        <v>1</v>
      </c>
      <c r="B245" s="73" t="s">
        <v>207</v>
      </c>
      <c r="C245" s="73" t="s">
        <v>208</v>
      </c>
      <c r="D245" s="204">
        <f>C134</f>
        <v>38230095</v>
      </c>
      <c r="E245" s="204"/>
      <c r="F245" s="204">
        <f>D245+E245</f>
        <v>38230095</v>
      </c>
      <c r="G245" s="204"/>
      <c r="H245" s="204"/>
      <c r="I245" s="204">
        <f>G245+H245</f>
        <v>0</v>
      </c>
    </row>
    <row r="246" spans="1:14" ht="102.75" customHeight="1" thickBot="1">
      <c r="A246" s="27">
        <v>2</v>
      </c>
      <c r="B246" s="73" t="s">
        <v>210</v>
      </c>
      <c r="C246" s="73"/>
      <c r="D246" s="204"/>
      <c r="E246" s="204"/>
      <c r="F246" s="204">
        <f>D246+E246</f>
        <v>0</v>
      </c>
      <c r="G246" s="204">
        <f>G134</f>
        <v>40147366</v>
      </c>
      <c r="H246" s="204"/>
      <c r="I246" s="204">
        <f t="shared" ref="I246:I247" si="24">G246+H246</f>
        <v>40147366</v>
      </c>
    </row>
    <row r="247" spans="1:14" ht="21.75" customHeight="1" thickBot="1">
      <c r="A247" s="27"/>
      <c r="B247" s="73" t="s">
        <v>124</v>
      </c>
      <c r="C247" s="73"/>
      <c r="D247" s="204">
        <f>D245+D246</f>
        <v>38230095</v>
      </c>
      <c r="E247" s="204">
        <f t="shared" ref="E247:H247" si="25">E245+E246</f>
        <v>0</v>
      </c>
      <c r="F247" s="204">
        <f t="shared" si="25"/>
        <v>38230095</v>
      </c>
      <c r="G247" s="204">
        <f t="shared" si="25"/>
        <v>40147366</v>
      </c>
      <c r="H247" s="204">
        <f t="shared" si="25"/>
        <v>0</v>
      </c>
      <c r="I247" s="204">
        <f t="shared" si="24"/>
        <v>40147366</v>
      </c>
    </row>
    <row r="250" spans="1:14" ht="24.75" customHeight="1">
      <c r="A250" s="251" t="s">
        <v>158</v>
      </c>
      <c r="B250" s="251"/>
      <c r="C250" s="251"/>
      <c r="D250" s="251"/>
      <c r="E250" s="251"/>
      <c r="F250" s="251"/>
      <c r="G250" s="251"/>
      <c r="H250" s="251"/>
      <c r="I250" s="251"/>
      <c r="J250" s="251"/>
      <c r="K250" s="251"/>
      <c r="L250" s="251"/>
      <c r="M250" s="251"/>
      <c r="N250" s="251"/>
    </row>
    <row r="251" spans="1:14" ht="15.75" thickBot="1">
      <c r="B251" s="10" t="s">
        <v>137</v>
      </c>
    </row>
    <row r="252" spans="1:14" ht="29.25" customHeight="1" thickBot="1">
      <c r="A252" s="247" t="s">
        <v>159</v>
      </c>
      <c r="B252" s="249" t="s">
        <v>160</v>
      </c>
      <c r="C252" s="252" t="s">
        <v>161</v>
      </c>
      <c r="D252" s="254" t="s">
        <v>125</v>
      </c>
      <c r="E252" s="255"/>
      <c r="F252" s="254" t="s">
        <v>162</v>
      </c>
      <c r="G252" s="255"/>
      <c r="H252" s="254" t="s">
        <v>165</v>
      </c>
      <c r="I252" s="256"/>
      <c r="J252" s="254" t="s">
        <v>92</v>
      </c>
      <c r="K252" s="256"/>
      <c r="L252" s="254" t="s">
        <v>166</v>
      </c>
      <c r="M252" s="255"/>
    </row>
    <row r="253" spans="1:14" ht="48.75" customHeight="1" thickBot="1">
      <c r="A253" s="248"/>
      <c r="B253" s="250"/>
      <c r="C253" s="253"/>
      <c r="D253" s="34" t="s">
        <v>163</v>
      </c>
      <c r="E253" s="141" t="s">
        <v>164</v>
      </c>
      <c r="F253" s="34" t="s">
        <v>163</v>
      </c>
      <c r="G253" s="141" t="s">
        <v>164</v>
      </c>
      <c r="H253" s="34" t="s">
        <v>163</v>
      </c>
      <c r="I253" s="141" t="s">
        <v>164</v>
      </c>
      <c r="J253" s="34" t="s">
        <v>163</v>
      </c>
      <c r="K253" s="141" t="s">
        <v>164</v>
      </c>
      <c r="L253" s="34" t="s">
        <v>163</v>
      </c>
      <c r="M253" s="141" t="s">
        <v>164</v>
      </c>
    </row>
    <row r="254" spans="1:14" ht="15.75" thickBot="1">
      <c r="A254" s="33">
        <v>1</v>
      </c>
      <c r="B254" s="12">
        <v>2</v>
      </c>
      <c r="C254" s="12">
        <v>3</v>
      </c>
      <c r="D254" s="12">
        <v>4</v>
      </c>
      <c r="E254" s="12">
        <v>5</v>
      </c>
      <c r="F254" s="12">
        <v>6</v>
      </c>
      <c r="G254" s="12">
        <v>7</v>
      </c>
      <c r="H254" s="12">
        <v>8</v>
      </c>
      <c r="I254" s="12">
        <v>9</v>
      </c>
      <c r="J254" s="12">
        <v>10</v>
      </c>
      <c r="K254" s="12">
        <v>11</v>
      </c>
      <c r="L254" s="12">
        <v>10</v>
      </c>
      <c r="M254" s="12">
        <v>11</v>
      </c>
    </row>
    <row r="255" spans="1:14" ht="15.75" thickBot="1">
      <c r="A255" s="14"/>
      <c r="B255" s="13"/>
      <c r="C255" s="12"/>
      <c r="D255" s="12"/>
      <c r="E255" s="13"/>
      <c r="F255" s="12"/>
      <c r="G255" s="12"/>
      <c r="H255" s="12"/>
      <c r="I255" s="12"/>
      <c r="J255" s="12"/>
      <c r="K255" s="12"/>
      <c r="L255" s="12"/>
      <c r="M255" s="12"/>
    </row>
    <row r="256" spans="1:14" ht="18" customHeight="1" thickBot="1">
      <c r="A256" s="14"/>
      <c r="B256" s="13"/>
      <c r="C256" s="12"/>
      <c r="D256" s="12"/>
      <c r="E256" s="13"/>
      <c r="F256" s="12"/>
      <c r="G256" s="12"/>
      <c r="H256" s="12"/>
      <c r="I256" s="12"/>
      <c r="J256" s="12"/>
      <c r="K256" s="12"/>
      <c r="L256" s="12"/>
      <c r="M256" s="12"/>
    </row>
    <row r="257" spans="1:20">
      <c r="A257" s="18"/>
    </row>
    <row r="258" spans="1:20" ht="17.25" customHeight="1">
      <c r="A258" s="1"/>
    </row>
    <row r="259" spans="1:20" ht="20.25">
      <c r="A259" s="233" t="s">
        <v>167</v>
      </c>
      <c r="B259" s="233"/>
      <c r="C259" s="233"/>
      <c r="D259" s="233"/>
      <c r="E259" s="233"/>
      <c r="F259" s="233"/>
      <c r="G259" s="233"/>
      <c r="H259" s="233"/>
      <c r="I259" s="233"/>
      <c r="J259" s="233"/>
      <c r="K259" s="233"/>
      <c r="L259" s="233"/>
      <c r="M259" s="233"/>
      <c r="N259" s="233"/>
      <c r="O259" s="233"/>
      <c r="P259" s="233"/>
    </row>
    <row r="260" spans="1:20" ht="20.25">
      <c r="A260" s="233" t="s">
        <v>168</v>
      </c>
      <c r="B260" s="233"/>
      <c r="C260" s="233"/>
      <c r="D260" s="233"/>
      <c r="E260" s="233"/>
      <c r="F260" s="233"/>
      <c r="G260" s="233"/>
      <c r="H260" s="233"/>
      <c r="I260" s="233"/>
      <c r="J260" s="233"/>
      <c r="K260" s="233"/>
      <c r="L260" s="233"/>
      <c r="M260" s="233"/>
      <c r="N260" s="233"/>
      <c r="O260" s="233"/>
      <c r="P260" s="233"/>
    </row>
    <row r="261" spans="1:20" ht="101.25" customHeight="1">
      <c r="A261" s="237" t="s">
        <v>221</v>
      </c>
      <c r="B261" s="237"/>
      <c r="C261" s="237"/>
      <c r="D261" s="237"/>
      <c r="E261" s="237"/>
      <c r="F261" s="237"/>
      <c r="G261" s="237"/>
      <c r="H261" s="237"/>
      <c r="I261" s="237"/>
      <c r="J261" s="237"/>
      <c r="K261" s="237"/>
      <c r="L261" s="237"/>
      <c r="M261" s="237"/>
      <c r="N261" s="237"/>
      <c r="O261" s="237"/>
      <c r="P261" s="237"/>
      <c r="Q261" s="56"/>
      <c r="R261" s="56"/>
      <c r="S261" s="56"/>
      <c r="T261" s="56"/>
    </row>
    <row r="263" spans="1:20" ht="22.5">
      <c r="A263" s="236" t="s">
        <v>170</v>
      </c>
      <c r="B263" s="236"/>
      <c r="C263" s="236"/>
      <c r="D263" s="236"/>
      <c r="E263" s="236"/>
      <c r="F263" s="236"/>
      <c r="G263" s="236"/>
      <c r="H263" s="236"/>
      <c r="I263" s="236"/>
      <c r="J263" s="236"/>
      <c r="K263" s="236"/>
      <c r="L263" s="236"/>
      <c r="M263" s="236"/>
      <c r="N263" s="236"/>
    </row>
    <row r="264" spans="1:20" ht="15.75" customHeight="1">
      <c r="A264" s="65"/>
      <c r="B264" s="66"/>
      <c r="C264" s="66"/>
      <c r="D264" s="66"/>
      <c r="E264" s="66"/>
      <c r="F264" s="66"/>
      <c r="G264" s="66"/>
      <c r="H264" s="66"/>
      <c r="I264" s="66"/>
      <c r="J264" s="66"/>
      <c r="K264" s="66"/>
      <c r="L264" s="66"/>
      <c r="M264" s="66"/>
      <c r="N264" s="66"/>
    </row>
    <row r="265" spans="1:20" ht="22.5">
      <c r="A265" s="236" t="s">
        <v>169</v>
      </c>
      <c r="B265" s="236"/>
      <c r="C265" s="236"/>
      <c r="D265" s="236"/>
      <c r="E265" s="236"/>
      <c r="F265" s="236"/>
      <c r="G265" s="236"/>
      <c r="H265" s="236"/>
      <c r="I265" s="236"/>
      <c r="J265" s="236"/>
      <c r="K265" s="236"/>
      <c r="L265" s="236"/>
      <c r="M265" s="236"/>
      <c r="N265" s="236"/>
    </row>
    <row r="266" spans="1:20">
      <c r="B266" s="10" t="s">
        <v>137</v>
      </c>
    </row>
    <row r="267" spans="1:20" ht="93.75">
      <c r="A267" s="234"/>
      <c r="B267" s="232" t="s">
        <v>171</v>
      </c>
      <c r="C267" s="232" t="s">
        <v>4</v>
      </c>
      <c r="D267" s="232" t="s">
        <v>29</v>
      </c>
      <c r="E267" s="232" t="s">
        <v>30</v>
      </c>
      <c r="F267" s="232" t="s">
        <v>172</v>
      </c>
      <c r="G267" s="232" t="s">
        <v>173</v>
      </c>
      <c r="H267" s="143" t="s">
        <v>31</v>
      </c>
      <c r="I267" s="232" t="s">
        <v>32</v>
      </c>
      <c r="J267" s="232"/>
      <c r="K267" s="235" t="s">
        <v>175</v>
      </c>
    </row>
    <row r="268" spans="1:20" ht="37.5">
      <c r="A268" s="234"/>
      <c r="B268" s="232"/>
      <c r="C268" s="232"/>
      <c r="D268" s="232"/>
      <c r="E268" s="232"/>
      <c r="F268" s="232"/>
      <c r="G268" s="232"/>
      <c r="H268" s="143" t="s">
        <v>174</v>
      </c>
      <c r="I268" s="143" t="s">
        <v>33</v>
      </c>
      <c r="J268" s="147" t="s">
        <v>34</v>
      </c>
      <c r="K268" s="235"/>
    </row>
    <row r="269" spans="1:20">
      <c r="A269" s="107"/>
      <c r="B269" s="145">
        <v>1</v>
      </c>
      <c r="C269" s="145">
        <v>2</v>
      </c>
      <c r="D269" s="145">
        <v>3</v>
      </c>
      <c r="E269" s="145">
        <v>4</v>
      </c>
      <c r="F269" s="145">
        <v>5</v>
      </c>
      <c r="G269" s="145">
        <v>6</v>
      </c>
      <c r="H269" s="145">
        <v>7</v>
      </c>
      <c r="I269" s="145">
        <v>8</v>
      </c>
      <c r="J269" s="145">
        <v>9</v>
      </c>
      <c r="K269" s="145">
        <v>10</v>
      </c>
    </row>
    <row r="270" spans="1:20" ht="28.5" customHeight="1">
      <c r="A270" s="108"/>
      <c r="B270" s="116">
        <v>2111</v>
      </c>
      <c r="C270" s="148" t="s">
        <v>65</v>
      </c>
      <c r="D270" s="185">
        <v>3029719</v>
      </c>
      <c r="E270" s="185">
        <v>3026524.41</v>
      </c>
      <c r="F270" s="185"/>
      <c r="G270" s="185"/>
      <c r="H270" s="185"/>
      <c r="I270" s="185"/>
      <c r="J270" s="185"/>
      <c r="K270" s="185">
        <f>E270+G270</f>
        <v>3026524.41</v>
      </c>
    </row>
    <row r="271" spans="1:20" ht="27" customHeight="1">
      <c r="A271" s="130"/>
      <c r="B271" s="116">
        <v>2120</v>
      </c>
      <c r="C271" s="148" t="s">
        <v>66</v>
      </c>
      <c r="D271" s="185">
        <v>636048</v>
      </c>
      <c r="E271" s="185">
        <v>633808.06000000006</v>
      </c>
      <c r="F271" s="185"/>
      <c r="G271" s="185"/>
      <c r="H271" s="185"/>
      <c r="I271" s="185"/>
      <c r="J271" s="185"/>
      <c r="K271" s="185">
        <f t="shared" ref="K271:K277" si="26">E271+G271</f>
        <v>633808.06000000006</v>
      </c>
    </row>
    <row r="272" spans="1:20" ht="42.75" customHeight="1">
      <c r="A272" s="130"/>
      <c r="B272" s="149">
        <v>2200</v>
      </c>
      <c r="C272" s="150" t="s">
        <v>67</v>
      </c>
      <c r="D272" s="187">
        <f>D273+D274+D275+D276</f>
        <v>112936</v>
      </c>
      <c r="E272" s="187">
        <f t="shared" ref="E272:J272" si="27">E273+E274+E275+E276</f>
        <v>105487.73999999999</v>
      </c>
      <c r="F272" s="187">
        <f t="shared" si="27"/>
        <v>0</v>
      </c>
      <c r="G272" s="187">
        <f t="shared" si="27"/>
        <v>0</v>
      </c>
      <c r="H272" s="187">
        <f t="shared" si="27"/>
        <v>0</v>
      </c>
      <c r="I272" s="187">
        <f t="shared" si="27"/>
        <v>0</v>
      </c>
      <c r="J272" s="187">
        <f t="shared" si="27"/>
        <v>0</v>
      </c>
      <c r="K272" s="187">
        <f t="shared" si="26"/>
        <v>105487.73999999999</v>
      </c>
    </row>
    <row r="273" spans="1:14" ht="45.75" customHeight="1">
      <c r="A273" s="130"/>
      <c r="B273" s="116">
        <v>2210</v>
      </c>
      <c r="C273" s="148" t="s">
        <v>68</v>
      </c>
      <c r="D273" s="185">
        <v>80897</v>
      </c>
      <c r="E273" s="185">
        <v>77479.399999999994</v>
      </c>
      <c r="F273" s="185"/>
      <c r="G273" s="185"/>
      <c r="H273" s="185"/>
      <c r="I273" s="185"/>
      <c r="J273" s="185"/>
      <c r="K273" s="185">
        <f t="shared" si="26"/>
        <v>77479.399999999994</v>
      </c>
    </row>
    <row r="274" spans="1:14" ht="44.25" customHeight="1">
      <c r="A274" s="130"/>
      <c r="B274" s="116">
        <v>2240</v>
      </c>
      <c r="C274" s="148" t="s">
        <v>69</v>
      </c>
      <c r="D274" s="185">
        <v>26178</v>
      </c>
      <c r="E274" s="185">
        <v>24289</v>
      </c>
      <c r="F274" s="185"/>
      <c r="G274" s="185"/>
      <c r="H274" s="185"/>
      <c r="I274" s="185"/>
      <c r="J274" s="185"/>
      <c r="K274" s="185">
        <f t="shared" si="26"/>
        <v>24289</v>
      </c>
    </row>
    <row r="275" spans="1:14" ht="33" customHeight="1">
      <c r="A275" s="130"/>
      <c r="B275" s="116">
        <v>2250</v>
      </c>
      <c r="C275" s="148" t="s">
        <v>70</v>
      </c>
      <c r="D275" s="185">
        <v>5861</v>
      </c>
      <c r="E275" s="185">
        <v>3719.34</v>
      </c>
      <c r="F275" s="185"/>
      <c r="G275" s="185"/>
      <c r="H275" s="185"/>
      <c r="I275" s="185"/>
      <c r="J275" s="185"/>
      <c r="K275" s="185">
        <f t="shared" si="26"/>
        <v>3719.34</v>
      </c>
    </row>
    <row r="276" spans="1:14" ht="81.75" customHeight="1">
      <c r="A276" s="130"/>
      <c r="B276" s="116">
        <v>2282</v>
      </c>
      <c r="C276" s="148" t="s">
        <v>71</v>
      </c>
      <c r="D276" s="185">
        <v>0</v>
      </c>
      <c r="E276" s="185">
        <v>0</v>
      </c>
      <c r="F276" s="185"/>
      <c r="G276" s="185"/>
      <c r="H276" s="185"/>
      <c r="I276" s="185"/>
      <c r="J276" s="185"/>
      <c r="K276" s="185">
        <f t="shared" si="26"/>
        <v>0</v>
      </c>
    </row>
    <row r="277" spans="1:14" ht="24" customHeight="1">
      <c r="A277" s="130"/>
      <c r="B277" s="134">
        <v>2800</v>
      </c>
      <c r="C277" s="135" t="s">
        <v>74</v>
      </c>
      <c r="D277" s="185">
        <v>0</v>
      </c>
      <c r="E277" s="185">
        <v>0</v>
      </c>
      <c r="F277" s="185"/>
      <c r="G277" s="185"/>
      <c r="H277" s="185"/>
      <c r="I277" s="185"/>
      <c r="J277" s="185"/>
      <c r="K277" s="185">
        <f t="shared" si="26"/>
        <v>0</v>
      </c>
    </row>
    <row r="278" spans="1:14" ht="30" customHeight="1">
      <c r="A278" s="130"/>
      <c r="B278" s="145"/>
      <c r="C278" s="222" t="s">
        <v>124</v>
      </c>
      <c r="D278" s="186">
        <f>D270+D271+D272+D277</f>
        <v>3778703</v>
      </c>
      <c r="E278" s="186">
        <f t="shared" ref="E278:K278" si="28">E270+E271+E272+E277</f>
        <v>3765820.21</v>
      </c>
      <c r="F278" s="186">
        <f t="shared" si="28"/>
        <v>0</v>
      </c>
      <c r="G278" s="186">
        <f t="shared" si="28"/>
        <v>0</v>
      </c>
      <c r="H278" s="186">
        <f t="shared" si="28"/>
        <v>0</v>
      </c>
      <c r="I278" s="186">
        <f t="shared" si="28"/>
        <v>0</v>
      </c>
      <c r="J278" s="186">
        <f t="shared" si="28"/>
        <v>0</v>
      </c>
      <c r="K278" s="186">
        <f t="shared" si="28"/>
        <v>3765820.21</v>
      </c>
    </row>
    <row r="279" spans="1:14" ht="23.25" customHeight="1">
      <c r="A279" s="18"/>
      <c r="D279" s="151"/>
      <c r="E279" s="151"/>
      <c r="F279" s="151"/>
      <c r="G279" s="151"/>
      <c r="H279" s="151"/>
      <c r="I279" s="151"/>
      <c r="J279" s="151"/>
      <c r="K279" s="151"/>
    </row>
    <row r="280" spans="1:14" ht="22.5">
      <c r="A280" s="236" t="s">
        <v>176</v>
      </c>
      <c r="B280" s="236"/>
      <c r="C280" s="236"/>
      <c r="D280" s="236"/>
      <c r="E280" s="236"/>
      <c r="F280" s="236"/>
      <c r="G280" s="236"/>
      <c r="H280" s="236"/>
      <c r="I280" s="236"/>
      <c r="J280" s="236"/>
      <c r="K280" s="236"/>
      <c r="L280" s="236"/>
      <c r="M280" s="236"/>
      <c r="N280" s="236"/>
    </row>
    <row r="281" spans="1:14" ht="17.25" customHeight="1">
      <c r="B281" s="10" t="s">
        <v>137</v>
      </c>
    </row>
    <row r="282" spans="1:14" ht="18.75">
      <c r="A282" s="234"/>
      <c r="B282" s="232" t="s">
        <v>171</v>
      </c>
      <c r="C282" s="232" t="s">
        <v>4</v>
      </c>
      <c r="D282" s="232" t="s">
        <v>177</v>
      </c>
      <c r="E282" s="232"/>
      <c r="F282" s="232"/>
      <c r="G282" s="232"/>
      <c r="H282" s="232"/>
      <c r="I282" s="232" t="s">
        <v>178</v>
      </c>
      <c r="J282" s="232"/>
      <c r="K282" s="232"/>
      <c r="L282" s="232"/>
      <c r="M282" s="232"/>
    </row>
    <row r="283" spans="1:14" ht="173.25" customHeight="1">
      <c r="A283" s="234"/>
      <c r="B283" s="232"/>
      <c r="C283" s="232"/>
      <c r="D283" s="232" t="s">
        <v>35</v>
      </c>
      <c r="E283" s="235" t="s">
        <v>179</v>
      </c>
      <c r="F283" s="232" t="s">
        <v>36</v>
      </c>
      <c r="G283" s="232"/>
      <c r="H283" s="142" t="s">
        <v>37</v>
      </c>
      <c r="I283" s="232" t="s">
        <v>38</v>
      </c>
      <c r="J283" s="143" t="s">
        <v>181</v>
      </c>
      <c r="K283" s="232" t="s">
        <v>36</v>
      </c>
      <c r="L283" s="232"/>
      <c r="M283" s="142" t="s">
        <v>39</v>
      </c>
    </row>
    <row r="284" spans="1:14" ht="37.5">
      <c r="A284" s="234"/>
      <c r="B284" s="232"/>
      <c r="C284" s="232"/>
      <c r="D284" s="232"/>
      <c r="E284" s="235"/>
      <c r="F284" s="143" t="s">
        <v>33</v>
      </c>
      <c r="G284" s="142" t="s">
        <v>34</v>
      </c>
      <c r="H284" s="143" t="s">
        <v>180</v>
      </c>
      <c r="I284" s="232"/>
      <c r="J284" s="143" t="s">
        <v>182</v>
      </c>
      <c r="K284" s="143" t="s">
        <v>33</v>
      </c>
      <c r="L284" s="142" t="s">
        <v>34</v>
      </c>
      <c r="M284" s="143" t="s">
        <v>183</v>
      </c>
    </row>
    <row r="285" spans="1:14" ht="18.75">
      <c r="A285" s="144"/>
      <c r="B285" s="143">
        <v>1</v>
      </c>
      <c r="C285" s="143">
        <v>2</v>
      </c>
      <c r="D285" s="143">
        <v>3</v>
      </c>
      <c r="E285" s="143">
        <v>4</v>
      </c>
      <c r="F285" s="143">
        <v>5</v>
      </c>
      <c r="G285" s="143">
        <v>6</v>
      </c>
      <c r="H285" s="143">
        <v>7</v>
      </c>
      <c r="I285" s="143">
        <v>8</v>
      </c>
      <c r="J285" s="143">
        <v>9</v>
      </c>
      <c r="K285" s="143">
        <v>10</v>
      </c>
      <c r="L285" s="124">
        <v>11</v>
      </c>
      <c r="M285" s="124">
        <v>12</v>
      </c>
    </row>
    <row r="286" spans="1:14" ht="24.75" customHeight="1">
      <c r="A286" s="108"/>
      <c r="B286" s="116">
        <v>2111</v>
      </c>
      <c r="C286" s="148" t="s">
        <v>65</v>
      </c>
      <c r="D286" s="185">
        <v>18946573.59</v>
      </c>
      <c r="E286" s="185"/>
      <c r="F286" s="185"/>
      <c r="G286" s="185"/>
      <c r="H286" s="185">
        <f>D286-F286</f>
        <v>18946573.59</v>
      </c>
      <c r="I286" s="185">
        <v>28743526</v>
      </c>
      <c r="J286" s="185"/>
      <c r="K286" s="185"/>
      <c r="L286" s="185"/>
      <c r="M286" s="185">
        <f>I286-K286</f>
        <v>28743526</v>
      </c>
    </row>
    <row r="287" spans="1:14" ht="27" customHeight="1">
      <c r="A287" s="103"/>
      <c r="B287" s="116">
        <v>2120</v>
      </c>
      <c r="C287" s="148" t="s">
        <v>66</v>
      </c>
      <c r="D287" s="185">
        <v>4287088.38</v>
      </c>
      <c r="E287" s="185"/>
      <c r="F287" s="185"/>
      <c r="G287" s="185"/>
      <c r="H287" s="185">
        <f t="shared" ref="H287:H299" si="29">D287-F287</f>
        <v>4287088.38</v>
      </c>
      <c r="I287" s="185">
        <v>5948891</v>
      </c>
      <c r="J287" s="185"/>
      <c r="K287" s="185"/>
      <c r="L287" s="185"/>
      <c r="M287" s="185">
        <f t="shared" ref="M287:M299" si="30">I287-K287</f>
        <v>5948891</v>
      </c>
    </row>
    <row r="288" spans="1:14" ht="40.5">
      <c r="A288" s="103"/>
      <c r="B288" s="149">
        <v>2200</v>
      </c>
      <c r="C288" s="150" t="s">
        <v>67</v>
      </c>
      <c r="D288" s="185">
        <f t="shared" ref="D288:L288" si="31">D289+D290+D291+D298</f>
        <v>425282.89999999997</v>
      </c>
      <c r="E288" s="185">
        <f t="shared" si="31"/>
        <v>0</v>
      </c>
      <c r="F288" s="185">
        <f t="shared" si="31"/>
        <v>0</v>
      </c>
      <c r="G288" s="185">
        <f t="shared" si="31"/>
        <v>0</v>
      </c>
      <c r="H288" s="185">
        <f t="shared" si="31"/>
        <v>425282.89999999997</v>
      </c>
      <c r="I288" s="185">
        <f t="shared" si="31"/>
        <v>756338</v>
      </c>
      <c r="J288" s="185">
        <f t="shared" si="31"/>
        <v>0</v>
      </c>
      <c r="K288" s="185">
        <f t="shared" si="31"/>
        <v>60</v>
      </c>
      <c r="L288" s="185">
        <f t="shared" si="31"/>
        <v>0</v>
      </c>
      <c r="M288" s="185">
        <f t="shared" si="30"/>
        <v>756278</v>
      </c>
    </row>
    <row r="289" spans="1:13" ht="43.5" customHeight="1">
      <c r="A289" s="103"/>
      <c r="B289" s="116">
        <v>2210</v>
      </c>
      <c r="C289" s="148" t="s">
        <v>68</v>
      </c>
      <c r="D289" s="185">
        <v>307928.53999999998</v>
      </c>
      <c r="E289" s="185"/>
      <c r="F289" s="185"/>
      <c r="G289" s="185"/>
      <c r="H289" s="185">
        <f t="shared" si="29"/>
        <v>307928.53999999998</v>
      </c>
      <c r="I289" s="185">
        <v>547400</v>
      </c>
      <c r="J289" s="185"/>
      <c r="K289" s="185"/>
      <c r="L289" s="185"/>
      <c r="M289" s="185">
        <f t="shared" si="30"/>
        <v>547400</v>
      </c>
    </row>
    <row r="290" spans="1:13" ht="44.25" customHeight="1">
      <c r="A290" s="103"/>
      <c r="B290" s="116">
        <v>2240</v>
      </c>
      <c r="C290" s="148" t="s">
        <v>69</v>
      </c>
      <c r="D290" s="185">
        <v>85810.36</v>
      </c>
      <c r="E290" s="185"/>
      <c r="F290" s="185"/>
      <c r="G290" s="185"/>
      <c r="H290" s="185">
        <f t="shared" si="29"/>
        <v>85810.36</v>
      </c>
      <c r="I290" s="185">
        <v>175000</v>
      </c>
      <c r="J290" s="185"/>
      <c r="K290" s="185"/>
      <c r="L290" s="185"/>
      <c r="M290" s="185">
        <f t="shared" si="30"/>
        <v>175000</v>
      </c>
    </row>
    <row r="291" spans="1:13" ht="18" customHeight="1">
      <c r="A291" s="103"/>
      <c r="B291" s="116">
        <v>2250</v>
      </c>
      <c r="C291" s="148" t="s">
        <v>70</v>
      </c>
      <c r="D291" s="185">
        <v>19889</v>
      </c>
      <c r="E291" s="185"/>
      <c r="F291" s="185"/>
      <c r="G291" s="185"/>
      <c r="H291" s="185">
        <f t="shared" si="29"/>
        <v>19889</v>
      </c>
      <c r="I291" s="185">
        <v>21421</v>
      </c>
      <c r="J291" s="185"/>
      <c r="K291" s="185">
        <v>60</v>
      </c>
      <c r="L291" s="185"/>
      <c r="M291" s="185">
        <f t="shared" si="30"/>
        <v>21361</v>
      </c>
    </row>
    <row r="292" spans="1:13" ht="42.75" customHeight="1">
      <c r="A292" s="103"/>
      <c r="B292" s="160">
        <v>2270</v>
      </c>
      <c r="C292" s="169" t="s">
        <v>193</v>
      </c>
      <c r="D292" s="185"/>
      <c r="E292" s="185"/>
      <c r="F292" s="185"/>
      <c r="G292" s="185"/>
      <c r="H292" s="185"/>
      <c r="I292" s="185">
        <f>I293+I294+I295+I296+I297</f>
        <v>484450</v>
      </c>
      <c r="J292" s="185"/>
      <c r="K292" s="185"/>
      <c r="L292" s="185"/>
      <c r="M292" s="185">
        <f>I292</f>
        <v>484450</v>
      </c>
    </row>
    <row r="293" spans="1:13" ht="20.25" customHeight="1">
      <c r="A293" s="103"/>
      <c r="B293" s="161">
        <v>2271</v>
      </c>
      <c r="C293" s="170" t="s">
        <v>194</v>
      </c>
      <c r="D293" s="185"/>
      <c r="E293" s="185"/>
      <c r="F293" s="185"/>
      <c r="G293" s="185"/>
      <c r="H293" s="185"/>
      <c r="I293" s="185">
        <v>185389</v>
      </c>
      <c r="J293" s="185"/>
      <c r="K293" s="185"/>
      <c r="L293" s="185"/>
      <c r="M293" s="185">
        <f t="shared" ref="M293:M297" si="32">I293</f>
        <v>185389</v>
      </c>
    </row>
    <row r="294" spans="1:13" ht="42.75" customHeight="1">
      <c r="A294" s="103"/>
      <c r="B294" s="161">
        <v>2272</v>
      </c>
      <c r="C294" s="171" t="s">
        <v>195</v>
      </c>
      <c r="D294" s="185"/>
      <c r="E294" s="185"/>
      <c r="F294" s="185"/>
      <c r="G294" s="185"/>
      <c r="H294" s="185"/>
      <c r="I294" s="185">
        <v>24733</v>
      </c>
      <c r="J294" s="185"/>
      <c r="K294" s="185"/>
      <c r="L294" s="185"/>
      <c r="M294" s="185">
        <f t="shared" si="32"/>
        <v>24733</v>
      </c>
    </row>
    <row r="295" spans="1:13" ht="18.75" customHeight="1">
      <c r="A295" s="103"/>
      <c r="B295" s="161">
        <v>2273</v>
      </c>
      <c r="C295" s="170" t="s">
        <v>196</v>
      </c>
      <c r="D295" s="185"/>
      <c r="E295" s="185"/>
      <c r="F295" s="185"/>
      <c r="G295" s="185"/>
      <c r="H295" s="185"/>
      <c r="I295" s="185">
        <v>274328</v>
      </c>
      <c r="J295" s="185"/>
      <c r="K295" s="185"/>
      <c r="L295" s="185"/>
      <c r="M295" s="185">
        <f t="shared" si="32"/>
        <v>274328</v>
      </c>
    </row>
    <row r="296" spans="1:13" ht="24" customHeight="1">
      <c r="A296" s="103"/>
      <c r="B296" s="161">
        <v>2274</v>
      </c>
      <c r="C296" s="170" t="s">
        <v>197</v>
      </c>
      <c r="D296" s="185"/>
      <c r="E296" s="185"/>
      <c r="F296" s="185"/>
      <c r="G296" s="185"/>
      <c r="H296" s="185"/>
      <c r="I296" s="185">
        <v>0</v>
      </c>
      <c r="J296" s="185"/>
      <c r="K296" s="185"/>
      <c r="L296" s="185"/>
      <c r="M296" s="185">
        <f t="shared" si="32"/>
        <v>0</v>
      </c>
    </row>
    <row r="297" spans="1:13" ht="18" customHeight="1">
      <c r="A297" s="103"/>
      <c r="B297" s="161">
        <v>2275</v>
      </c>
      <c r="C297" s="170" t="s">
        <v>198</v>
      </c>
      <c r="D297" s="185"/>
      <c r="E297" s="185"/>
      <c r="F297" s="185"/>
      <c r="G297" s="185"/>
      <c r="H297" s="185"/>
      <c r="I297" s="185">
        <v>0</v>
      </c>
      <c r="J297" s="185"/>
      <c r="K297" s="185"/>
      <c r="L297" s="185"/>
      <c r="M297" s="185">
        <f t="shared" si="32"/>
        <v>0</v>
      </c>
    </row>
    <row r="298" spans="1:13" ht="81.75" customHeight="1">
      <c r="A298" s="103"/>
      <c r="B298" s="116">
        <v>2282</v>
      </c>
      <c r="C298" s="148" t="s">
        <v>71</v>
      </c>
      <c r="D298" s="185">
        <v>11655</v>
      </c>
      <c r="E298" s="185"/>
      <c r="F298" s="185"/>
      <c r="G298" s="185"/>
      <c r="H298" s="185">
        <f t="shared" si="29"/>
        <v>11655</v>
      </c>
      <c r="I298" s="185">
        <v>12517</v>
      </c>
      <c r="J298" s="185"/>
      <c r="K298" s="185"/>
      <c r="L298" s="185"/>
      <c r="M298" s="185">
        <f t="shared" si="30"/>
        <v>12517</v>
      </c>
    </row>
    <row r="299" spans="1:13" ht="25.5" customHeight="1">
      <c r="A299" s="103"/>
      <c r="B299" s="116">
        <v>2800</v>
      </c>
      <c r="C299" s="135" t="s">
        <v>74</v>
      </c>
      <c r="D299" s="185">
        <v>239858.8</v>
      </c>
      <c r="E299" s="185"/>
      <c r="F299" s="185"/>
      <c r="G299" s="185"/>
      <c r="H299" s="185">
        <f t="shared" si="29"/>
        <v>239858.8</v>
      </c>
      <c r="I299" s="185">
        <v>257609</v>
      </c>
      <c r="J299" s="185"/>
      <c r="K299" s="185"/>
      <c r="L299" s="185"/>
      <c r="M299" s="185">
        <f t="shared" si="30"/>
        <v>257609</v>
      </c>
    </row>
    <row r="300" spans="1:13" ht="24" customHeight="1">
      <c r="A300" s="103"/>
      <c r="B300" s="143"/>
      <c r="C300" s="152" t="s">
        <v>124</v>
      </c>
      <c r="D300" s="205">
        <f>D286+D287+D288+D299</f>
        <v>23898803.669999998</v>
      </c>
      <c r="E300" s="186">
        <f t="shared" ref="E300:G300" si="33">E286+E287+E288</f>
        <v>0</v>
      </c>
      <c r="F300" s="186">
        <f t="shared" si="33"/>
        <v>0</v>
      </c>
      <c r="G300" s="186">
        <f t="shared" si="33"/>
        <v>0</v>
      </c>
      <c r="H300" s="186">
        <f>H286+H287+H288+H299</f>
        <v>23898803.669999998</v>
      </c>
      <c r="I300" s="186">
        <f>I286+I287+I288+I299+I292</f>
        <v>36190814</v>
      </c>
      <c r="J300" s="186">
        <f>J286+J287+J288+J299</f>
        <v>0</v>
      </c>
      <c r="K300" s="186">
        <f>K286+K287+K288+K299</f>
        <v>60</v>
      </c>
      <c r="L300" s="186">
        <f>L286+L287+L288+L299</f>
        <v>0</v>
      </c>
      <c r="M300" s="186">
        <f>M286+M287+M288+M299</f>
        <v>35706304</v>
      </c>
    </row>
    <row r="303" spans="1:13" ht="27.75" customHeight="1">
      <c r="A303" s="233" t="s">
        <v>184</v>
      </c>
      <c r="B303" s="233"/>
      <c r="C303" s="233"/>
      <c r="D303" s="233"/>
      <c r="E303" s="233"/>
      <c r="F303" s="233"/>
      <c r="G303" s="233"/>
      <c r="H303" s="233"/>
      <c r="I303" s="233"/>
      <c r="J303" s="233"/>
      <c r="K303" s="233"/>
      <c r="L303" s="233"/>
      <c r="M303" s="233"/>
    </row>
    <row r="304" spans="1:13">
      <c r="B304" s="10" t="s">
        <v>137</v>
      </c>
    </row>
    <row r="305" spans="1:10" ht="34.5" customHeight="1">
      <c r="A305" s="240"/>
      <c r="B305" s="241" t="s">
        <v>171</v>
      </c>
      <c r="C305" s="241" t="s">
        <v>4</v>
      </c>
      <c r="D305" s="241" t="s">
        <v>29</v>
      </c>
      <c r="E305" s="241" t="s">
        <v>30</v>
      </c>
      <c r="F305" s="242" t="s">
        <v>185</v>
      </c>
      <c r="G305" s="153" t="s">
        <v>40</v>
      </c>
      <c r="H305" s="153" t="s">
        <v>41</v>
      </c>
      <c r="I305" s="241" t="s">
        <v>42</v>
      </c>
      <c r="J305" s="242" t="s">
        <v>43</v>
      </c>
    </row>
    <row r="306" spans="1:10" ht="81" customHeight="1">
      <c r="A306" s="240"/>
      <c r="B306" s="241"/>
      <c r="C306" s="241"/>
      <c r="D306" s="241"/>
      <c r="E306" s="241"/>
      <c r="F306" s="242"/>
      <c r="G306" s="153" t="s">
        <v>93</v>
      </c>
      <c r="H306" s="153" t="s">
        <v>186</v>
      </c>
      <c r="I306" s="241"/>
      <c r="J306" s="243"/>
    </row>
    <row r="307" spans="1:10" ht="18.75">
      <c r="A307" s="144"/>
      <c r="B307" s="143">
        <v>2</v>
      </c>
      <c r="C307" s="143">
        <v>3</v>
      </c>
      <c r="D307" s="143">
        <v>4</v>
      </c>
      <c r="E307" s="143">
        <v>5</v>
      </c>
      <c r="F307" s="143">
        <v>6</v>
      </c>
      <c r="G307" s="143">
        <v>7</v>
      </c>
      <c r="H307" s="143">
        <v>8</v>
      </c>
      <c r="I307" s="143">
        <v>9</v>
      </c>
      <c r="J307" s="143">
        <v>10</v>
      </c>
    </row>
    <row r="308" spans="1:10" ht="24" customHeight="1">
      <c r="A308" s="108"/>
      <c r="B308" s="116">
        <v>2111</v>
      </c>
      <c r="C308" s="148" t="s">
        <v>65</v>
      </c>
      <c r="D308" s="185">
        <v>3029719</v>
      </c>
      <c r="E308" s="185">
        <v>3026524.41</v>
      </c>
      <c r="F308" s="185"/>
      <c r="G308" s="185"/>
      <c r="H308" s="185"/>
      <c r="I308" s="185"/>
      <c r="J308" s="185"/>
    </row>
    <row r="309" spans="1:10" ht="22.5" customHeight="1">
      <c r="A309" s="103"/>
      <c r="B309" s="116">
        <v>2120</v>
      </c>
      <c r="C309" s="148" t="s">
        <v>66</v>
      </c>
      <c r="D309" s="185">
        <v>636048</v>
      </c>
      <c r="E309" s="185">
        <v>633808.06000000006</v>
      </c>
      <c r="F309" s="185"/>
      <c r="G309" s="185"/>
      <c r="H309" s="185"/>
      <c r="I309" s="185"/>
      <c r="J309" s="185"/>
    </row>
    <row r="310" spans="1:10" ht="40.5">
      <c r="A310" s="103"/>
      <c r="B310" s="116">
        <v>2200</v>
      </c>
      <c r="C310" s="148" t="s">
        <v>67</v>
      </c>
      <c r="D310" s="208">
        <f t="shared" ref="D310:J310" si="34">D311+D312+D313+D314</f>
        <v>112936</v>
      </c>
      <c r="E310" s="208">
        <f t="shared" si="34"/>
        <v>105487.73999999999</v>
      </c>
      <c r="F310" s="208">
        <f t="shared" si="34"/>
        <v>0</v>
      </c>
      <c r="G310" s="208">
        <f t="shared" si="34"/>
        <v>0</v>
      </c>
      <c r="H310" s="208">
        <f t="shared" si="34"/>
        <v>0</v>
      </c>
      <c r="I310" s="208">
        <f t="shared" si="34"/>
        <v>0</v>
      </c>
      <c r="J310" s="208">
        <f t="shared" si="34"/>
        <v>0</v>
      </c>
    </row>
    <row r="311" spans="1:10" ht="40.5">
      <c r="A311" s="103"/>
      <c r="B311" s="116">
        <v>2210</v>
      </c>
      <c r="C311" s="148" t="s">
        <v>68</v>
      </c>
      <c r="D311" s="185">
        <v>80897</v>
      </c>
      <c r="E311" s="185">
        <v>77479.399999999994</v>
      </c>
      <c r="F311" s="185"/>
      <c r="G311" s="185"/>
      <c r="H311" s="185"/>
      <c r="I311" s="185"/>
      <c r="J311" s="185"/>
    </row>
    <row r="312" spans="1:10" ht="40.5">
      <c r="A312" s="103"/>
      <c r="B312" s="116">
        <v>2240</v>
      </c>
      <c r="C312" s="148" t="s">
        <v>69</v>
      </c>
      <c r="D312" s="185">
        <v>26178</v>
      </c>
      <c r="E312" s="185">
        <v>24289</v>
      </c>
      <c r="F312" s="185"/>
      <c r="G312" s="185"/>
      <c r="H312" s="185"/>
      <c r="I312" s="185"/>
      <c r="J312" s="185"/>
    </row>
    <row r="313" spans="1:10" ht="21.75" customHeight="1">
      <c r="A313" s="103"/>
      <c r="B313" s="116">
        <v>2250</v>
      </c>
      <c r="C313" s="148" t="s">
        <v>70</v>
      </c>
      <c r="D313" s="185">
        <v>5861</v>
      </c>
      <c r="E313" s="185">
        <v>3719.34</v>
      </c>
      <c r="F313" s="185"/>
      <c r="G313" s="185"/>
      <c r="H313" s="185"/>
      <c r="I313" s="185"/>
      <c r="J313" s="185"/>
    </row>
    <row r="314" spans="1:10" ht="83.25" customHeight="1">
      <c r="A314" s="103"/>
      <c r="B314" s="116">
        <v>2282</v>
      </c>
      <c r="C314" s="148" t="s">
        <v>71</v>
      </c>
      <c r="D314" s="185">
        <v>0</v>
      </c>
      <c r="E314" s="185">
        <v>0</v>
      </c>
      <c r="F314" s="185"/>
      <c r="G314" s="185"/>
      <c r="H314" s="185"/>
      <c r="I314" s="185"/>
      <c r="J314" s="185"/>
    </row>
    <row r="315" spans="1:10" ht="19.5" customHeight="1">
      <c r="A315" s="103"/>
      <c r="B315" s="134">
        <v>2800</v>
      </c>
      <c r="C315" s="135" t="s">
        <v>74</v>
      </c>
      <c r="D315" s="185">
        <v>0</v>
      </c>
      <c r="E315" s="185">
        <v>0</v>
      </c>
      <c r="F315" s="185"/>
      <c r="G315" s="185"/>
      <c r="H315" s="185"/>
      <c r="I315" s="185"/>
      <c r="J315" s="185"/>
    </row>
    <row r="316" spans="1:10" ht="22.5" customHeight="1">
      <c r="A316" s="130"/>
      <c r="B316" s="154"/>
      <c r="C316" s="155" t="s">
        <v>124</v>
      </c>
      <c r="D316" s="186">
        <f t="shared" ref="D316:J316" si="35">D308+D309+D310+D315</f>
        <v>3778703</v>
      </c>
      <c r="E316" s="186">
        <f t="shared" si="35"/>
        <v>3765820.21</v>
      </c>
      <c r="F316" s="186">
        <f t="shared" si="35"/>
        <v>0</v>
      </c>
      <c r="G316" s="186">
        <f t="shared" si="35"/>
        <v>0</v>
      </c>
      <c r="H316" s="186">
        <f t="shared" si="35"/>
        <v>0</v>
      </c>
      <c r="I316" s="186">
        <f t="shared" si="35"/>
        <v>0</v>
      </c>
      <c r="J316" s="186">
        <f t="shared" si="35"/>
        <v>0</v>
      </c>
    </row>
    <row r="317" spans="1:10">
      <c r="A317" s="18"/>
    </row>
    <row r="318" spans="1:10" ht="15.75">
      <c r="A318" s="3"/>
    </row>
    <row r="319" spans="1:10">
      <c r="A319" s="18"/>
    </row>
    <row r="320" spans="1:10">
      <c r="A320" s="18"/>
    </row>
    <row r="321" spans="1:16" ht="31.5" customHeight="1">
      <c r="A321" s="244" t="s">
        <v>187</v>
      </c>
      <c r="B321" s="244"/>
      <c r="C321" s="244"/>
      <c r="D321" s="244"/>
      <c r="E321" s="244"/>
      <c r="F321" s="244"/>
      <c r="G321" s="244"/>
      <c r="H321" s="244"/>
      <c r="I321" s="244"/>
      <c r="J321" s="244"/>
      <c r="K321" s="244"/>
      <c r="L321" s="244"/>
      <c r="M321" s="244"/>
      <c r="N321" s="244"/>
    </row>
    <row r="322" spans="1:16" ht="45" customHeight="1">
      <c r="A322" s="239" t="s">
        <v>94</v>
      </c>
      <c r="B322" s="239"/>
      <c r="C322" s="239"/>
      <c r="D322" s="239"/>
      <c r="E322" s="239"/>
      <c r="F322" s="239"/>
      <c r="G322" s="239"/>
      <c r="H322" s="239"/>
      <c r="I322" s="239"/>
      <c r="J322" s="239"/>
      <c r="K322" s="239"/>
      <c r="L322" s="239"/>
      <c r="M322" s="239"/>
      <c r="N322" s="239"/>
      <c r="O322" s="239"/>
      <c r="P322" s="239"/>
    </row>
    <row r="323" spans="1:16" ht="43.5" customHeight="1">
      <c r="A323" s="238" t="s">
        <v>188</v>
      </c>
      <c r="B323" s="238"/>
      <c r="C323" s="238"/>
      <c r="D323" s="238"/>
      <c r="E323" s="238"/>
      <c r="F323" s="238"/>
      <c r="G323" s="238"/>
      <c r="H323" s="238"/>
      <c r="I323" s="238"/>
      <c r="J323" s="238"/>
      <c r="K323" s="238"/>
      <c r="L323" s="238"/>
      <c r="M323" s="238"/>
      <c r="N323" s="238"/>
      <c r="O323" s="238"/>
      <c r="P323" s="238"/>
    </row>
    <row r="324" spans="1:16" ht="29.25" customHeight="1">
      <c r="A324" s="230" t="s">
        <v>222</v>
      </c>
      <c r="B324" s="230"/>
      <c r="C324" s="230"/>
      <c r="D324" s="230"/>
      <c r="E324" s="230"/>
      <c r="F324" s="230"/>
      <c r="G324" s="230"/>
      <c r="H324" s="230"/>
      <c r="I324" s="230"/>
      <c r="J324" s="230"/>
      <c r="K324" s="230"/>
      <c r="L324" s="230"/>
      <c r="M324" s="230"/>
      <c r="N324" s="58"/>
      <c r="O324" s="58"/>
    </row>
    <row r="325" spans="1:16" ht="20.25" customHeight="1">
      <c r="A325" s="3"/>
    </row>
    <row r="326" spans="1:16" ht="18.75" customHeight="1">
      <c r="A326" s="229" t="s">
        <v>109</v>
      </c>
      <c r="B326" s="229"/>
      <c r="C326" s="229"/>
      <c r="D326" s="229"/>
      <c r="E326" s="229"/>
      <c r="F326" s="229"/>
      <c r="G326" s="229"/>
      <c r="H326" s="229"/>
      <c r="I326" s="229"/>
      <c r="J326" s="229"/>
      <c r="K326" s="229"/>
      <c r="L326" s="229"/>
      <c r="M326" s="229"/>
      <c r="N326" s="229"/>
    </row>
    <row r="327" spans="1:16">
      <c r="A327" s="35"/>
    </row>
    <row r="328" spans="1:16" ht="18.75" customHeight="1">
      <c r="A328" s="35" t="s">
        <v>16</v>
      </c>
    </row>
    <row r="329" spans="1:16" ht="25.5">
      <c r="A329" s="244" t="s">
        <v>225</v>
      </c>
      <c r="B329" s="244"/>
      <c r="C329" s="244"/>
      <c r="D329" s="244"/>
      <c r="E329" s="244"/>
      <c r="F329" s="244"/>
      <c r="G329" s="244"/>
      <c r="H329" s="244"/>
      <c r="I329" s="244"/>
      <c r="J329" s="244"/>
      <c r="K329" s="244"/>
      <c r="L329" s="244"/>
      <c r="M329" s="244"/>
      <c r="N329" s="244"/>
    </row>
    <row r="330" spans="1:16" ht="15.75">
      <c r="A330" s="95"/>
      <c r="B330" s="36"/>
      <c r="C330" s="36"/>
      <c r="D330" s="146"/>
      <c r="E330" s="146"/>
      <c r="F330" s="146"/>
      <c r="G330" s="156" t="s">
        <v>44</v>
      </c>
      <c r="I330" s="231" t="s">
        <v>45</v>
      </c>
      <c r="J330" s="231"/>
      <c r="K330" s="231"/>
    </row>
    <row r="331" spans="1:16" ht="16.5" customHeight="1">
      <c r="A331" s="246"/>
      <c r="B331" s="228"/>
      <c r="C331" s="228"/>
    </row>
    <row r="332" spans="1:16" ht="15" customHeight="1">
      <c r="A332" s="246"/>
      <c r="B332" s="228"/>
      <c r="C332" s="228"/>
    </row>
    <row r="333" spans="1:16" ht="31.5" customHeight="1">
      <c r="A333" s="245" t="s">
        <v>226</v>
      </c>
      <c r="B333" s="245"/>
      <c r="C333" s="245"/>
      <c r="D333" s="245"/>
      <c r="E333" s="245"/>
      <c r="F333" s="245"/>
      <c r="G333" s="245"/>
      <c r="H333" s="245"/>
      <c r="I333" s="245"/>
      <c r="J333" s="245"/>
      <c r="K333" s="245"/>
      <c r="L333" s="245"/>
      <c r="M333" s="245"/>
      <c r="N333" s="245"/>
    </row>
    <row r="334" spans="1:16" ht="15.75">
      <c r="A334" s="95"/>
      <c r="B334" s="96"/>
      <c r="C334" s="96"/>
      <c r="E334" s="4"/>
      <c r="F334" s="4"/>
      <c r="G334" s="4" t="s">
        <v>44</v>
      </c>
      <c r="I334" s="231" t="s">
        <v>45</v>
      </c>
      <c r="J334" s="231"/>
      <c r="K334" s="231"/>
    </row>
    <row r="335" spans="1:16" ht="15.75">
      <c r="A335" s="37"/>
    </row>
    <row r="336" spans="1:16" ht="18">
      <c r="A336" s="9"/>
      <c r="B336" t="s">
        <v>212</v>
      </c>
    </row>
    <row r="337" spans="1:1" ht="18">
      <c r="A337" s="9"/>
    </row>
    <row r="338" spans="1:1" ht="18">
      <c r="A338" s="9"/>
    </row>
    <row r="339" spans="1:1" ht="18">
      <c r="A339" s="9"/>
    </row>
    <row r="340" spans="1:1" ht="18">
      <c r="A340" s="9"/>
    </row>
    <row r="341" spans="1:1">
      <c r="A341" s="38"/>
    </row>
  </sheetData>
  <mergeCells count="221">
    <mergeCell ref="A241:A243"/>
    <mergeCell ref="B241:B243"/>
    <mergeCell ref="C241:C243"/>
    <mergeCell ref="D241:F241"/>
    <mergeCell ref="G241:I241"/>
    <mergeCell ref="A229:P229"/>
    <mergeCell ref="A230:N230"/>
    <mergeCell ref="A232:A234"/>
    <mergeCell ref="B232:B234"/>
    <mergeCell ref="C232:C234"/>
    <mergeCell ref="D232:F232"/>
    <mergeCell ref="G232:I232"/>
    <mergeCell ref="J232:L232"/>
    <mergeCell ref="A239:N239"/>
    <mergeCell ref="A76:O76"/>
    <mergeCell ref="A15:G15"/>
    <mergeCell ref="H15:N15"/>
    <mergeCell ref="A77:A79"/>
    <mergeCell ref="B77:B79"/>
    <mergeCell ref="C77:C79"/>
    <mergeCell ref="D77:G77"/>
    <mergeCell ref="H77:K77"/>
    <mergeCell ref="L77:O77"/>
    <mergeCell ref="E78:E79"/>
    <mergeCell ref="F78:F79"/>
    <mergeCell ref="I78:I79"/>
    <mergeCell ref="J78:J79"/>
    <mergeCell ref="M78:M79"/>
    <mergeCell ref="N78:N79"/>
    <mergeCell ref="E55:E56"/>
    <mergeCell ref="F55:F56"/>
    <mergeCell ref="I55:I56"/>
    <mergeCell ref="N29:N30"/>
    <mergeCell ref="H40:K40"/>
    <mergeCell ref="E41:E42"/>
    <mergeCell ref="A10:J10"/>
    <mergeCell ref="A21:P21"/>
    <mergeCell ref="A23:P23"/>
    <mergeCell ref="J55:J56"/>
    <mergeCell ref="M55:M56"/>
    <mergeCell ref="N55:N56"/>
    <mergeCell ref="A54:A56"/>
    <mergeCell ref="B54:B56"/>
    <mergeCell ref="C54:C56"/>
    <mergeCell ref="D54:G54"/>
    <mergeCell ref="H54:K54"/>
    <mergeCell ref="L54:O54"/>
    <mergeCell ref="A25:K25"/>
    <mergeCell ref="A26:N26"/>
    <mergeCell ref="A16:F16"/>
    <mergeCell ref="A22:P22"/>
    <mergeCell ref="A85:N85"/>
    <mergeCell ref="I2:N2"/>
    <mergeCell ref="I3:N3"/>
    <mergeCell ref="I4:N4"/>
    <mergeCell ref="A28:A30"/>
    <mergeCell ref="B28:B30"/>
    <mergeCell ref="C28:C30"/>
    <mergeCell ref="D28:G28"/>
    <mergeCell ref="H28:K28"/>
    <mergeCell ref="A7:N7"/>
    <mergeCell ref="L28:O28"/>
    <mergeCell ref="E29:E30"/>
    <mergeCell ref="F29:F30"/>
    <mergeCell ref="I29:I30"/>
    <mergeCell ref="J29:J30"/>
    <mergeCell ref="M29:M30"/>
    <mergeCell ref="J41:J42"/>
    <mergeCell ref="F41:F42"/>
    <mergeCell ref="I41:I42"/>
    <mergeCell ref="A39:O39"/>
    <mergeCell ref="A40:A42"/>
    <mergeCell ref="B40:B42"/>
    <mergeCell ref="C40:C42"/>
    <mergeCell ref="D40:G40"/>
    <mergeCell ref="C109:C111"/>
    <mergeCell ref="D109:G109"/>
    <mergeCell ref="H109:K109"/>
    <mergeCell ref="E110:E111"/>
    <mergeCell ref="F110:F111"/>
    <mergeCell ref="I110:I111"/>
    <mergeCell ref="J110:J111"/>
    <mergeCell ref="A87:A89"/>
    <mergeCell ref="B87:B89"/>
    <mergeCell ref="C87:C89"/>
    <mergeCell ref="D87:G87"/>
    <mergeCell ref="H87:K87"/>
    <mergeCell ref="E88:E89"/>
    <mergeCell ref="F88:F89"/>
    <mergeCell ref="I88:I89"/>
    <mergeCell ref="J88:J89"/>
    <mergeCell ref="A107:N107"/>
    <mergeCell ref="A109:A111"/>
    <mergeCell ref="B109:B111"/>
    <mergeCell ref="A190:N190"/>
    <mergeCell ref="A116:N116"/>
    <mergeCell ref="A117:N117"/>
    <mergeCell ref="A129:A131"/>
    <mergeCell ref="B129:B131"/>
    <mergeCell ref="C129:F129"/>
    <mergeCell ref="G129:J129"/>
    <mergeCell ref="D130:D131"/>
    <mergeCell ref="E130:E131"/>
    <mergeCell ref="H130:H131"/>
    <mergeCell ref="I130:I131"/>
    <mergeCell ref="A119:A121"/>
    <mergeCell ref="B119:B121"/>
    <mergeCell ref="C119:F119"/>
    <mergeCell ref="G119:J119"/>
    <mergeCell ref="K119:N119"/>
    <mergeCell ref="D120:D121"/>
    <mergeCell ref="E120:E121"/>
    <mergeCell ref="H120:H121"/>
    <mergeCell ref="I120:I121"/>
    <mergeCell ref="L120:L121"/>
    <mergeCell ref="M120:M121"/>
    <mergeCell ref="A169:A170"/>
    <mergeCell ref="B169:B170"/>
    <mergeCell ref="C169:C170"/>
    <mergeCell ref="D169:D170"/>
    <mergeCell ref="A127:N127"/>
    <mergeCell ref="A136:L136"/>
    <mergeCell ref="A137:N137"/>
    <mergeCell ref="A139:A140"/>
    <mergeCell ref="B139:B140"/>
    <mergeCell ref="C139:C140"/>
    <mergeCell ref="D139:D140"/>
    <mergeCell ref="A167:N167"/>
    <mergeCell ref="E139:G139"/>
    <mergeCell ref="H139:J139"/>
    <mergeCell ref="K139:M139"/>
    <mergeCell ref="E169:G169"/>
    <mergeCell ref="H169:J169"/>
    <mergeCell ref="A206:A208"/>
    <mergeCell ref="B206:B208"/>
    <mergeCell ref="C206:F206"/>
    <mergeCell ref="G206:J206"/>
    <mergeCell ref="K206:L206"/>
    <mergeCell ref="M206:N206"/>
    <mergeCell ref="A204:N204"/>
    <mergeCell ref="I192:J192"/>
    <mergeCell ref="K192:L192"/>
    <mergeCell ref="C193:C194"/>
    <mergeCell ref="D193:D194"/>
    <mergeCell ref="E193:E194"/>
    <mergeCell ref="G193:G194"/>
    <mergeCell ref="I193:I194"/>
    <mergeCell ref="J193:J194"/>
    <mergeCell ref="K193:K194"/>
    <mergeCell ref="L193:L194"/>
    <mergeCell ref="A192:A194"/>
    <mergeCell ref="B192:B194"/>
    <mergeCell ref="C192:D192"/>
    <mergeCell ref="E192:F192"/>
    <mergeCell ref="G192:H192"/>
    <mergeCell ref="O206:P206"/>
    <mergeCell ref="C207:D207"/>
    <mergeCell ref="E207:F207"/>
    <mergeCell ref="G207:H207"/>
    <mergeCell ref="I207:J207"/>
    <mergeCell ref="K207:K208"/>
    <mergeCell ref="L207:L208"/>
    <mergeCell ref="M207:M208"/>
    <mergeCell ref="N207:N208"/>
    <mergeCell ref="O207:O208"/>
    <mergeCell ref="P207:P208"/>
    <mergeCell ref="A252:A253"/>
    <mergeCell ref="B252:B253"/>
    <mergeCell ref="A250:N250"/>
    <mergeCell ref="C252:C253"/>
    <mergeCell ref="D252:E252"/>
    <mergeCell ref="F252:G252"/>
    <mergeCell ref="H252:I252"/>
    <mergeCell ref="J252:K252"/>
    <mergeCell ref="L252:M252"/>
    <mergeCell ref="I334:K334"/>
    <mergeCell ref="A303:M303"/>
    <mergeCell ref="A280:N280"/>
    <mergeCell ref="A305:A306"/>
    <mergeCell ref="B305:B306"/>
    <mergeCell ref="C305:C306"/>
    <mergeCell ref="D305:D306"/>
    <mergeCell ref="E305:E306"/>
    <mergeCell ref="F305:F306"/>
    <mergeCell ref="I305:I306"/>
    <mergeCell ref="J305:J306"/>
    <mergeCell ref="A282:A284"/>
    <mergeCell ref="B282:B284"/>
    <mergeCell ref="C282:C284"/>
    <mergeCell ref="D282:H282"/>
    <mergeCell ref="I282:M282"/>
    <mergeCell ref="D283:D284"/>
    <mergeCell ref="E283:E284"/>
    <mergeCell ref="F283:G283"/>
    <mergeCell ref="A329:N329"/>
    <mergeCell ref="A333:N333"/>
    <mergeCell ref="A321:N321"/>
    <mergeCell ref="A331:A332"/>
    <mergeCell ref="B331:B332"/>
    <mergeCell ref="C331:C332"/>
    <mergeCell ref="A326:N326"/>
    <mergeCell ref="A324:M324"/>
    <mergeCell ref="I330:K330"/>
    <mergeCell ref="I283:I284"/>
    <mergeCell ref="K283:L283"/>
    <mergeCell ref="A259:P259"/>
    <mergeCell ref="A260:P260"/>
    <mergeCell ref="A267:A268"/>
    <mergeCell ref="B267:B268"/>
    <mergeCell ref="C267:C268"/>
    <mergeCell ref="D267:D268"/>
    <mergeCell ref="E267:E268"/>
    <mergeCell ref="F267:F268"/>
    <mergeCell ref="G267:G268"/>
    <mergeCell ref="I267:J267"/>
    <mergeCell ref="K267:K268"/>
    <mergeCell ref="A263:N263"/>
    <mergeCell ref="A265:N265"/>
    <mergeCell ref="A261:P261"/>
    <mergeCell ref="A323:P323"/>
    <mergeCell ref="A322:P322"/>
  </mergeCells>
  <pageMargins left="0.11811023622047245" right="0.11811023622047245" top="0.15748031496062992" bottom="0.15748031496062992" header="0" footer="0"/>
  <pageSetup paperSize="9" scale="60" orientation="landscape" verticalDpi="180" r:id="rId1"/>
  <rowBreaks count="14" manualBreakCount="14">
    <brk id="24" max="15" man="1"/>
    <brk id="51" max="15" man="1"/>
    <brk id="84" max="15" man="1"/>
    <brk id="115" max="15" man="1"/>
    <brk id="134" max="15" man="1"/>
    <brk id="150" max="15" man="1"/>
    <brk id="175" max="15" man="1"/>
    <brk id="181" max="15" man="1"/>
    <brk id="184" max="15" man="1"/>
    <brk id="203" max="15" man="1"/>
    <brk id="228" max="15" man="1"/>
    <brk id="249" max="15" man="1"/>
    <brk id="279" max="15" man="1"/>
    <brk id="302" max="15" man="1"/>
  </rowBreak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Лист1</vt:lpstr>
      <vt:lpstr>Лист2</vt:lpstr>
      <vt:lpstr>Лист3</vt:lpstr>
      <vt:lpstr>Лист1!_Toc188262780</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2019-02-01T07:39:31Z</dcterms:modified>
</cp:coreProperties>
</file>