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tabRatio="909" activeTab="7"/>
  </bookViews>
  <sheets>
    <sheet name="ДОДАТОК 2 Ф-2 п.6 (2)" sheetId="1" r:id="rId1"/>
    <sheet name="ДОДАТОК 2 Ф-2 п.6" sheetId="2" r:id="rId2"/>
    <sheet name="ДОДАТОК 2 Ф-2 п.7" sheetId="3" r:id="rId3"/>
    <sheet name="ДОДАТОК 2 Ф-2 п.8" sheetId="4" r:id="rId4"/>
    <sheet name="ДОДАТОК 2 Ф-2 п. 9" sheetId="5" r:id="rId5"/>
    <sheet name="ДОДАТОК 2 Ф-2 п.10" sheetId="6" r:id="rId6"/>
    <sheet name="ДОДАТОК 2 Ф-2 п.11-12" sheetId="7" r:id="rId7"/>
    <sheet name="ДОДАТОК 2 Ф-2 п.13-15" sheetId="8" r:id="rId8"/>
  </sheets>
  <definedNames>
    <definedName name="_xlnm.Print_Area" localSheetId="4">'ДОДАТОК 2 Ф-2 п. 9'!$A$1:$L$38</definedName>
    <definedName name="_xlnm.Print_Area" localSheetId="5">'ДОДАТОК 2 Ф-2 п.10'!$A$1:$P$11</definedName>
    <definedName name="_xlnm.Print_Area" localSheetId="6">'ДОДАТОК 2 Ф-2 п.11-12'!$A$1:$N$44</definedName>
    <definedName name="_xlnm.Print_Area" localSheetId="7">'ДОДАТОК 2 Ф-2 п.13-15'!$A$1:$L$56</definedName>
    <definedName name="_xlnm.Print_Area" localSheetId="1">'ДОДАТОК 2 Ф-2 п.6'!$A$1:$N$42</definedName>
    <definedName name="_xlnm.Print_Area" localSheetId="0">'ДОДАТОК 2 Ф-2 п.6 (2)'!$A$1:$N$44</definedName>
    <definedName name="_xlnm.Print_Area" localSheetId="2">'ДОДАТОК 2 Ф-2 п.7'!$A$1:$N$26</definedName>
    <definedName name="_xlnm.Print_Area" localSheetId="3">'ДОДАТОК 2 Ф-2 п.8'!$A$1:$M$44</definedName>
  </definedNames>
  <calcPr fullCalcOnLoad="1"/>
</workbook>
</file>

<file path=xl/sharedStrings.xml><?xml version="1.0" encoding="utf-8"?>
<sst xmlns="http://schemas.openxmlformats.org/spreadsheetml/2006/main" count="483" uniqueCount="186">
  <si>
    <t xml:space="preserve">Найменування
</t>
  </si>
  <si>
    <t xml:space="preserve">фактично зайняті </t>
  </si>
  <si>
    <t>загальний фонд</t>
  </si>
  <si>
    <t>продукту</t>
  </si>
  <si>
    <t>ефективності</t>
  </si>
  <si>
    <t>якості</t>
  </si>
  <si>
    <t>...</t>
  </si>
  <si>
    <t xml:space="preserve">загального фонду </t>
  </si>
  <si>
    <t>Затверджені призначення</t>
  </si>
  <si>
    <t>Граничний обсяг</t>
  </si>
  <si>
    <t>Найменування</t>
  </si>
  <si>
    <t xml:space="preserve">Показники </t>
  </si>
  <si>
    <t>Джерело інформації</t>
  </si>
  <si>
    <t>Х</t>
  </si>
  <si>
    <t>з них штатні одиниці за загальним фондом, що враховані також у спеціальному фонді</t>
  </si>
  <si>
    <t>…..</t>
  </si>
  <si>
    <t>Спеціальний фонд</t>
  </si>
  <si>
    <t>Одиниця виміру</t>
  </si>
  <si>
    <t>№ з/п</t>
  </si>
  <si>
    <t>затверджено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</si>
  <si>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</si>
  <si>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</si>
  <si>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</si>
  <si>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</si>
  <si>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</si>
  <si>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(підпис)</t>
  </si>
  <si>
    <t>(прізвище та ініціали)</t>
  </si>
  <si>
    <t>Код</t>
  </si>
  <si>
    <t xml:space="preserve">Найменування </t>
  </si>
  <si>
    <t>Надходження із загального фонду бюджету</t>
  </si>
  <si>
    <t>Керівник установи</t>
  </si>
  <si>
    <t xml:space="preserve">загальний фонд </t>
  </si>
  <si>
    <t>спеціальний фонд</t>
  </si>
  <si>
    <t>Категорії працівників</t>
  </si>
  <si>
    <t>фактично зайняті</t>
  </si>
  <si>
    <t xml:space="preserve">Загальний фонд </t>
  </si>
  <si>
    <t>Вжиті заходи щодо погашення заборгованості</t>
  </si>
  <si>
    <t>разом (3+4)</t>
  </si>
  <si>
    <t>разом (7+8)</t>
  </si>
  <si>
    <t>разом (11+12)</t>
  </si>
  <si>
    <t xml:space="preserve">20__ рік (звіт) </t>
  </si>
  <si>
    <t xml:space="preserve">20__ рік (проект) </t>
  </si>
  <si>
    <t xml:space="preserve">20__ рік (прогноз) </t>
  </si>
  <si>
    <t>20__ рік (план)</t>
  </si>
  <si>
    <t>20__ рік (проект)</t>
  </si>
  <si>
    <t>20__ рік (звіт)</t>
  </si>
  <si>
    <t>20__ рік (прогноз)</t>
  </si>
  <si>
    <t>20__рік (звіт)</t>
  </si>
  <si>
    <t>20__ рік</t>
  </si>
  <si>
    <t>20__рік</t>
  </si>
  <si>
    <t xml:space="preserve">спеціальний фонд </t>
  </si>
  <si>
    <t>20__ рік (затверджено)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</si>
  <si>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</si>
  <si>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</si>
  <si>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</si>
  <si>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</si>
  <si>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20__ (затверджено)</t>
  </si>
  <si>
    <t>Напрями використання бюджетних коштів</t>
  </si>
  <si>
    <t>Загальний                  фонд</t>
  </si>
  <si>
    <t>Спеціальний                        фонд</t>
  </si>
  <si>
    <t>Загальний                фонд</t>
  </si>
  <si>
    <t>Спеціальний                                     фонд</t>
  </si>
  <si>
    <t>Усього штатних одиниць</t>
  </si>
  <si>
    <t>Найменування об'єкта відповідно до проектно-кошторисної документації</t>
  </si>
  <si>
    <t>Рівень будівельної готовності               об'єкта  на кінець бюджетного періоду, %</t>
  </si>
  <si>
    <t>Погашено кредиторську заборгованість за рахунок коштів</t>
  </si>
  <si>
    <t>Бюджетні зобов’язання (4+6)</t>
  </si>
  <si>
    <t>(грн)</t>
  </si>
  <si>
    <t xml:space="preserve">              (найменування відповідального виконавця)             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</si>
  <si>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</si>
  <si>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</si>
  <si>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</si>
  <si>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</si>
  <si>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</si>
  <si>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разом (5+6)</t>
  </si>
  <si>
    <t>разом (8+9)</t>
  </si>
  <si>
    <r>
      <t xml:space="preserve">9. Структура видатків на оплату праці:                                                                                                                                                                    </t>
    </r>
    <r>
      <rPr>
        <sz val="12"/>
        <rFont val="Arial Cyr"/>
        <family val="2"/>
      </rPr>
      <t xml:space="preserve"> </t>
    </r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</si>
  <si>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</si>
  <si>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</si>
  <si>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Строк реалізації об'єкту (рік початку і завершення)</t>
  </si>
  <si>
    <t>Загальна вартість об'єкту</t>
  </si>
  <si>
    <t>разом (4+5)</t>
  </si>
  <si>
    <t>разом (10+11)</t>
  </si>
  <si>
    <t>Код Економічної класифікації видатків бюджету / код Класифікації кредитування бюджету</t>
  </si>
  <si>
    <t>Кердиторська заборгованість на кінець минулого бюджетного періоду</t>
  </si>
  <si>
    <t>Зміна кредитоської заборгованості            (6-5)</t>
  </si>
  <si>
    <t>Кердиторська заборгованість на початок минулого бюджетного періоду</t>
  </si>
  <si>
    <t>Кердиторська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</si>
  <si>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</si>
  <si>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Можлива кредиторська заборгованість на початок планового бюджетного періоду (4-5-6)</t>
  </si>
  <si>
    <t>6. Витрати за кодами Економічної класифікації видатків / Класифікації кредитування бюджету:</t>
  </si>
  <si>
    <t>2018 рік (затверджено)</t>
  </si>
  <si>
    <t>Касові видатки / надання кредитів</t>
  </si>
  <si>
    <t>Касові видатки  / надання кредитів</t>
  </si>
  <si>
    <t>Очікуваний обсяг взяття поточних зобов’язань (3-5)</t>
  </si>
  <si>
    <t>Очікуваний обсяг взяття поточних зобов’язань                       (8-10)</t>
  </si>
  <si>
    <t>у тому числі бюджет розвитку</t>
  </si>
  <si>
    <t>8. Результативні показники бюджетної програми:</t>
  </si>
  <si>
    <r>
      <t>Спеціальний фонд (</t>
    </r>
    <r>
      <rPr>
        <i/>
        <sz val="10"/>
        <rFont val="Times New Roman"/>
        <family val="1"/>
      </rPr>
      <t>бюджет розвитку)</t>
    </r>
  </si>
  <si>
    <r>
      <t xml:space="preserve">Спеціальний фонд </t>
    </r>
    <r>
      <rPr>
        <i/>
        <sz val="10"/>
        <rFont val="Times New Roman"/>
        <family val="1"/>
      </rPr>
      <t>(бюджет розвитку)</t>
    </r>
  </si>
  <si>
    <t>Найменування місцевої/регіональної програми</t>
  </si>
  <si>
    <t>12. Об`єкти, які виконуються в межах бюджетної програми/підпрограми за рахунок коштів бюджету розвитку у  20__ - 20___ роках:</t>
  </si>
  <si>
    <t xml:space="preserve">2017 рік (звіт) </t>
  </si>
  <si>
    <t xml:space="preserve">2018 рік (затверджено) </t>
  </si>
  <si>
    <t xml:space="preserve">2019 рік (проект) </t>
  </si>
  <si>
    <t>1) видатки за кодами Економічної класифікації видатків бюджету у 2017 - 2019 роках:</t>
  </si>
  <si>
    <t>2018 (затверджено)</t>
  </si>
  <si>
    <t>3) видатки за кодами Економічної класифікації видатків бюджету у 2020 - 2021 роках:</t>
  </si>
  <si>
    <t>1) витрати за напрямами використання бюджетних коштів у 2017 - 2019 роках:</t>
  </si>
  <si>
    <t>2) витрати за напрямами використання бюджетних коштів у 2020 - 2021 роках:</t>
  </si>
  <si>
    <t xml:space="preserve">2020 рік (прогноз) </t>
  </si>
  <si>
    <t xml:space="preserve">2021 рік (прогноз) </t>
  </si>
  <si>
    <t>2017 рік (звіт)</t>
  </si>
  <si>
    <t>2019 рік (проект)</t>
  </si>
  <si>
    <t>2020 рік (прогноз)</t>
  </si>
  <si>
    <t>2021 рік (прогноз)</t>
  </si>
  <si>
    <t>2018рік</t>
  </si>
  <si>
    <t>2019 рік</t>
  </si>
  <si>
    <t>4. Мета та завдання бюджетної програми на 2019 - 2021 роки:</t>
  </si>
  <si>
    <t xml:space="preserve">1) мета бюджетної програми, строки її реалізації; </t>
  </si>
  <si>
    <t>5. Надходження для виконання бюджетної програми:</t>
  </si>
  <si>
    <t>1) надходження для виконання бюджетної програми у 2017- 2019 роках:</t>
  </si>
  <si>
    <t>2) надходження для виконання бюджетної програми у 2020- 2021 роках:</t>
  </si>
  <si>
    <t>1) результативні показники бюджетної програми  у 2017 - 2019 роках:</t>
  </si>
  <si>
    <t>2) результативні показники бюджетної програми у 2020 - 2021 роках:</t>
  </si>
  <si>
    <t>11. Місцеві/регіональні програми, які виконуються в межах бюджетної програми:</t>
  </si>
  <si>
    <t>2) місцеві/регіональні програми, які виконуються в межах бюджетної програми  у 2020  - 2021  роках:</t>
  </si>
  <si>
    <t>2) кредиторська заборгованість  бюджету Житомирської міської  об'єднаної територіальної громади у 2018 - 2019  роках:</t>
  </si>
  <si>
    <t xml:space="preserve">                (код Типової відомчої класифікації видатків та кредитування  бюджету Житомирської міської  об'єднаної територіальної громади)</t>
  </si>
  <si>
    <t xml:space="preserve">                (код Типової відомчої класифікації видатків та кредитування бюджету Житомирської міської  об'єднаної територіальної громади)</t>
  </si>
  <si>
    <t xml:space="preserve">     (код Програмної класифікації видатків та кредитування бюджету Житомирської міської  об'єднаної територіальної громади)</t>
  </si>
  <si>
    <t>(найменування бюджетної пограми згідно з Типовою програмною класифікацією видатків та кредитуваннябюджету Житомирської міської  об'єднаної територіальної громади)</t>
  </si>
  <si>
    <t xml:space="preserve">              (найменування головного розпорядника коштів місцевого бюджету )             </t>
  </si>
  <si>
    <t>грн.</t>
  </si>
  <si>
    <t>од.</t>
  </si>
  <si>
    <t>%</t>
  </si>
  <si>
    <t>Затрат</t>
  </si>
  <si>
    <t>14 . Бюджетні зобов’язання у 2017 -2018__ роках:</t>
  </si>
  <si>
    <t>3) дебіторська заборгованість в 2017_-2019__  роках:</t>
  </si>
  <si>
    <t>розрахунково</t>
  </si>
  <si>
    <t>1) кредиторська заборгованість  бюджету Житомирської міської  об'єднаної територіальної громади  у 2017 році:</t>
  </si>
  <si>
    <t>Дебіторська заборгованість на 01.01.2017</t>
  </si>
  <si>
    <t>Дебіторська заборгованість на 01.01.2018</t>
  </si>
  <si>
    <t>Очікувана дебіторська заборгованість на 01.01.2020</t>
  </si>
  <si>
    <t>Оплата електроенергії</t>
  </si>
  <si>
    <t>Оплата послуг (крім комунальних)</t>
  </si>
  <si>
    <t>Предмети, матеріали, обладнання та інвентар</t>
  </si>
  <si>
    <t>Капітальні трансферти підприємствам (установам, організаціям)</t>
  </si>
  <si>
    <t xml:space="preserve">Придбання та впровадження контейнерів для збору та складання побутових і промислових відходів </t>
  </si>
  <si>
    <t>Оплата послуг (вивезення сміття, послуги техніки, послугти з ремонту)</t>
  </si>
  <si>
    <t>Завдання:Забезпечення облаштування та утримання об'єктів благоустрою с.Вереси</t>
  </si>
  <si>
    <t>Обсяг споживання електроенергії на зовнішнє освітлення</t>
  </si>
  <si>
    <t>кВт</t>
  </si>
  <si>
    <t>акт технічного обстеження</t>
  </si>
  <si>
    <t>Обсяг споживання електроенергії на одну світлоточку</t>
  </si>
  <si>
    <t>Кількість світлоточок, що знаходяться на утриманні</t>
  </si>
  <si>
    <t>Видатки на  облаштування та утримання об'єктів благоустрою с.Вереси, з них:</t>
  </si>
  <si>
    <t>оплата електроенергії</t>
  </si>
  <si>
    <t>Рівень виконання заходів по утриманню території благоустрою с.Вереси</t>
  </si>
  <si>
    <t>Середня вартість споживання електричної енергії одною стітлоточкою</t>
  </si>
  <si>
    <t>Завдання: Забезпечення покращення санітарного стану с.Вереси</t>
  </si>
  <si>
    <t xml:space="preserve">Видатки на придбання та впровадження контейнерів для збору та складання побутових і промислових відходів </t>
  </si>
  <si>
    <t>Запланована кількість придбання контейнерів для збору та складання побутових і промислових відходів</t>
  </si>
  <si>
    <t>Середня вартість контейнерів для збору та складання побутових і промислових відходів</t>
  </si>
  <si>
    <t>Рівень задоволення в контейнерах для збору та складання побутових і промислових відходів</t>
  </si>
  <si>
    <t>Програма благоустрою та розвитку комунального господарства міста Житомир на 2019-2022 роки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</si>
  <si>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внаслідок використання коштів спеціального фонду бюджету у 2017 році, та очікувані результати у 2018 році.</t>
  </si>
  <si>
    <t>Підвищення рівня благоустрою</t>
  </si>
  <si>
    <t xml:space="preserve">2) завдання бюджетної програми;  Забезпечення облаштування та утримання обєктів благоустрою с.Вереси; 
</t>
  </si>
  <si>
    <t>Забезпечення  покращення санітарного стану с.Вереси;</t>
  </si>
  <si>
    <t xml:space="preserve">3) підстави для реалізації бюджетної програми. Закон України "Про Державний бюджет України", програма благоустрою та розвитку комунального господарства м.Житомира на 2019-2022 роки                                                                                </t>
  </si>
  <si>
    <t>Головний бухгалтер</t>
  </si>
  <si>
    <t xml:space="preserve">Капітальний ремонт вуличного освітлення </t>
  </si>
  <si>
    <t>1) місцеві/регіональні програми, які виконуються в межах бюджетної програми у 2017  - 2019 роках:</t>
  </si>
  <si>
    <t>Проект програми</t>
  </si>
  <si>
    <t>звіт,                                   рішення сесії №10 від.29.12.2016. розрахунково</t>
  </si>
  <si>
    <t>Капітальний ремонт інших обєктів</t>
  </si>
  <si>
    <t>Шут О.В.</t>
  </si>
  <si>
    <t>Хас С.О.</t>
  </si>
  <si>
    <t>13. Аналіз результатів, досягнутих внаслідок використання коштів загального фонду бюджету у 2017 році, очікувані результати у 2018 році, обгрунтування необхідності  передбачення витрат на 2019 -2021 роки. У 2019 році планується забезпечити належне утримання 21 км. доріг с. Вереси та та освітлення в нічний та вечірній час села. Разом з тим придбання  та впровадження контейнерів для збору та складання побутових і промислових відходів спрямоване на покращення нажежного стану утримання території.</t>
  </si>
  <si>
    <t>БЮДЖЕТНИЙ ЗАПИТ НА 2019 - 2021 РОКИ індивідуальний (Форма 2019 -2)</t>
  </si>
  <si>
    <t>2. _Управління з розвитку села Вереси Житомирської міської ради                                          (2)(7)(1)</t>
  </si>
  <si>
    <t>1. _Управління з розвитку села Вереси Житомирської міської ради                                          (2)(7)</t>
  </si>
  <si>
    <t>3. Організація благоустрою населених пунктів                                                                               (2) (7) (1)  (6)  (0)  (3) (0)</t>
  </si>
  <si>
    <t>рішенням Житомирської міської ради від 18.12.2018 № 1281  із  змінами</t>
  </si>
  <si>
    <t>4) аналіз управління бюджетними зобов’язаннями та пропозиції щодо упорядкування бюджетних зобов’язань у 2019 році. У 2019 році планується взяття бюджетних зобовязань в межах кошторисних призначень для забезпечення виконання запланованих заходів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</si>
</sst>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0"/>
    <numFmt numFmtId="196" formatCode="0.00000"/>
    <numFmt numFmtId="197" formatCode="0.0000"/>
    <numFmt numFmtId="198" formatCode="0.000"/>
  </numFmts>
  <fonts count="54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3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/>
    </xf>
    <xf numFmtId="0" fontId="11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3"/>
  <sheetViews>
    <sheetView showGridLines="0" view="pageBreakPreview" zoomScale="70" zoomScaleNormal="70" zoomScaleSheetLayoutView="70" zoomScalePageLayoutView="0" workbookViewId="0" topLeftCell="A10">
      <selection activeCell="C39" sqref="C39:J43"/>
    </sheetView>
  </sheetViews>
  <sheetFormatPr defaultColWidth="9.00390625" defaultRowHeight="12.75"/>
  <cols>
    <col min="1" max="1" width="15.375" style="15" customWidth="1"/>
    <col min="2" max="2" width="27.875" style="15" customWidth="1"/>
    <col min="3" max="3" width="17.875" style="15" customWidth="1"/>
    <col min="4" max="4" width="15.00390625" style="15" customWidth="1"/>
    <col min="5" max="5" width="11.625" style="15" customWidth="1"/>
    <col min="6" max="6" width="13.75390625" style="15" customWidth="1"/>
    <col min="7" max="7" width="14.75390625" style="15" customWidth="1"/>
    <col min="8" max="8" width="13.375" style="15" customWidth="1"/>
    <col min="9" max="9" width="12.25390625" style="15" customWidth="1"/>
    <col min="10" max="10" width="14.00390625" style="15" customWidth="1"/>
    <col min="11" max="14" width="12.125" style="15" customWidth="1"/>
    <col min="15" max="16384" width="9.125" style="15" customWidth="1"/>
  </cols>
  <sheetData>
    <row r="1" spans="1:10" ht="14.25">
      <c r="A1" s="12"/>
      <c r="B1" s="13"/>
      <c r="C1" s="12"/>
      <c r="D1" s="12"/>
      <c r="E1" s="12"/>
      <c r="F1" s="12"/>
      <c r="G1" s="12"/>
      <c r="H1" s="12"/>
      <c r="I1" s="12"/>
      <c r="J1" s="12"/>
    </row>
    <row r="2" spans="1:14" ht="18">
      <c r="A2" s="131" t="s">
        <v>180</v>
      </c>
      <c r="B2" s="131"/>
      <c r="C2" s="131"/>
      <c r="D2" s="131"/>
      <c r="E2" s="131"/>
      <c r="F2" s="131"/>
      <c r="G2" s="131"/>
      <c r="H2" s="131"/>
      <c r="I2" s="44"/>
      <c r="J2" s="44"/>
      <c r="K2" s="44"/>
      <c r="L2" s="44"/>
      <c r="M2" s="44"/>
      <c r="N2" s="44"/>
    </row>
    <row r="3" spans="1:14" ht="12.75">
      <c r="A3" s="42"/>
      <c r="B3" s="42"/>
      <c r="C3" s="4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5.75">
      <c r="A4" s="132" t="s">
        <v>182</v>
      </c>
      <c r="B4" s="132"/>
      <c r="C4" s="132"/>
      <c r="D4" s="132"/>
      <c r="E4" s="132"/>
      <c r="F4" s="132"/>
      <c r="G4" s="132"/>
      <c r="H4" s="57"/>
      <c r="I4" s="57"/>
      <c r="J4" s="57"/>
      <c r="K4" s="57"/>
      <c r="L4" s="57"/>
      <c r="M4" s="44"/>
      <c r="N4" s="44"/>
    </row>
    <row r="5" spans="1:14" ht="15">
      <c r="A5" s="133" t="s">
        <v>132</v>
      </c>
      <c r="B5" s="133"/>
      <c r="C5" s="133"/>
      <c r="D5" s="133"/>
      <c r="E5" s="133"/>
      <c r="F5" s="133" t="s">
        <v>128</v>
      </c>
      <c r="G5" s="133"/>
      <c r="H5" s="133"/>
      <c r="I5" s="133"/>
      <c r="J5" s="133"/>
      <c r="K5" s="133"/>
      <c r="L5" s="57"/>
      <c r="M5" s="44"/>
      <c r="N5" s="44"/>
    </row>
    <row r="6" spans="1:14" ht="15">
      <c r="A6" s="134"/>
      <c r="B6" s="134"/>
      <c r="C6" s="134"/>
      <c r="D6" s="134"/>
      <c r="E6" s="134"/>
      <c r="F6" s="135"/>
      <c r="G6" s="135"/>
      <c r="H6" s="135"/>
      <c r="I6" s="135"/>
      <c r="J6" s="135"/>
      <c r="K6" s="135"/>
      <c r="L6" s="57"/>
      <c r="M6" s="44"/>
      <c r="N6" s="44"/>
    </row>
    <row r="7" spans="1:14" ht="15.75">
      <c r="A7" s="132" t="s">
        <v>181</v>
      </c>
      <c r="B7" s="132"/>
      <c r="C7" s="132"/>
      <c r="D7" s="132"/>
      <c r="E7" s="132"/>
      <c r="F7" s="132"/>
      <c r="G7" s="132"/>
      <c r="H7" s="57"/>
      <c r="I7" s="57"/>
      <c r="J7" s="57"/>
      <c r="K7" s="57"/>
      <c r="L7" s="57"/>
      <c r="M7" s="44"/>
      <c r="N7" s="44"/>
    </row>
    <row r="8" spans="1:14" ht="15">
      <c r="A8" s="136" t="s">
        <v>68</v>
      </c>
      <c r="B8" s="136"/>
      <c r="C8" s="136"/>
      <c r="D8" s="136"/>
      <c r="E8" s="136"/>
      <c r="F8" s="133" t="s">
        <v>129</v>
      </c>
      <c r="G8" s="133"/>
      <c r="H8" s="133"/>
      <c r="I8" s="133"/>
      <c r="J8" s="133"/>
      <c r="K8" s="133"/>
      <c r="L8" s="57"/>
      <c r="M8" s="44"/>
      <c r="N8" s="44"/>
    </row>
    <row r="9" spans="1:14" ht="15">
      <c r="A9" s="88"/>
      <c r="B9" s="88"/>
      <c r="C9" s="88"/>
      <c r="D9" s="88"/>
      <c r="E9" s="88"/>
      <c r="F9" s="134"/>
      <c r="G9" s="134"/>
      <c r="H9" s="134"/>
      <c r="I9" s="134"/>
      <c r="J9" s="134"/>
      <c r="K9" s="134"/>
      <c r="L9" s="57"/>
      <c r="M9" s="44"/>
      <c r="N9" s="44"/>
    </row>
    <row r="10" spans="1:14" ht="15.75">
      <c r="A10" s="137" t="s">
        <v>183</v>
      </c>
      <c r="B10" s="137"/>
      <c r="C10" s="137"/>
      <c r="D10" s="137"/>
      <c r="E10" s="137"/>
      <c r="F10" s="137"/>
      <c r="G10" s="137"/>
      <c r="H10" s="137"/>
      <c r="I10" s="135"/>
      <c r="J10" s="57"/>
      <c r="K10" s="57"/>
      <c r="L10" s="57"/>
      <c r="M10" s="44"/>
      <c r="N10" s="44"/>
    </row>
    <row r="11" spans="1:14" ht="15">
      <c r="A11" s="133" t="s">
        <v>131</v>
      </c>
      <c r="B11" s="133"/>
      <c r="C11" s="133"/>
      <c r="D11" s="133"/>
      <c r="E11" s="133"/>
      <c r="F11" s="133" t="s">
        <v>130</v>
      </c>
      <c r="G11" s="133"/>
      <c r="H11" s="133"/>
      <c r="I11" s="133"/>
      <c r="J11" s="133"/>
      <c r="K11" s="133"/>
      <c r="L11" s="57"/>
      <c r="M11" s="44"/>
      <c r="N11" s="44"/>
    </row>
    <row r="12" spans="1:14" ht="15">
      <c r="A12" s="58"/>
      <c r="B12" s="58"/>
      <c r="C12" s="58"/>
      <c r="D12" s="58"/>
      <c r="E12" s="58"/>
      <c r="F12" s="58"/>
      <c r="G12" s="58"/>
      <c r="H12" s="58"/>
      <c r="I12" s="57"/>
      <c r="J12" s="57"/>
      <c r="K12" s="57"/>
      <c r="L12" s="57"/>
      <c r="M12" s="44"/>
      <c r="N12" s="44"/>
    </row>
    <row r="13" spans="1:14" ht="15.75">
      <c r="A13" s="138" t="s">
        <v>118</v>
      </c>
      <c r="B13" s="138"/>
      <c r="C13" s="138"/>
      <c r="D13" s="138"/>
      <c r="E13" s="138"/>
      <c r="F13" s="138"/>
      <c r="G13" s="138"/>
      <c r="H13" s="138"/>
      <c r="I13" s="57"/>
      <c r="J13" s="57"/>
      <c r="K13" s="57"/>
      <c r="L13" s="57"/>
      <c r="M13" s="44"/>
      <c r="N13" s="44"/>
    </row>
    <row r="14" spans="1:14" ht="15.75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44"/>
      <c r="N14" s="44"/>
    </row>
    <row r="15" spans="1:14" ht="15.75">
      <c r="A15" s="138" t="s">
        <v>119</v>
      </c>
      <c r="B15" s="138"/>
      <c r="C15" s="138"/>
      <c r="D15" s="138"/>
      <c r="E15" s="138"/>
      <c r="F15" s="57"/>
      <c r="G15" s="57"/>
      <c r="H15" s="57"/>
      <c r="I15" s="57"/>
      <c r="J15" s="57"/>
      <c r="K15" s="57"/>
      <c r="L15" s="57"/>
      <c r="M15" s="44"/>
      <c r="N15" s="44"/>
    </row>
    <row r="16" spans="1:14" ht="15">
      <c r="A16" s="138" t="s">
        <v>167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57"/>
      <c r="M16" s="44"/>
      <c r="N16" s="44"/>
    </row>
    <row r="17" spans="1:14" ht="15.75">
      <c r="A17" s="132" t="s">
        <v>168</v>
      </c>
      <c r="B17" s="132"/>
      <c r="C17" s="132"/>
      <c r="D17" s="132"/>
      <c r="E17" s="135"/>
      <c r="F17" s="135"/>
      <c r="G17" s="135"/>
      <c r="H17" s="135"/>
      <c r="I17" s="135"/>
      <c r="J17" s="135"/>
      <c r="K17" s="135"/>
      <c r="L17" s="57"/>
      <c r="M17" s="44"/>
      <c r="N17" s="44"/>
    </row>
    <row r="18" spans="1:14" ht="15">
      <c r="A18" s="138" t="s">
        <v>169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57"/>
      <c r="M18" s="44"/>
      <c r="N18" s="44"/>
    </row>
    <row r="19" spans="1:14" ht="15">
      <c r="A19" s="139" t="s">
        <v>170</v>
      </c>
      <c r="B19" s="139"/>
      <c r="C19" s="139"/>
      <c r="D19" s="139"/>
      <c r="E19" s="140"/>
      <c r="F19" s="140"/>
      <c r="G19" s="140"/>
      <c r="H19" s="140"/>
      <c r="I19" s="140"/>
      <c r="J19" s="140"/>
      <c r="K19" s="140"/>
      <c r="L19" s="57"/>
      <c r="M19" s="44"/>
      <c r="N19" s="44"/>
    </row>
    <row r="20" spans="1:14" ht="1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57"/>
      <c r="M20" s="44"/>
      <c r="N20" s="44"/>
    </row>
    <row r="21" spans="1:14" ht="15.75">
      <c r="A21" s="141" t="s">
        <v>120</v>
      </c>
      <c r="B21" s="141"/>
      <c r="C21" s="141"/>
      <c r="D21" s="141"/>
      <c r="E21" s="141"/>
      <c r="F21" s="141"/>
      <c r="G21" s="59"/>
      <c r="H21" s="59"/>
      <c r="I21" s="59"/>
      <c r="J21" s="59"/>
      <c r="K21" s="59"/>
      <c r="L21" s="59"/>
      <c r="M21" s="59"/>
      <c r="N21" s="59"/>
    </row>
    <row r="22" spans="1:14" ht="15.7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44"/>
      <c r="N22" s="44"/>
    </row>
    <row r="23" spans="1:14" ht="15.75">
      <c r="A23" s="142" t="s">
        <v>121</v>
      </c>
      <c r="B23" s="142"/>
      <c r="C23" s="142"/>
      <c r="D23" s="142"/>
      <c r="E23" s="142"/>
      <c r="F23" s="142"/>
      <c r="G23" s="59"/>
      <c r="H23" s="59"/>
      <c r="I23" s="59"/>
      <c r="J23" s="59"/>
      <c r="K23" s="59"/>
      <c r="L23" s="59"/>
      <c r="M23" s="59"/>
      <c r="N23" s="59"/>
    </row>
    <row r="24" spans="1:14" ht="15.7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90" t="s">
        <v>67</v>
      </c>
    </row>
    <row r="25" spans="1:14" ht="14.25">
      <c r="A25" s="143" t="s">
        <v>27</v>
      </c>
      <c r="B25" s="145" t="s">
        <v>10</v>
      </c>
      <c r="C25" s="147" t="s">
        <v>102</v>
      </c>
      <c r="D25" s="147"/>
      <c r="E25" s="147"/>
      <c r="F25" s="147"/>
      <c r="G25" s="147" t="s">
        <v>103</v>
      </c>
      <c r="H25" s="147"/>
      <c r="I25" s="147"/>
      <c r="J25" s="147"/>
      <c r="K25" s="147" t="s">
        <v>104</v>
      </c>
      <c r="L25" s="147"/>
      <c r="M25" s="147"/>
      <c r="N25" s="147"/>
    </row>
    <row r="26" spans="1:14" ht="36">
      <c r="A26" s="144"/>
      <c r="B26" s="146"/>
      <c r="C26" s="25" t="s">
        <v>2</v>
      </c>
      <c r="D26" s="25" t="s">
        <v>50</v>
      </c>
      <c r="E26" s="26" t="s">
        <v>96</v>
      </c>
      <c r="F26" s="26" t="s">
        <v>37</v>
      </c>
      <c r="G26" s="25" t="s">
        <v>2</v>
      </c>
      <c r="H26" s="25" t="s">
        <v>50</v>
      </c>
      <c r="I26" s="26" t="s">
        <v>96</v>
      </c>
      <c r="J26" s="26" t="s">
        <v>38</v>
      </c>
      <c r="K26" s="25" t="s">
        <v>2</v>
      </c>
      <c r="L26" s="25" t="s">
        <v>50</v>
      </c>
      <c r="M26" s="26" t="s">
        <v>96</v>
      </c>
      <c r="N26" s="26" t="s">
        <v>39</v>
      </c>
    </row>
    <row r="27" spans="1:14" ht="14.25">
      <c r="A27" s="36">
        <v>1</v>
      </c>
      <c r="B27" s="10">
        <v>2</v>
      </c>
      <c r="C27" s="28">
        <v>3</v>
      </c>
      <c r="D27" s="28">
        <v>4</v>
      </c>
      <c r="E27" s="28">
        <v>5</v>
      </c>
      <c r="F27" s="28">
        <v>6</v>
      </c>
      <c r="G27" s="28">
        <v>7</v>
      </c>
      <c r="H27" s="28">
        <v>8</v>
      </c>
      <c r="I27" s="28">
        <v>9</v>
      </c>
      <c r="J27" s="28">
        <v>10</v>
      </c>
      <c r="K27" s="28">
        <v>11</v>
      </c>
      <c r="L27" s="28">
        <v>12</v>
      </c>
      <c r="M27" s="28">
        <v>13</v>
      </c>
      <c r="N27" s="28">
        <v>14</v>
      </c>
    </row>
    <row r="28" spans="1:14" ht="42.75">
      <c r="A28" s="33">
        <v>6030</v>
      </c>
      <c r="B28" s="11" t="s">
        <v>29</v>
      </c>
      <c r="C28" s="112">
        <v>204230.47</v>
      </c>
      <c r="D28" s="112"/>
      <c r="E28" s="112"/>
      <c r="F28" s="112">
        <f>C28</f>
        <v>204230.47</v>
      </c>
      <c r="G28" s="112">
        <v>250343</v>
      </c>
      <c r="H28" s="112"/>
      <c r="I28" s="112"/>
      <c r="J28" s="112">
        <f>G28</f>
        <v>250343</v>
      </c>
      <c r="K28" s="112">
        <v>357592</v>
      </c>
      <c r="L28" s="112" t="s">
        <v>13</v>
      </c>
      <c r="M28" s="112" t="s">
        <v>13</v>
      </c>
      <c r="N28" s="112">
        <v>357592</v>
      </c>
    </row>
    <row r="29" spans="1:14" ht="57">
      <c r="A29" s="10"/>
      <c r="B29" s="11" t="s">
        <v>53</v>
      </c>
      <c r="C29" s="112"/>
      <c r="D29" s="112"/>
      <c r="E29" s="112"/>
      <c r="F29" s="112"/>
      <c r="G29" s="112"/>
      <c r="H29" s="112"/>
      <c r="I29" s="112"/>
      <c r="J29" s="112"/>
      <c r="K29" s="112" t="s">
        <v>13</v>
      </c>
      <c r="L29" s="112"/>
      <c r="M29" s="112"/>
      <c r="N29" s="112"/>
    </row>
    <row r="30" spans="1:14" ht="57">
      <c r="A30" s="11">
        <v>6030</v>
      </c>
      <c r="B30" s="11" t="s">
        <v>54</v>
      </c>
      <c r="C30" s="112"/>
      <c r="D30" s="112">
        <v>256198</v>
      </c>
      <c r="E30" s="112"/>
      <c r="F30" s="112">
        <f>D30</f>
        <v>256198</v>
      </c>
      <c r="G30" s="112">
        <f>D30</f>
        <v>256198</v>
      </c>
      <c r="H30" s="112">
        <v>453881</v>
      </c>
      <c r="I30" s="112"/>
      <c r="J30" s="112">
        <f>H30</f>
        <v>453881</v>
      </c>
      <c r="K30" s="112" t="s">
        <v>13</v>
      </c>
      <c r="L30" s="112">
        <v>93500</v>
      </c>
      <c r="M30" s="112">
        <v>93500</v>
      </c>
      <c r="N30" s="112">
        <v>93500</v>
      </c>
    </row>
    <row r="31" spans="1:14" ht="28.5">
      <c r="A31" s="10"/>
      <c r="B31" s="11" t="s">
        <v>55</v>
      </c>
      <c r="C31" s="112"/>
      <c r="D31" s="112"/>
      <c r="E31" s="112"/>
      <c r="F31" s="112"/>
      <c r="G31" s="112"/>
      <c r="H31" s="112"/>
      <c r="I31" s="112"/>
      <c r="J31" s="112"/>
      <c r="K31" s="112" t="s">
        <v>13</v>
      </c>
      <c r="L31" s="112"/>
      <c r="M31" s="112"/>
      <c r="N31" s="112"/>
    </row>
    <row r="32" spans="1:14" ht="14.25">
      <c r="A32" s="10"/>
      <c r="B32" s="11" t="s">
        <v>52</v>
      </c>
      <c r="C32" s="112">
        <f>C28</f>
        <v>204230.47</v>
      </c>
      <c r="D32" s="112">
        <f>D30</f>
        <v>256198</v>
      </c>
      <c r="E32" s="112"/>
      <c r="F32" s="112">
        <f>C32+D32</f>
        <v>460428.47</v>
      </c>
      <c r="G32" s="112">
        <v>250343</v>
      </c>
      <c r="H32" s="112">
        <v>453881</v>
      </c>
      <c r="I32" s="112"/>
      <c r="J32" s="112">
        <f>G32+H32</f>
        <v>704224</v>
      </c>
      <c r="K32" s="112">
        <v>357592</v>
      </c>
      <c r="L32" s="112">
        <v>93500</v>
      </c>
      <c r="M32" s="112">
        <v>93500</v>
      </c>
      <c r="N32" s="112">
        <f>SUM(N28:N30)</f>
        <v>451092</v>
      </c>
    </row>
    <row r="33" spans="1:14" ht="14.25">
      <c r="A33" s="148"/>
      <c r="B33" s="148"/>
      <c r="C33" s="148"/>
      <c r="D33" s="148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149" t="s">
        <v>122</v>
      </c>
      <c r="B34" s="149"/>
      <c r="C34" s="149"/>
      <c r="D34" s="149"/>
      <c r="E34" s="149"/>
      <c r="F34" s="149"/>
      <c r="G34" s="149"/>
      <c r="H34" s="149"/>
      <c r="I34" s="149"/>
      <c r="J34" s="149"/>
      <c r="K34" s="32"/>
      <c r="L34" s="32"/>
      <c r="M34" s="32"/>
      <c r="N34" s="32"/>
    </row>
    <row r="35" spans="1:14" ht="14.25">
      <c r="A35" s="32"/>
      <c r="B35" s="32"/>
      <c r="C35" s="32"/>
      <c r="D35" s="32"/>
      <c r="E35" s="32"/>
      <c r="F35" s="32"/>
      <c r="G35" s="32"/>
      <c r="H35" s="32"/>
      <c r="I35" s="32"/>
      <c r="J35" s="32" t="s">
        <v>67</v>
      </c>
      <c r="K35" s="44"/>
      <c r="L35" s="32"/>
      <c r="M35" s="32"/>
      <c r="N35" s="32"/>
    </row>
    <row r="36" spans="1:14" ht="14.25">
      <c r="A36" s="147" t="s">
        <v>27</v>
      </c>
      <c r="B36" s="145" t="s">
        <v>28</v>
      </c>
      <c r="C36" s="150" t="s">
        <v>110</v>
      </c>
      <c r="D36" s="151"/>
      <c r="E36" s="151"/>
      <c r="F36" s="152"/>
      <c r="G36" s="150" t="s">
        <v>111</v>
      </c>
      <c r="H36" s="151"/>
      <c r="I36" s="151"/>
      <c r="J36" s="152"/>
      <c r="K36" s="32"/>
      <c r="L36" s="32"/>
      <c r="M36" s="32"/>
      <c r="N36" s="32"/>
    </row>
    <row r="37" spans="1:14" ht="36">
      <c r="A37" s="147"/>
      <c r="B37" s="146"/>
      <c r="C37" s="25" t="s">
        <v>2</v>
      </c>
      <c r="D37" s="25" t="s">
        <v>50</v>
      </c>
      <c r="E37" s="26" t="s">
        <v>96</v>
      </c>
      <c r="F37" s="26" t="s">
        <v>37</v>
      </c>
      <c r="G37" s="25" t="s">
        <v>2</v>
      </c>
      <c r="H37" s="25" t="s">
        <v>50</v>
      </c>
      <c r="I37" s="26" t="s">
        <v>96</v>
      </c>
      <c r="J37" s="26" t="s">
        <v>38</v>
      </c>
      <c r="K37" s="32"/>
      <c r="L37" s="32"/>
      <c r="M37" s="32"/>
      <c r="N37" s="32"/>
    </row>
    <row r="38" spans="1:14" ht="14.25">
      <c r="A38" s="10">
        <v>1</v>
      </c>
      <c r="B38" s="10">
        <v>2</v>
      </c>
      <c r="C38" s="28">
        <v>3</v>
      </c>
      <c r="D38" s="28">
        <v>4</v>
      </c>
      <c r="E38" s="28">
        <v>5</v>
      </c>
      <c r="F38" s="28">
        <v>6</v>
      </c>
      <c r="G38" s="28">
        <v>7</v>
      </c>
      <c r="H38" s="28">
        <v>8</v>
      </c>
      <c r="I38" s="28">
        <v>9</v>
      </c>
      <c r="J38" s="10">
        <v>10</v>
      </c>
      <c r="K38" s="12"/>
      <c r="L38" s="12"/>
      <c r="M38" s="12"/>
      <c r="N38" s="12"/>
    </row>
    <row r="39" spans="1:14" ht="42.75">
      <c r="A39" s="33">
        <v>6030</v>
      </c>
      <c r="B39" s="11" t="s">
        <v>29</v>
      </c>
      <c r="C39" s="112">
        <v>377617</v>
      </c>
      <c r="D39" s="112" t="s">
        <v>13</v>
      </c>
      <c r="E39" s="112" t="s">
        <v>13</v>
      </c>
      <c r="F39" s="112">
        <v>377617</v>
      </c>
      <c r="G39" s="112">
        <v>396496</v>
      </c>
      <c r="H39" s="112" t="s">
        <v>13</v>
      </c>
      <c r="I39" s="112" t="s">
        <v>13</v>
      </c>
      <c r="J39" s="112">
        <v>396496</v>
      </c>
      <c r="K39" s="32"/>
      <c r="L39" s="32"/>
      <c r="M39" s="32"/>
      <c r="N39" s="32"/>
    </row>
    <row r="40" spans="1:14" ht="57">
      <c r="A40" s="10"/>
      <c r="B40" s="11" t="s">
        <v>53</v>
      </c>
      <c r="C40" s="112" t="s">
        <v>13</v>
      </c>
      <c r="D40" s="112"/>
      <c r="E40" s="112"/>
      <c r="F40" s="112"/>
      <c r="G40" s="112" t="s">
        <v>13</v>
      </c>
      <c r="H40" s="112"/>
      <c r="I40" s="112"/>
      <c r="J40" s="112"/>
      <c r="K40" s="32"/>
      <c r="L40" s="32"/>
      <c r="M40" s="32"/>
      <c r="N40" s="32"/>
    </row>
    <row r="41" spans="1:14" ht="57">
      <c r="A41" s="11">
        <v>6030</v>
      </c>
      <c r="B41" s="11" t="s">
        <v>54</v>
      </c>
      <c r="C41" s="112" t="s">
        <v>13</v>
      </c>
      <c r="D41" s="217"/>
      <c r="E41" s="217"/>
      <c r="F41" s="217"/>
      <c r="G41" s="112" t="s">
        <v>13</v>
      </c>
      <c r="H41" s="217"/>
      <c r="I41" s="217"/>
      <c r="J41" s="217"/>
      <c r="K41" s="32"/>
      <c r="L41" s="32"/>
      <c r="M41" s="32"/>
      <c r="N41" s="32"/>
    </row>
    <row r="42" spans="1:14" ht="28.5">
      <c r="A42" s="10"/>
      <c r="B42" s="11" t="s">
        <v>55</v>
      </c>
      <c r="C42" s="112" t="s">
        <v>13</v>
      </c>
      <c r="D42" s="112"/>
      <c r="E42" s="112"/>
      <c r="F42" s="112"/>
      <c r="G42" s="112" t="s">
        <v>13</v>
      </c>
      <c r="H42" s="112"/>
      <c r="I42" s="112"/>
      <c r="J42" s="112"/>
      <c r="K42" s="32"/>
      <c r="L42" s="32"/>
      <c r="M42" s="32"/>
      <c r="N42" s="32"/>
    </row>
    <row r="43" spans="1:14" ht="14.25">
      <c r="A43" s="10"/>
      <c r="B43" s="11" t="s">
        <v>52</v>
      </c>
      <c r="C43" s="112">
        <v>377617</v>
      </c>
      <c r="D43" s="217"/>
      <c r="E43" s="217"/>
      <c r="F43" s="218">
        <f>SUM(F39:F41)</f>
        <v>377617</v>
      </c>
      <c r="G43" s="112">
        <v>396496</v>
      </c>
      <c r="H43" s="218"/>
      <c r="I43" s="218"/>
      <c r="J43" s="112">
        <v>396496</v>
      </c>
      <c r="K43" s="32"/>
      <c r="L43" s="32"/>
      <c r="M43" s="32"/>
      <c r="N43" s="32"/>
    </row>
  </sheetData>
  <sheetProtection/>
  <mergeCells count="29">
    <mergeCell ref="A33:D33"/>
    <mergeCell ref="A34:J34"/>
    <mergeCell ref="A36:A37"/>
    <mergeCell ref="B36:B37"/>
    <mergeCell ref="C36:F36"/>
    <mergeCell ref="G36:J36"/>
    <mergeCell ref="A17:K17"/>
    <mergeCell ref="A18:K18"/>
    <mergeCell ref="A19:K20"/>
    <mergeCell ref="A21:F21"/>
    <mergeCell ref="A23:F23"/>
    <mergeCell ref="A25:A26"/>
    <mergeCell ref="B25:B26"/>
    <mergeCell ref="C25:F25"/>
    <mergeCell ref="G25:J25"/>
    <mergeCell ref="K25:N25"/>
    <mergeCell ref="A10:I10"/>
    <mergeCell ref="A11:E11"/>
    <mergeCell ref="F11:K11"/>
    <mergeCell ref="A13:H13"/>
    <mergeCell ref="A15:E15"/>
    <mergeCell ref="A16:K16"/>
    <mergeCell ref="A2:H2"/>
    <mergeCell ref="A4:G4"/>
    <mergeCell ref="A5:E6"/>
    <mergeCell ref="F5:K6"/>
    <mergeCell ref="A7:G7"/>
    <mergeCell ref="A8:E8"/>
    <mergeCell ref="F8:K9"/>
  </mergeCells>
  <printOptions/>
  <pageMargins left="0.1968503937007874" right="0.2362204724409449" top="0.2362204724409449" bottom="0.1968503937007874" header="0.1968503937007874" footer="0.1968503937007874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46"/>
  <sheetViews>
    <sheetView showGridLines="0" view="pageBreakPreview" zoomScale="70" zoomScaleNormal="70" zoomScaleSheetLayoutView="70" workbookViewId="0" topLeftCell="A10">
      <selection activeCell="C29" sqref="C29:J33"/>
    </sheetView>
  </sheetViews>
  <sheetFormatPr defaultColWidth="9.00390625" defaultRowHeight="12.75"/>
  <cols>
    <col min="1" max="1" width="15.375" style="15" customWidth="1"/>
    <col min="2" max="2" width="27.875" style="15" customWidth="1"/>
    <col min="3" max="3" width="17.875" style="15" customWidth="1"/>
    <col min="4" max="4" width="15.00390625" style="15" customWidth="1"/>
    <col min="5" max="5" width="11.625" style="15" customWidth="1"/>
    <col min="6" max="6" width="13.75390625" style="15" customWidth="1"/>
    <col min="7" max="7" width="14.75390625" style="15" customWidth="1"/>
    <col min="8" max="8" width="13.375" style="15" customWidth="1"/>
    <col min="9" max="9" width="12.25390625" style="15" customWidth="1"/>
    <col min="10" max="10" width="14.00390625" style="15" customWidth="1"/>
    <col min="11" max="14" width="12.125" style="15" customWidth="1"/>
    <col min="15" max="16384" width="9.125" style="15" customWidth="1"/>
  </cols>
  <sheetData>
    <row r="2" spans="1:11" ht="36.75" customHeight="1">
      <c r="A2" s="153" t="s">
        <v>90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17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3" ht="17.25" customHeight="1">
      <c r="A4" s="153" t="s">
        <v>105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4" ht="15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N5" s="24" t="s">
        <v>67</v>
      </c>
    </row>
    <row r="6" spans="1:14" ht="17.25" customHeight="1">
      <c r="A6" s="147" t="s">
        <v>69</v>
      </c>
      <c r="B6" s="145" t="s">
        <v>10</v>
      </c>
      <c r="C6" s="147" t="s">
        <v>102</v>
      </c>
      <c r="D6" s="147"/>
      <c r="E6" s="147"/>
      <c r="F6" s="147"/>
      <c r="G6" s="147" t="s">
        <v>106</v>
      </c>
      <c r="H6" s="147"/>
      <c r="I6" s="147"/>
      <c r="J6" s="147"/>
      <c r="K6" s="147" t="s">
        <v>104</v>
      </c>
      <c r="L6" s="147"/>
      <c r="M6" s="147"/>
      <c r="N6" s="147"/>
    </row>
    <row r="7" spans="1:14" ht="55.5" customHeight="1">
      <c r="A7" s="147"/>
      <c r="B7" s="146"/>
      <c r="C7" s="25" t="s">
        <v>2</v>
      </c>
      <c r="D7" s="25" t="s">
        <v>50</v>
      </c>
      <c r="E7" s="26" t="s">
        <v>96</v>
      </c>
      <c r="F7" s="26" t="s">
        <v>37</v>
      </c>
      <c r="G7" s="25" t="s">
        <v>2</v>
      </c>
      <c r="H7" s="25" t="s">
        <v>50</v>
      </c>
      <c r="I7" s="26" t="s">
        <v>96</v>
      </c>
      <c r="J7" s="26" t="s">
        <v>38</v>
      </c>
      <c r="K7" s="25" t="s">
        <v>2</v>
      </c>
      <c r="L7" s="25" t="s">
        <v>50</v>
      </c>
      <c r="M7" s="26" t="s">
        <v>96</v>
      </c>
      <c r="N7" s="26" t="s">
        <v>39</v>
      </c>
    </row>
    <row r="8" spans="1:14" ht="14.2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</row>
    <row r="9" spans="1:14" ht="14.25">
      <c r="A9" s="117">
        <v>2273</v>
      </c>
      <c r="B9" s="11" t="s">
        <v>144</v>
      </c>
      <c r="C9" s="112">
        <v>55805</v>
      </c>
      <c r="D9" s="112"/>
      <c r="E9" s="112"/>
      <c r="F9" s="112">
        <f>C9</f>
        <v>55805</v>
      </c>
      <c r="G9" s="112">
        <v>99973</v>
      </c>
      <c r="H9" s="112"/>
      <c r="I9" s="112"/>
      <c r="J9" s="112">
        <f>G9</f>
        <v>99973</v>
      </c>
      <c r="K9" s="112">
        <v>152592</v>
      </c>
      <c r="L9" s="112"/>
      <c r="M9" s="112"/>
      <c r="N9" s="112">
        <v>152592</v>
      </c>
    </row>
    <row r="10" spans="1:14" ht="28.5">
      <c r="A10" s="117">
        <v>2210</v>
      </c>
      <c r="B10" s="11" t="s">
        <v>146</v>
      </c>
      <c r="C10" s="112">
        <v>8046</v>
      </c>
      <c r="D10" s="112"/>
      <c r="E10" s="112"/>
      <c r="F10" s="112">
        <f>C10</f>
        <v>8046</v>
      </c>
      <c r="G10" s="112">
        <v>54400</v>
      </c>
      <c r="H10" s="112"/>
      <c r="I10" s="112"/>
      <c r="J10" s="112">
        <f>G10</f>
        <v>54400</v>
      </c>
      <c r="K10" s="112">
        <v>50000</v>
      </c>
      <c r="L10" s="112"/>
      <c r="M10" s="112"/>
      <c r="N10" s="112">
        <v>50000</v>
      </c>
    </row>
    <row r="11" spans="1:14" ht="28.5">
      <c r="A11" s="10">
        <v>2240</v>
      </c>
      <c r="B11" s="11" t="s">
        <v>145</v>
      </c>
      <c r="C11" s="112">
        <v>140379</v>
      </c>
      <c r="D11" s="112"/>
      <c r="E11" s="112"/>
      <c r="F11" s="112">
        <f>C11</f>
        <v>140379</v>
      </c>
      <c r="G11" s="112">
        <v>95970</v>
      </c>
      <c r="H11" s="112"/>
      <c r="I11" s="112"/>
      <c r="J11" s="112">
        <f>G11</f>
        <v>95970</v>
      </c>
      <c r="K11" s="112">
        <v>155000</v>
      </c>
      <c r="L11" s="112"/>
      <c r="M11" s="112"/>
      <c r="N11" s="112">
        <v>155000</v>
      </c>
    </row>
    <row r="12" spans="1:14" ht="42.75">
      <c r="A12" s="10">
        <v>3210</v>
      </c>
      <c r="B12" s="11" t="s">
        <v>147</v>
      </c>
      <c r="C12" s="112"/>
      <c r="D12" s="112">
        <v>256198</v>
      </c>
      <c r="E12" s="112"/>
      <c r="F12" s="112">
        <f>D12</f>
        <v>256198</v>
      </c>
      <c r="G12" s="112"/>
      <c r="H12" s="112">
        <v>453881</v>
      </c>
      <c r="I12" s="112"/>
      <c r="J12" s="112">
        <f>H12</f>
        <v>453881</v>
      </c>
      <c r="K12" s="112"/>
      <c r="L12" s="112">
        <v>93500</v>
      </c>
      <c r="M12" s="112">
        <v>93500</v>
      </c>
      <c r="N12" s="112">
        <v>93500</v>
      </c>
    </row>
    <row r="13" spans="1:14" ht="14.25">
      <c r="A13" s="10"/>
      <c r="B13" s="11" t="s">
        <v>52</v>
      </c>
      <c r="C13" s="112">
        <f>C9+C10+C11</f>
        <v>204230</v>
      </c>
      <c r="D13" s="112">
        <f>D12</f>
        <v>256198</v>
      </c>
      <c r="E13" s="112"/>
      <c r="F13" s="112">
        <f>C13+D13</f>
        <v>460428</v>
      </c>
      <c r="G13" s="112">
        <f>G9+G10+G11</f>
        <v>250343</v>
      </c>
      <c r="H13" s="112">
        <f>H12</f>
        <v>453881</v>
      </c>
      <c r="I13" s="112"/>
      <c r="J13" s="112">
        <f>J9+J10+J11+J12</f>
        <v>704224</v>
      </c>
      <c r="K13" s="112">
        <f>SUM(K9:K11)</f>
        <v>357592</v>
      </c>
      <c r="L13" s="112">
        <v>93500</v>
      </c>
      <c r="M13" s="112">
        <v>93500</v>
      </c>
      <c r="N13" s="112">
        <f>SUM(N9:N12)</f>
        <v>451092</v>
      </c>
    </row>
    <row r="14" spans="1:8" ht="15.75">
      <c r="A14" s="23"/>
      <c r="B14" s="23"/>
      <c r="C14" s="23"/>
      <c r="D14" s="23"/>
      <c r="E14" s="23"/>
      <c r="F14" s="23"/>
      <c r="G14" s="23"/>
      <c r="H14" s="23"/>
    </row>
    <row r="15" spans="1:13" ht="15.75" customHeight="1">
      <c r="A15" s="153" t="s">
        <v>70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</row>
    <row r="16" spans="1:14" ht="15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N16" s="24" t="s">
        <v>67</v>
      </c>
    </row>
    <row r="17" spans="1:14" ht="19.5" customHeight="1">
      <c r="A17" s="147" t="s">
        <v>71</v>
      </c>
      <c r="B17" s="145" t="s">
        <v>10</v>
      </c>
      <c r="C17" s="147" t="s">
        <v>40</v>
      </c>
      <c r="D17" s="147"/>
      <c r="E17" s="147"/>
      <c r="F17" s="147"/>
      <c r="G17" s="147" t="s">
        <v>56</v>
      </c>
      <c r="H17" s="147"/>
      <c r="I17" s="147"/>
      <c r="J17" s="147"/>
      <c r="K17" s="147" t="s">
        <v>41</v>
      </c>
      <c r="L17" s="147"/>
      <c r="M17" s="147"/>
      <c r="N17" s="147"/>
    </row>
    <row r="18" spans="1:14" ht="54.75" customHeight="1">
      <c r="A18" s="147"/>
      <c r="B18" s="146"/>
      <c r="C18" s="25" t="s">
        <v>2</v>
      </c>
      <c r="D18" s="25" t="s">
        <v>50</v>
      </c>
      <c r="E18" s="26" t="s">
        <v>96</v>
      </c>
      <c r="F18" s="26" t="s">
        <v>37</v>
      </c>
      <c r="G18" s="25" t="s">
        <v>2</v>
      </c>
      <c r="H18" s="25" t="s">
        <v>50</v>
      </c>
      <c r="I18" s="26" t="s">
        <v>96</v>
      </c>
      <c r="J18" s="26" t="s">
        <v>38</v>
      </c>
      <c r="K18" s="25" t="s">
        <v>2</v>
      </c>
      <c r="L18" s="25" t="s">
        <v>50</v>
      </c>
      <c r="M18" s="26" t="s">
        <v>96</v>
      </c>
      <c r="N18" s="26" t="s">
        <v>39</v>
      </c>
    </row>
    <row r="19" spans="1:14" ht="14.2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</row>
    <row r="20" spans="1:14" ht="14.25">
      <c r="A20" s="37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4.25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4.25">
      <c r="A22" s="10"/>
      <c r="B22" s="11" t="s">
        <v>52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4.25">
      <c r="A23" s="12"/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3" ht="33" customHeight="1">
      <c r="A24" s="153" t="s">
        <v>107</v>
      </c>
      <c r="B24" s="153"/>
      <c r="C24" s="153"/>
      <c r="D24" s="153"/>
      <c r="E24" s="153"/>
      <c r="F24" s="153"/>
      <c r="G24" s="153"/>
      <c r="H24" s="153"/>
      <c r="I24" s="153"/>
      <c r="J24" s="153"/>
      <c r="K24" s="23"/>
      <c r="L24" s="23"/>
      <c r="M24" s="23"/>
    </row>
    <row r="25" spans="1:10" ht="15.75">
      <c r="A25" s="23"/>
      <c r="B25" s="23"/>
      <c r="C25" s="23"/>
      <c r="D25" s="23"/>
      <c r="E25" s="23"/>
      <c r="F25" s="23"/>
      <c r="G25" s="23"/>
      <c r="H25" s="23"/>
      <c r="I25" s="23"/>
      <c r="J25" s="24" t="s">
        <v>67</v>
      </c>
    </row>
    <row r="26" spans="1:10" ht="17.25" customHeight="1">
      <c r="A26" s="147" t="s">
        <v>69</v>
      </c>
      <c r="B26" s="145" t="s">
        <v>28</v>
      </c>
      <c r="C26" s="147" t="s">
        <v>110</v>
      </c>
      <c r="D26" s="147"/>
      <c r="E26" s="147"/>
      <c r="F26" s="147"/>
      <c r="G26" s="147" t="s">
        <v>111</v>
      </c>
      <c r="H26" s="147"/>
      <c r="I26" s="147"/>
      <c r="J26" s="147"/>
    </row>
    <row r="27" spans="1:10" ht="57" customHeight="1">
      <c r="A27" s="147"/>
      <c r="B27" s="146"/>
      <c r="C27" s="25" t="s">
        <v>2</v>
      </c>
      <c r="D27" s="25" t="s">
        <v>50</v>
      </c>
      <c r="E27" s="26" t="s">
        <v>96</v>
      </c>
      <c r="F27" s="26" t="s">
        <v>37</v>
      </c>
      <c r="G27" s="25" t="s">
        <v>2</v>
      </c>
      <c r="H27" s="25" t="s">
        <v>50</v>
      </c>
      <c r="I27" s="26" t="s">
        <v>96</v>
      </c>
      <c r="J27" s="26" t="s">
        <v>38</v>
      </c>
    </row>
    <row r="28" spans="1:10" ht="14.25">
      <c r="A28" s="10">
        <v>1</v>
      </c>
      <c r="B28" s="10">
        <v>2</v>
      </c>
      <c r="C28" s="10">
        <v>3</v>
      </c>
      <c r="D28" s="10">
        <v>4</v>
      </c>
      <c r="E28" s="36">
        <v>5</v>
      </c>
      <c r="F28" s="10">
        <v>6</v>
      </c>
      <c r="G28" s="36">
        <v>7</v>
      </c>
      <c r="H28" s="10">
        <v>8</v>
      </c>
      <c r="I28" s="36">
        <v>9</v>
      </c>
      <c r="J28" s="10">
        <v>10</v>
      </c>
    </row>
    <row r="29" spans="1:10" ht="14.25">
      <c r="A29" s="117">
        <v>2273</v>
      </c>
      <c r="B29" s="11" t="s">
        <v>144</v>
      </c>
      <c r="C29" s="112">
        <f>152592*105.6/100</f>
        <v>161137.152</v>
      </c>
      <c r="D29" s="112"/>
      <c r="E29" s="112"/>
      <c r="F29" s="112">
        <f>152592*105.6/100</f>
        <v>161137.152</v>
      </c>
      <c r="G29" s="219">
        <f>161137.152*105/100</f>
        <v>169194.00960000002</v>
      </c>
      <c r="H29" s="112"/>
      <c r="I29" s="219"/>
      <c r="J29" s="219">
        <f>161137.152*105/100</f>
        <v>169194.00960000002</v>
      </c>
    </row>
    <row r="30" spans="1:10" ht="28.5">
      <c r="A30" s="117">
        <v>2210</v>
      </c>
      <c r="B30" s="11" t="s">
        <v>146</v>
      </c>
      <c r="C30" s="112">
        <f>50000*105.6/100</f>
        <v>52800</v>
      </c>
      <c r="D30" s="112"/>
      <c r="E30" s="112"/>
      <c r="F30" s="112">
        <f>50000*105.6/100</f>
        <v>52800</v>
      </c>
      <c r="G30" s="219">
        <f>52800*105/100</f>
        <v>55440</v>
      </c>
      <c r="H30" s="112"/>
      <c r="I30" s="219"/>
      <c r="J30" s="219">
        <f>52800*105/100</f>
        <v>55440</v>
      </c>
    </row>
    <row r="31" spans="1:10" ht="28.5">
      <c r="A31" s="10">
        <v>2240</v>
      </c>
      <c r="B31" s="11" t="s">
        <v>145</v>
      </c>
      <c r="C31" s="112">
        <f>155000*105.6/100</f>
        <v>163680</v>
      </c>
      <c r="D31" s="112"/>
      <c r="E31" s="112"/>
      <c r="F31" s="112">
        <f>155000*105.6/100</f>
        <v>163680</v>
      </c>
      <c r="G31" s="112">
        <f>163680*105/100</f>
        <v>171864</v>
      </c>
      <c r="H31" s="112"/>
      <c r="I31" s="112"/>
      <c r="J31" s="112">
        <f>163680*105/100</f>
        <v>171864</v>
      </c>
    </row>
    <row r="32" spans="1:10" ht="14.25">
      <c r="A32" s="10"/>
      <c r="B32" s="11"/>
      <c r="C32" s="112"/>
      <c r="D32" s="112"/>
      <c r="E32" s="112"/>
      <c r="F32" s="112"/>
      <c r="G32" s="112"/>
      <c r="H32" s="112"/>
      <c r="I32" s="112"/>
      <c r="J32" s="112"/>
    </row>
    <row r="33" spans="1:10" ht="14.25">
      <c r="A33" s="10"/>
      <c r="B33" s="11" t="s">
        <v>52</v>
      </c>
      <c r="C33" s="112">
        <f>SUM(C29:C32)</f>
        <v>377617.152</v>
      </c>
      <c r="D33" s="112"/>
      <c r="E33" s="112"/>
      <c r="F33" s="112">
        <f>SUM(F29:F32)</f>
        <v>377617.152</v>
      </c>
      <c r="G33" s="112">
        <f>SUM(G29:G31)</f>
        <v>396498.0096</v>
      </c>
      <c r="H33" s="112"/>
      <c r="I33" s="112"/>
      <c r="J33" s="112">
        <f>SUM(J29:J32)</f>
        <v>396498.0096</v>
      </c>
    </row>
    <row r="34" spans="1:14" ht="14.25">
      <c r="A34" s="12"/>
      <c r="B34" s="13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35.25" customHeight="1">
      <c r="A35" s="153" t="s">
        <v>72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2"/>
      <c r="L35" s="12"/>
      <c r="M35" s="12"/>
      <c r="N35" s="12"/>
    </row>
    <row r="36" spans="1:14" ht="15.75">
      <c r="A36" s="23"/>
      <c r="B36" s="23"/>
      <c r="C36" s="23"/>
      <c r="D36" s="23"/>
      <c r="E36" s="23"/>
      <c r="F36" s="23"/>
      <c r="G36" s="23"/>
      <c r="H36" s="23"/>
      <c r="I36" s="23"/>
      <c r="J36" s="24" t="s">
        <v>67</v>
      </c>
      <c r="K36" s="12"/>
      <c r="L36" s="12"/>
      <c r="M36" s="12"/>
      <c r="N36" s="12"/>
    </row>
    <row r="37" spans="1:14" ht="19.5" customHeight="1">
      <c r="A37" s="147" t="s">
        <v>71</v>
      </c>
      <c r="B37" s="145" t="s">
        <v>28</v>
      </c>
      <c r="C37" s="147" t="s">
        <v>42</v>
      </c>
      <c r="D37" s="147"/>
      <c r="E37" s="147"/>
      <c r="F37" s="147"/>
      <c r="G37" s="147" t="s">
        <v>42</v>
      </c>
      <c r="H37" s="147"/>
      <c r="I37" s="147"/>
      <c r="J37" s="147"/>
      <c r="K37" s="12"/>
      <c r="L37" s="12"/>
      <c r="M37" s="12"/>
      <c r="N37" s="12"/>
    </row>
    <row r="38" spans="1:10" ht="55.5" customHeight="1">
      <c r="A38" s="147"/>
      <c r="B38" s="146"/>
      <c r="C38" s="25" t="s">
        <v>2</v>
      </c>
      <c r="D38" s="25" t="s">
        <v>50</v>
      </c>
      <c r="E38" s="26" t="s">
        <v>96</v>
      </c>
      <c r="F38" s="26" t="s">
        <v>37</v>
      </c>
      <c r="G38" s="25" t="s">
        <v>2</v>
      </c>
      <c r="H38" s="25" t="s">
        <v>50</v>
      </c>
      <c r="I38" s="26" t="s">
        <v>96</v>
      </c>
      <c r="J38" s="26" t="s">
        <v>38</v>
      </c>
    </row>
    <row r="39" spans="1:10" ht="14.25">
      <c r="A39" s="10">
        <v>1</v>
      </c>
      <c r="B39" s="10">
        <v>2</v>
      </c>
      <c r="C39" s="36">
        <v>3</v>
      </c>
      <c r="D39" s="10">
        <v>4</v>
      </c>
      <c r="E39" s="36">
        <v>5</v>
      </c>
      <c r="F39" s="10">
        <v>6</v>
      </c>
      <c r="G39" s="36">
        <v>7</v>
      </c>
      <c r="H39" s="10">
        <v>8</v>
      </c>
      <c r="I39" s="36">
        <v>9</v>
      </c>
      <c r="J39" s="10">
        <v>10</v>
      </c>
    </row>
    <row r="40" spans="1:10" ht="14.25">
      <c r="A40" s="37"/>
      <c r="B40" s="11"/>
      <c r="C40" s="10"/>
      <c r="D40" s="10"/>
      <c r="E40" s="10"/>
      <c r="F40" s="10"/>
      <c r="G40" s="10"/>
      <c r="H40" s="10"/>
      <c r="I40" s="10"/>
      <c r="J40" s="10"/>
    </row>
    <row r="41" spans="1:10" ht="14.25">
      <c r="A41" s="10"/>
      <c r="B41" s="11"/>
      <c r="C41" s="10"/>
      <c r="D41" s="10"/>
      <c r="E41" s="10"/>
      <c r="F41" s="10"/>
      <c r="G41" s="10"/>
      <c r="H41" s="10"/>
      <c r="I41" s="10"/>
      <c r="J41" s="10"/>
    </row>
    <row r="42" spans="1:11" ht="14.25">
      <c r="A42" s="16"/>
      <c r="B42" s="11" t="s">
        <v>52</v>
      </c>
      <c r="C42" s="11"/>
      <c r="D42" s="10"/>
      <c r="E42" s="10"/>
      <c r="F42" s="10"/>
      <c r="G42" s="10"/>
      <c r="H42" s="10"/>
      <c r="I42" s="10"/>
      <c r="J42" s="10"/>
      <c r="K42" s="12"/>
    </row>
    <row r="43" spans="1:10" ht="14.25">
      <c r="A43" s="12"/>
      <c r="B43" s="13"/>
      <c r="C43" s="12"/>
      <c r="D43" s="12"/>
      <c r="E43" s="12"/>
      <c r="F43" s="12"/>
      <c r="G43" s="12"/>
      <c r="H43" s="12"/>
      <c r="I43" s="12"/>
      <c r="J43" s="12"/>
    </row>
    <row r="44" spans="1:10" ht="14.25">
      <c r="A44" s="12"/>
      <c r="B44" s="13"/>
      <c r="C44" s="12"/>
      <c r="D44" s="12"/>
      <c r="E44" s="12"/>
      <c r="F44" s="12"/>
      <c r="G44" s="12"/>
      <c r="H44" s="12"/>
      <c r="I44" s="12"/>
      <c r="J44" s="12"/>
    </row>
    <row r="45" spans="1:10" ht="14.25">
      <c r="A45" s="12"/>
      <c r="B45" s="13"/>
      <c r="C45" s="12"/>
      <c r="D45" s="12"/>
      <c r="E45" s="12"/>
      <c r="F45" s="12"/>
      <c r="G45" s="12"/>
      <c r="H45" s="12"/>
      <c r="I45" s="12"/>
      <c r="J45" s="12"/>
    </row>
    <row r="46" spans="1:8" ht="15.75">
      <c r="A46" s="23"/>
      <c r="B46" s="23"/>
      <c r="C46" s="23"/>
      <c r="D46" s="23"/>
      <c r="E46" s="23"/>
      <c r="F46" s="23"/>
      <c r="G46" s="23"/>
      <c r="H46" s="23"/>
    </row>
  </sheetData>
  <sheetProtection/>
  <mergeCells count="23">
    <mergeCell ref="A37:A38"/>
    <mergeCell ref="B37:B38"/>
    <mergeCell ref="C37:F37"/>
    <mergeCell ref="G37:J37"/>
    <mergeCell ref="A2:K2"/>
    <mergeCell ref="A4:M4"/>
    <mergeCell ref="A6:A7"/>
    <mergeCell ref="B6:B7"/>
    <mergeCell ref="C6:F6"/>
    <mergeCell ref="G6:J6"/>
    <mergeCell ref="A15:M15"/>
    <mergeCell ref="A17:A18"/>
    <mergeCell ref="B17:B18"/>
    <mergeCell ref="C17:F17"/>
    <mergeCell ref="G17:J17"/>
    <mergeCell ref="K17:N17"/>
    <mergeCell ref="K6:N6"/>
    <mergeCell ref="A35:J35"/>
    <mergeCell ref="A24:J24"/>
    <mergeCell ref="A26:A27"/>
    <mergeCell ref="B26:B27"/>
    <mergeCell ref="C26:F26"/>
    <mergeCell ref="G26:J26"/>
  </mergeCells>
  <printOptions/>
  <pageMargins left="0.1968503937007874" right="0.2362204724409449" top="0.2362204724409449" bottom="0.1968503937007874" header="0.1968503937007874" footer="0.196850393700787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N26"/>
  <sheetViews>
    <sheetView showGridLines="0" zoomScale="75" zoomScaleNormal="75" zoomScalePageLayoutView="0" workbookViewId="0" topLeftCell="A22">
      <selection activeCell="C22" sqref="C22:J25"/>
    </sheetView>
  </sheetViews>
  <sheetFormatPr defaultColWidth="9.00390625" defaultRowHeight="12.75"/>
  <cols>
    <col min="1" max="1" width="9.125" style="15" customWidth="1"/>
    <col min="2" max="2" width="21.25390625" style="15" customWidth="1"/>
    <col min="3" max="3" width="17.875" style="15" customWidth="1"/>
    <col min="4" max="4" width="15.00390625" style="15" customWidth="1"/>
    <col min="5" max="5" width="11.625" style="15" customWidth="1"/>
    <col min="6" max="6" width="13.75390625" style="15" customWidth="1"/>
    <col min="7" max="7" width="14.75390625" style="15" customWidth="1"/>
    <col min="8" max="8" width="13.375" style="15" customWidth="1"/>
    <col min="9" max="9" width="12.25390625" style="15" customWidth="1"/>
    <col min="10" max="10" width="14.00390625" style="15" customWidth="1"/>
    <col min="11" max="15" width="13.25390625" style="15" customWidth="1"/>
    <col min="16" max="16384" width="9.125" style="15" customWidth="1"/>
  </cols>
  <sheetData>
    <row r="2" spans="1:11" ht="15" customHeight="1">
      <c r="A2" s="153" t="s">
        <v>73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7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3" ht="17.25" customHeight="1">
      <c r="A4" s="153" t="s">
        <v>108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4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N5" s="24" t="s">
        <v>67</v>
      </c>
    </row>
    <row r="6" spans="1:14" ht="17.25" customHeight="1">
      <c r="A6" s="147" t="s">
        <v>18</v>
      </c>
      <c r="B6" s="145" t="s">
        <v>57</v>
      </c>
      <c r="C6" s="147" t="s">
        <v>102</v>
      </c>
      <c r="D6" s="147"/>
      <c r="E6" s="147"/>
      <c r="F6" s="147"/>
      <c r="G6" s="147" t="s">
        <v>106</v>
      </c>
      <c r="H6" s="147"/>
      <c r="I6" s="147"/>
      <c r="J6" s="147"/>
      <c r="K6" s="147" t="s">
        <v>104</v>
      </c>
      <c r="L6" s="147"/>
      <c r="M6" s="147"/>
      <c r="N6" s="147"/>
    </row>
    <row r="7" spans="1:14" ht="55.5" customHeight="1">
      <c r="A7" s="147"/>
      <c r="B7" s="146"/>
      <c r="C7" s="25" t="s">
        <v>2</v>
      </c>
      <c r="D7" s="25" t="s">
        <v>50</v>
      </c>
      <c r="E7" s="26" t="s">
        <v>96</v>
      </c>
      <c r="F7" s="26" t="s">
        <v>37</v>
      </c>
      <c r="G7" s="25" t="s">
        <v>2</v>
      </c>
      <c r="H7" s="25" t="s">
        <v>50</v>
      </c>
      <c r="I7" s="26" t="s">
        <v>96</v>
      </c>
      <c r="J7" s="26" t="s">
        <v>38</v>
      </c>
      <c r="K7" s="25" t="s">
        <v>2</v>
      </c>
      <c r="L7" s="25" t="s">
        <v>50</v>
      </c>
      <c r="M7" s="26" t="s">
        <v>96</v>
      </c>
      <c r="N7" s="26" t="s">
        <v>39</v>
      </c>
    </row>
    <row r="8" spans="1:14" ht="14.2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</row>
    <row r="9" spans="1:14" ht="45" customHeight="1">
      <c r="A9" s="37">
        <v>1</v>
      </c>
      <c r="B9" s="11" t="s">
        <v>144</v>
      </c>
      <c r="C9" s="112">
        <v>55805</v>
      </c>
      <c r="D9" s="112"/>
      <c r="E9" s="112"/>
      <c r="F9" s="112">
        <f>C9</f>
        <v>55805</v>
      </c>
      <c r="G9" s="112">
        <v>99973</v>
      </c>
      <c r="H9" s="112"/>
      <c r="I9" s="112"/>
      <c r="J9" s="112">
        <f>G9</f>
        <v>99973</v>
      </c>
      <c r="K9" s="112">
        <v>152592</v>
      </c>
      <c r="L9" s="112"/>
      <c r="M9" s="112"/>
      <c r="N9" s="112">
        <v>152592</v>
      </c>
    </row>
    <row r="10" spans="1:14" ht="54" customHeight="1">
      <c r="A10" s="37">
        <v>2</v>
      </c>
      <c r="B10" s="11" t="s">
        <v>146</v>
      </c>
      <c r="C10" s="112">
        <v>8046</v>
      </c>
      <c r="D10" s="112"/>
      <c r="E10" s="112"/>
      <c r="F10" s="112">
        <f>C10</f>
        <v>8046</v>
      </c>
      <c r="G10" s="112">
        <v>54400</v>
      </c>
      <c r="H10" s="112"/>
      <c r="I10" s="112"/>
      <c r="J10" s="112">
        <f>G10</f>
        <v>54400</v>
      </c>
      <c r="K10" s="112">
        <v>50000</v>
      </c>
      <c r="L10" s="112"/>
      <c r="M10" s="112"/>
      <c r="N10" s="112">
        <v>50000</v>
      </c>
    </row>
    <row r="11" spans="1:14" ht="72" customHeight="1">
      <c r="A11" s="37">
        <v>3</v>
      </c>
      <c r="B11" s="11" t="s">
        <v>149</v>
      </c>
      <c r="C11" s="112">
        <v>140379</v>
      </c>
      <c r="D11" s="112"/>
      <c r="E11" s="112"/>
      <c r="F11" s="112">
        <f>C11</f>
        <v>140379</v>
      </c>
      <c r="G11" s="112">
        <v>95970</v>
      </c>
      <c r="H11" s="112"/>
      <c r="I11" s="112"/>
      <c r="J11" s="112">
        <f>G11</f>
        <v>95970</v>
      </c>
      <c r="K11" s="112">
        <v>155000</v>
      </c>
      <c r="L11" s="112"/>
      <c r="M11" s="112"/>
      <c r="N11" s="112">
        <v>155000</v>
      </c>
    </row>
    <row r="12" spans="1:14" ht="110.25" customHeight="1">
      <c r="A12" s="37">
        <v>4</v>
      </c>
      <c r="B12" s="11" t="s">
        <v>148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>
        <v>93500</v>
      </c>
      <c r="M12" s="112">
        <v>93500</v>
      </c>
      <c r="N12" s="112">
        <v>93500</v>
      </c>
    </row>
    <row r="13" spans="1:14" ht="110.25" customHeight="1">
      <c r="A13" s="37">
        <v>5</v>
      </c>
      <c r="B13" s="11" t="s">
        <v>172</v>
      </c>
      <c r="C13" s="112"/>
      <c r="D13" s="112">
        <v>256198</v>
      </c>
      <c r="E13" s="112"/>
      <c r="F13" s="112">
        <f>D13</f>
        <v>256198</v>
      </c>
      <c r="G13" s="112"/>
      <c r="H13" s="112">
        <v>453881</v>
      </c>
      <c r="I13" s="112"/>
      <c r="J13" s="112">
        <f>H13</f>
        <v>453881</v>
      </c>
      <c r="K13" s="112"/>
      <c r="L13" s="112"/>
      <c r="M13" s="112"/>
      <c r="N13" s="112"/>
    </row>
    <row r="14" spans="1:14" ht="12.75" customHeight="1">
      <c r="A14" s="10"/>
      <c r="B14" s="11" t="s">
        <v>52</v>
      </c>
      <c r="C14" s="112">
        <f>SUM(C9:C12)</f>
        <v>204230</v>
      </c>
      <c r="D14" s="112">
        <f>D13</f>
        <v>256198</v>
      </c>
      <c r="E14" s="112"/>
      <c r="F14" s="112">
        <f>F9+F10+F11+F13</f>
        <v>460428</v>
      </c>
      <c r="G14" s="112">
        <f>SUM(G9:G12)</f>
        <v>250343</v>
      </c>
      <c r="H14" s="112">
        <f>H13</f>
        <v>453881</v>
      </c>
      <c r="I14" s="112"/>
      <c r="J14" s="112">
        <f>J9+J10+J11+J13</f>
        <v>704224</v>
      </c>
      <c r="K14" s="112">
        <f>SUM(K9:K11)</f>
        <v>357592</v>
      </c>
      <c r="L14" s="112">
        <v>93500</v>
      </c>
      <c r="M14" s="112">
        <v>93500</v>
      </c>
      <c r="N14" s="112">
        <f>SUM(N9:N12)</f>
        <v>451092</v>
      </c>
    </row>
    <row r="15" spans="1:8" ht="15.75" hidden="1">
      <c r="A15" s="23"/>
      <c r="B15" s="23"/>
      <c r="C15" s="23"/>
      <c r="D15" s="23"/>
      <c r="E15" s="23"/>
      <c r="F15" s="23"/>
      <c r="G15" s="23"/>
      <c r="H15" s="23"/>
    </row>
    <row r="16" spans="1:14" ht="14.25">
      <c r="A16" s="12"/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3" ht="17.25" customHeight="1">
      <c r="A17" s="153" t="s">
        <v>109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</row>
    <row r="18" spans="1:11" ht="15.75">
      <c r="A18" s="23"/>
      <c r="B18" s="23"/>
      <c r="C18" s="23"/>
      <c r="D18" s="23"/>
      <c r="E18" s="23"/>
      <c r="F18" s="23"/>
      <c r="G18" s="23"/>
      <c r="H18" s="23"/>
      <c r="I18" s="23"/>
      <c r="J18" s="24" t="s">
        <v>67</v>
      </c>
      <c r="K18" s="23"/>
    </row>
    <row r="19" spans="1:10" ht="17.25" customHeight="1">
      <c r="A19" s="147" t="s">
        <v>18</v>
      </c>
      <c r="B19" s="145" t="s">
        <v>57</v>
      </c>
      <c r="C19" s="147" t="s">
        <v>110</v>
      </c>
      <c r="D19" s="147"/>
      <c r="E19" s="147"/>
      <c r="F19" s="147"/>
      <c r="G19" s="147" t="s">
        <v>111</v>
      </c>
      <c r="H19" s="147"/>
      <c r="I19" s="147"/>
      <c r="J19" s="147"/>
    </row>
    <row r="20" spans="1:10" ht="57" customHeight="1">
      <c r="A20" s="147"/>
      <c r="B20" s="146"/>
      <c r="C20" s="25" t="s">
        <v>2</v>
      </c>
      <c r="D20" s="25" t="s">
        <v>50</v>
      </c>
      <c r="E20" s="26" t="s">
        <v>96</v>
      </c>
      <c r="F20" s="26" t="s">
        <v>37</v>
      </c>
      <c r="G20" s="25" t="s">
        <v>2</v>
      </c>
      <c r="H20" s="25" t="s">
        <v>50</v>
      </c>
      <c r="I20" s="26" t="s">
        <v>96</v>
      </c>
      <c r="J20" s="26" t="s">
        <v>38</v>
      </c>
    </row>
    <row r="21" spans="1:10" ht="14.25">
      <c r="A21" s="14">
        <v>1</v>
      </c>
      <c r="B21" s="36">
        <v>2</v>
      </c>
      <c r="C21" s="14">
        <v>3</v>
      </c>
      <c r="D21" s="36">
        <v>4</v>
      </c>
      <c r="E21" s="14">
        <v>5</v>
      </c>
      <c r="F21" s="36">
        <v>6</v>
      </c>
      <c r="G21" s="14">
        <v>7</v>
      </c>
      <c r="H21" s="36">
        <v>8</v>
      </c>
      <c r="I21" s="14">
        <v>9</v>
      </c>
      <c r="J21" s="36">
        <v>10</v>
      </c>
    </row>
    <row r="22" spans="1:10" ht="57.75" customHeight="1">
      <c r="A22" s="16">
        <v>1</v>
      </c>
      <c r="B22" s="11" t="s">
        <v>144</v>
      </c>
      <c r="C22" s="112">
        <f>152592*105.6/100</f>
        <v>161137.152</v>
      </c>
      <c r="D22" s="112"/>
      <c r="E22" s="112"/>
      <c r="F22" s="112">
        <f>152592*105.6/100</f>
        <v>161137.152</v>
      </c>
      <c r="G22" s="219">
        <f>161137.152*105/100</f>
        <v>169194.00960000002</v>
      </c>
      <c r="H22" s="112"/>
      <c r="I22" s="219"/>
      <c r="J22" s="219">
        <f>161137.152*105/100</f>
        <v>169194.00960000002</v>
      </c>
    </row>
    <row r="23" spans="1:10" ht="61.5" customHeight="1">
      <c r="A23" s="16">
        <v>2</v>
      </c>
      <c r="B23" s="11" t="s">
        <v>146</v>
      </c>
      <c r="C23" s="112">
        <f>50000*105.6/100</f>
        <v>52800</v>
      </c>
      <c r="D23" s="112"/>
      <c r="E23" s="112"/>
      <c r="F23" s="112">
        <f>50000*105.6/100</f>
        <v>52800</v>
      </c>
      <c r="G23" s="219">
        <f>52800*105/100</f>
        <v>55440</v>
      </c>
      <c r="H23" s="112"/>
      <c r="I23" s="219"/>
      <c r="J23" s="219">
        <f>52800*105/100</f>
        <v>55440</v>
      </c>
    </row>
    <row r="24" spans="1:10" ht="64.5" customHeight="1">
      <c r="A24" s="16">
        <v>3</v>
      </c>
      <c r="B24" s="11" t="s">
        <v>149</v>
      </c>
      <c r="C24" s="112">
        <f>155000*105.6/100</f>
        <v>163680</v>
      </c>
      <c r="D24" s="112"/>
      <c r="E24" s="112"/>
      <c r="F24" s="112">
        <f>155000*105.6/100</f>
        <v>163680</v>
      </c>
      <c r="G24" s="112">
        <f>163680*105/100</f>
        <v>171864</v>
      </c>
      <c r="H24" s="112"/>
      <c r="I24" s="112"/>
      <c r="J24" s="112">
        <f>163680*105/100</f>
        <v>171864</v>
      </c>
    </row>
    <row r="25" spans="1:10" ht="22.5" customHeight="1">
      <c r="A25" s="16"/>
      <c r="B25" s="11" t="s">
        <v>52</v>
      </c>
      <c r="C25" s="112">
        <f>SUM(C22:C24)</f>
        <v>377617.152</v>
      </c>
      <c r="D25" s="112"/>
      <c r="E25" s="112"/>
      <c r="F25" s="112">
        <f>SUM(F22:F24)</f>
        <v>377617.152</v>
      </c>
      <c r="G25" s="112">
        <f>SUM(G22:G24)</f>
        <v>396498.0096</v>
      </c>
      <c r="H25" s="112"/>
      <c r="I25" s="112"/>
      <c r="J25" s="112">
        <f>SUM(J22:J24)</f>
        <v>396498.0096</v>
      </c>
    </row>
    <row r="26" spans="1:14" ht="14.25">
      <c r="A26" s="12"/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</sheetData>
  <sheetProtection/>
  <mergeCells count="12">
    <mergeCell ref="A2:K2"/>
    <mergeCell ref="A6:A7"/>
    <mergeCell ref="B6:B7"/>
    <mergeCell ref="A19:A20"/>
    <mergeCell ref="A17:M17"/>
    <mergeCell ref="K6:N6"/>
    <mergeCell ref="A4:M4"/>
    <mergeCell ref="B19:B20"/>
    <mergeCell ref="C19:F19"/>
    <mergeCell ref="G19:J19"/>
    <mergeCell ref="C6:F6"/>
    <mergeCell ref="G6:J6"/>
  </mergeCells>
  <printOptions/>
  <pageMargins left="0.1968503937007874" right="0.2362204724409449" top="0.2362204724409449" bottom="0.1968503937007874" header="0.1968503937007874" footer="0.196850393700787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53"/>
  <sheetViews>
    <sheetView showGridLines="0" view="pageBreakPreview" zoomScale="75" zoomScaleNormal="85" zoomScaleSheetLayoutView="75" zoomScalePageLayoutView="0" workbookViewId="0" topLeftCell="A28">
      <selection activeCell="E44" sqref="E44:J44"/>
    </sheetView>
  </sheetViews>
  <sheetFormatPr defaultColWidth="9.00390625" defaultRowHeight="12.75"/>
  <cols>
    <col min="1" max="1" width="9.125" style="21" customWidth="1"/>
    <col min="2" max="2" width="21.75390625" style="21" customWidth="1"/>
    <col min="3" max="3" width="14.125" style="21" customWidth="1"/>
    <col min="4" max="4" width="14.875" style="21" customWidth="1"/>
    <col min="5" max="7" width="15.375" style="21" customWidth="1"/>
    <col min="8" max="12" width="15.125" style="21" customWidth="1"/>
    <col min="13" max="13" width="15.00390625" style="21" customWidth="1"/>
    <col min="14" max="16384" width="9.125" style="21" customWidth="1"/>
  </cols>
  <sheetData>
    <row r="1" spans="1:15" ht="43.5" customHeight="1">
      <c r="A1" s="160" t="s">
        <v>97</v>
      </c>
      <c r="B1" s="160"/>
      <c r="C1" s="160"/>
      <c r="D1" s="160"/>
      <c r="E1" s="160"/>
      <c r="F1" s="160"/>
      <c r="G1" s="160"/>
      <c r="H1" s="160"/>
      <c r="I1" s="160"/>
      <c r="J1" s="89"/>
      <c r="K1" s="31"/>
      <c r="L1" s="31"/>
      <c r="M1" s="31"/>
      <c r="N1" s="31"/>
      <c r="O1" s="31"/>
    </row>
    <row r="2" spans="1:15" ht="16.5" customHeight="1">
      <c r="A2" s="153" t="s">
        <v>123</v>
      </c>
      <c r="B2" s="153"/>
      <c r="C2" s="153"/>
      <c r="D2" s="153"/>
      <c r="E2" s="153"/>
      <c r="F2" s="153"/>
      <c r="G2" s="153"/>
      <c r="H2" s="153"/>
      <c r="I2" s="153"/>
      <c r="J2" s="23"/>
      <c r="K2" s="23"/>
      <c r="L2" s="23"/>
      <c r="M2" s="23"/>
      <c r="N2" s="29"/>
      <c r="O2" s="29"/>
    </row>
    <row r="3" ht="12.75">
      <c r="M3" s="91" t="s">
        <v>67</v>
      </c>
    </row>
    <row r="4" spans="1:13" ht="55.5" customHeight="1">
      <c r="A4" s="157" t="s">
        <v>18</v>
      </c>
      <c r="B4" s="157" t="s">
        <v>11</v>
      </c>
      <c r="C4" s="157" t="s">
        <v>17</v>
      </c>
      <c r="D4" s="157" t="s">
        <v>12</v>
      </c>
      <c r="E4" s="154" t="s">
        <v>112</v>
      </c>
      <c r="F4" s="155"/>
      <c r="G4" s="156"/>
      <c r="H4" s="154" t="s">
        <v>91</v>
      </c>
      <c r="I4" s="155"/>
      <c r="J4" s="156"/>
      <c r="K4" s="159" t="s">
        <v>113</v>
      </c>
      <c r="L4" s="159"/>
      <c r="M4" s="159"/>
    </row>
    <row r="5" spans="1:13" s="60" customFormat="1" ht="28.5" customHeight="1">
      <c r="A5" s="158"/>
      <c r="B5" s="158"/>
      <c r="C5" s="158"/>
      <c r="D5" s="158"/>
      <c r="E5" s="35" t="s">
        <v>2</v>
      </c>
      <c r="F5" s="35" t="s">
        <v>32</v>
      </c>
      <c r="G5" s="14" t="s">
        <v>74</v>
      </c>
      <c r="H5" s="35" t="s">
        <v>2</v>
      </c>
      <c r="I5" s="35" t="s">
        <v>32</v>
      </c>
      <c r="J5" s="14" t="s">
        <v>75</v>
      </c>
      <c r="K5" s="35" t="s">
        <v>2</v>
      </c>
      <c r="L5" s="35" t="s">
        <v>32</v>
      </c>
      <c r="M5" s="14" t="s">
        <v>39</v>
      </c>
    </row>
    <row r="6" spans="1:13" s="60" customFormat="1" ht="12.75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</row>
    <row r="7" spans="1:13" s="60" customFormat="1" ht="63.75">
      <c r="A7" s="35"/>
      <c r="B7" s="5" t="s">
        <v>150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s="61" customFormat="1" ht="12.75">
      <c r="A8" s="62"/>
      <c r="B8" s="5" t="s">
        <v>136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s="61" customFormat="1" ht="76.5" customHeight="1">
      <c r="A9" s="62">
        <v>1</v>
      </c>
      <c r="B9" s="63" t="s">
        <v>156</v>
      </c>
      <c r="C9" s="62" t="s">
        <v>133</v>
      </c>
      <c r="D9" s="14" t="s">
        <v>175</v>
      </c>
      <c r="E9" s="221">
        <v>204230</v>
      </c>
      <c r="F9" s="221">
        <v>256198</v>
      </c>
      <c r="G9" s="221">
        <f>E9+F9</f>
        <v>460428</v>
      </c>
      <c r="H9" s="221">
        <v>250343</v>
      </c>
      <c r="I9" s="221">
        <v>453881</v>
      </c>
      <c r="J9" s="221">
        <f>H9+I9</f>
        <v>704224</v>
      </c>
      <c r="K9" s="221">
        <v>357592</v>
      </c>
      <c r="L9" s="221"/>
      <c r="M9" s="221">
        <f>K9+L9</f>
        <v>357592</v>
      </c>
    </row>
    <row r="10" spans="1:13" s="61" customFormat="1" ht="84" customHeight="1">
      <c r="A10" s="62"/>
      <c r="B10" s="63" t="s">
        <v>157</v>
      </c>
      <c r="C10" s="62"/>
      <c r="D10" s="14" t="s">
        <v>175</v>
      </c>
      <c r="E10" s="221">
        <v>55805</v>
      </c>
      <c r="F10" s="221"/>
      <c r="G10" s="221">
        <f>E10</f>
        <v>55805</v>
      </c>
      <c r="H10" s="221">
        <v>99973</v>
      </c>
      <c r="I10" s="221"/>
      <c r="J10" s="221"/>
      <c r="K10" s="221">
        <v>152592</v>
      </c>
      <c r="L10" s="221"/>
      <c r="M10" s="221">
        <v>152592</v>
      </c>
    </row>
    <row r="11" spans="1:13" s="61" customFormat="1" ht="62.25" customHeight="1">
      <c r="A11" s="62"/>
      <c r="B11" s="5" t="s">
        <v>3</v>
      </c>
      <c r="C11" s="62"/>
      <c r="D11" s="14" t="s">
        <v>172</v>
      </c>
      <c r="E11" s="221"/>
      <c r="F11" s="221">
        <v>256198</v>
      </c>
      <c r="G11" s="221">
        <f>F11</f>
        <v>256198</v>
      </c>
      <c r="H11" s="221"/>
      <c r="I11" s="221">
        <v>453881</v>
      </c>
      <c r="J11" s="221">
        <f>I11</f>
        <v>453881</v>
      </c>
      <c r="K11" s="221"/>
      <c r="L11" s="221"/>
      <c r="M11" s="221"/>
    </row>
    <row r="12" spans="1:13" s="61" customFormat="1" ht="69.75" customHeight="1">
      <c r="A12" s="62">
        <v>1</v>
      </c>
      <c r="B12" s="63" t="s">
        <v>151</v>
      </c>
      <c r="C12" s="62" t="s">
        <v>152</v>
      </c>
      <c r="D12" s="14" t="s">
        <v>175</v>
      </c>
      <c r="E12" s="221">
        <v>30000</v>
      </c>
      <c r="F12" s="221"/>
      <c r="G12" s="221"/>
      <c r="H12" s="221">
        <v>37500</v>
      </c>
      <c r="I12" s="221"/>
      <c r="J12" s="221"/>
      <c r="K12" s="221">
        <v>48000</v>
      </c>
      <c r="L12" s="221"/>
      <c r="M12" s="221">
        <v>48000</v>
      </c>
    </row>
    <row r="13" spans="1:13" s="61" customFormat="1" ht="55.5" customHeight="1">
      <c r="A13" s="64">
        <v>2</v>
      </c>
      <c r="B13" s="63" t="s">
        <v>155</v>
      </c>
      <c r="C13" s="64" t="s">
        <v>134</v>
      </c>
      <c r="D13" s="66" t="s">
        <v>153</v>
      </c>
      <c r="E13" s="222">
        <v>145</v>
      </c>
      <c r="F13" s="222"/>
      <c r="G13" s="222"/>
      <c r="H13" s="222">
        <v>200</v>
      </c>
      <c r="I13" s="222"/>
      <c r="J13" s="222"/>
      <c r="K13" s="222">
        <v>245</v>
      </c>
      <c r="L13" s="222"/>
      <c r="M13" s="222">
        <v>245</v>
      </c>
    </row>
    <row r="14" spans="1:13" s="61" customFormat="1" ht="15.75" customHeight="1">
      <c r="A14" s="64"/>
      <c r="B14" s="113" t="s">
        <v>4</v>
      </c>
      <c r="C14" s="66"/>
      <c r="D14" s="66"/>
      <c r="E14" s="222"/>
      <c r="F14" s="222"/>
      <c r="G14" s="222"/>
      <c r="H14" s="222"/>
      <c r="I14" s="222"/>
      <c r="J14" s="222"/>
      <c r="K14" s="222"/>
      <c r="L14" s="222"/>
      <c r="M14" s="222"/>
    </row>
    <row r="15" spans="1:13" s="61" customFormat="1" ht="46.5" customHeight="1">
      <c r="A15" s="64">
        <v>1</v>
      </c>
      <c r="B15" s="114" t="s">
        <v>154</v>
      </c>
      <c r="C15" s="66" t="s">
        <v>152</v>
      </c>
      <c r="D15" s="66" t="s">
        <v>139</v>
      </c>
      <c r="E15" s="222">
        <v>207</v>
      </c>
      <c r="F15" s="222"/>
      <c r="G15" s="222"/>
      <c r="H15" s="222">
        <v>188</v>
      </c>
      <c r="I15" s="222"/>
      <c r="J15" s="222"/>
      <c r="K15" s="222">
        <f>K12/K13</f>
        <v>195.91836734693877</v>
      </c>
      <c r="L15" s="222"/>
      <c r="M15" s="222">
        <f>M12/M13</f>
        <v>195.91836734693877</v>
      </c>
    </row>
    <row r="16" spans="1:13" s="61" customFormat="1" ht="56.25" customHeight="1">
      <c r="A16" s="65">
        <v>2</v>
      </c>
      <c r="B16" s="114" t="s">
        <v>159</v>
      </c>
      <c r="C16" s="67" t="s">
        <v>133</v>
      </c>
      <c r="D16" s="66" t="s">
        <v>139</v>
      </c>
      <c r="E16" s="222">
        <v>385</v>
      </c>
      <c r="F16" s="222"/>
      <c r="G16" s="222"/>
      <c r="H16" s="222">
        <v>500</v>
      </c>
      <c r="I16" s="222"/>
      <c r="J16" s="222"/>
      <c r="K16" s="222">
        <f>K10/K13</f>
        <v>622.8244897959183</v>
      </c>
      <c r="L16" s="222"/>
      <c r="M16" s="222">
        <f>M10/M13</f>
        <v>622.8244897959183</v>
      </c>
    </row>
    <row r="17" spans="1:13" s="61" customFormat="1" ht="15.75" customHeight="1">
      <c r="A17" s="65"/>
      <c r="B17" s="5" t="s">
        <v>5</v>
      </c>
      <c r="C17" s="67"/>
      <c r="D17" s="67"/>
      <c r="E17" s="220"/>
      <c r="F17" s="220"/>
      <c r="G17" s="220"/>
      <c r="H17" s="220"/>
      <c r="I17" s="220"/>
      <c r="J17" s="220"/>
      <c r="K17" s="220"/>
      <c r="L17" s="220"/>
      <c r="M17" s="220"/>
    </row>
    <row r="18" spans="1:13" s="61" customFormat="1" ht="64.5" customHeight="1">
      <c r="A18" s="65">
        <v>1</v>
      </c>
      <c r="B18" s="115" t="s">
        <v>158</v>
      </c>
      <c r="C18" s="67" t="s">
        <v>135</v>
      </c>
      <c r="D18" s="67" t="s">
        <v>139</v>
      </c>
      <c r="E18" s="220"/>
      <c r="F18" s="220"/>
      <c r="G18" s="220"/>
      <c r="H18" s="220"/>
      <c r="I18" s="220"/>
      <c r="J18" s="220"/>
      <c r="K18" s="222">
        <v>100</v>
      </c>
      <c r="L18" s="222"/>
      <c r="M18" s="222">
        <v>100</v>
      </c>
    </row>
    <row r="19" spans="1:13" s="61" customFormat="1" ht="71.25" customHeight="1">
      <c r="A19" s="35"/>
      <c r="B19" s="5" t="s">
        <v>160</v>
      </c>
      <c r="C19" s="35"/>
      <c r="D19" s="35"/>
      <c r="E19" s="224"/>
      <c r="F19" s="224"/>
      <c r="G19" s="224"/>
      <c r="H19" s="224"/>
      <c r="I19" s="224"/>
      <c r="J19" s="224"/>
      <c r="K19" s="224"/>
      <c r="L19" s="224"/>
      <c r="M19" s="224"/>
    </row>
    <row r="20" spans="1:13" s="61" customFormat="1" ht="32.25" customHeight="1">
      <c r="A20" s="62"/>
      <c r="B20" s="5" t="s">
        <v>136</v>
      </c>
      <c r="C20" s="62"/>
      <c r="D20" s="62"/>
      <c r="E20" s="221"/>
      <c r="F20" s="221"/>
      <c r="G20" s="221"/>
      <c r="H20" s="221"/>
      <c r="I20" s="221"/>
      <c r="J20" s="221"/>
      <c r="K20" s="221"/>
      <c r="L20" s="221"/>
      <c r="M20" s="221"/>
    </row>
    <row r="21" spans="1:13" s="61" customFormat="1" ht="112.5" customHeight="1">
      <c r="A21" s="62">
        <v>1</v>
      </c>
      <c r="B21" s="11" t="s">
        <v>161</v>
      </c>
      <c r="C21" s="62" t="s">
        <v>133</v>
      </c>
      <c r="D21" s="14" t="s">
        <v>139</v>
      </c>
      <c r="E21" s="221"/>
      <c r="F21" s="221"/>
      <c r="G21" s="221"/>
      <c r="H21" s="221"/>
      <c r="I21" s="221"/>
      <c r="J21" s="221"/>
      <c r="K21" s="221"/>
      <c r="L21" s="221">
        <v>93500</v>
      </c>
      <c r="M21" s="221">
        <v>93500</v>
      </c>
    </row>
    <row r="22" spans="1:13" s="61" customFormat="1" ht="42.75" customHeight="1">
      <c r="A22" s="62"/>
      <c r="B22" s="5" t="s">
        <v>3</v>
      </c>
      <c r="C22" s="62"/>
      <c r="D22" s="62"/>
      <c r="E22" s="221"/>
      <c r="F22" s="221"/>
      <c r="G22" s="221"/>
      <c r="H22" s="221"/>
      <c r="I22" s="221"/>
      <c r="J22" s="221"/>
      <c r="K22" s="221"/>
      <c r="L22" s="221"/>
      <c r="M22" s="221"/>
    </row>
    <row r="23" spans="1:13" s="61" customFormat="1" ht="64.5" customHeight="1">
      <c r="A23" s="62">
        <v>1</v>
      </c>
      <c r="B23" s="63" t="s">
        <v>162</v>
      </c>
      <c r="C23" s="62" t="s">
        <v>152</v>
      </c>
      <c r="D23" s="14" t="s">
        <v>139</v>
      </c>
      <c r="E23" s="221"/>
      <c r="F23" s="221"/>
      <c r="G23" s="221"/>
      <c r="H23" s="221"/>
      <c r="I23" s="221"/>
      <c r="J23" s="221"/>
      <c r="K23" s="222"/>
      <c r="L23" s="222">
        <v>10</v>
      </c>
      <c r="M23" s="222">
        <v>10</v>
      </c>
    </row>
    <row r="24" spans="1:13" s="61" customFormat="1" ht="29.25" customHeight="1">
      <c r="A24" s="64"/>
      <c r="B24" s="113" t="s">
        <v>4</v>
      </c>
      <c r="C24" s="66"/>
      <c r="D24" s="66"/>
      <c r="E24" s="222"/>
      <c r="F24" s="222"/>
      <c r="G24" s="222"/>
      <c r="H24" s="222"/>
      <c r="I24" s="222"/>
      <c r="J24" s="222"/>
      <c r="K24" s="222"/>
      <c r="L24" s="222"/>
      <c r="M24" s="222"/>
    </row>
    <row r="25" spans="1:13" s="61" customFormat="1" ht="63.75">
      <c r="A25" s="65">
        <v>2</v>
      </c>
      <c r="B25" s="114" t="s">
        <v>163</v>
      </c>
      <c r="C25" s="67" t="s">
        <v>133</v>
      </c>
      <c r="D25" s="66" t="s">
        <v>139</v>
      </c>
      <c r="E25" s="220"/>
      <c r="F25" s="220"/>
      <c r="G25" s="220"/>
      <c r="H25" s="220"/>
      <c r="I25" s="220"/>
      <c r="J25" s="220"/>
      <c r="K25" s="222"/>
      <c r="L25" s="222">
        <v>93500</v>
      </c>
      <c r="M25" s="222">
        <v>9350</v>
      </c>
    </row>
    <row r="26" spans="1:13" ht="12.75">
      <c r="A26" s="65"/>
      <c r="B26" s="5" t="s">
        <v>5</v>
      </c>
      <c r="C26" s="67"/>
      <c r="D26" s="67"/>
      <c r="E26" s="220"/>
      <c r="F26" s="220"/>
      <c r="G26" s="220"/>
      <c r="H26" s="220"/>
      <c r="I26" s="220"/>
      <c r="J26" s="220"/>
      <c r="K26" s="220"/>
      <c r="L26" s="220"/>
      <c r="M26" s="220"/>
    </row>
    <row r="27" spans="1:13" ht="73.5" customHeight="1">
      <c r="A27" s="65">
        <v>1</v>
      </c>
      <c r="B27" s="115" t="s">
        <v>164</v>
      </c>
      <c r="C27" s="67" t="s">
        <v>135</v>
      </c>
      <c r="D27" s="67" t="s">
        <v>139</v>
      </c>
      <c r="E27" s="220"/>
      <c r="F27" s="220"/>
      <c r="G27" s="220"/>
      <c r="H27" s="220"/>
      <c r="I27" s="220"/>
      <c r="J27" s="220"/>
      <c r="K27" s="222">
        <v>100</v>
      </c>
      <c r="L27" s="222"/>
      <c r="M27" s="222">
        <v>100</v>
      </c>
    </row>
    <row r="28" spans="1:15" ht="36" customHeight="1">
      <c r="A28" s="153" t="s">
        <v>124</v>
      </c>
      <c r="B28" s="153"/>
      <c r="C28" s="153"/>
      <c r="D28" s="153"/>
      <c r="E28" s="153"/>
      <c r="F28" s="153"/>
      <c r="G28" s="153"/>
      <c r="H28" s="153"/>
      <c r="I28" s="153"/>
      <c r="J28" s="23"/>
      <c r="K28" s="23"/>
      <c r="L28" s="23"/>
      <c r="M28" s="23"/>
      <c r="N28" s="29"/>
      <c r="O28" s="29"/>
    </row>
    <row r="29" ht="12.75">
      <c r="J29" s="91" t="s">
        <v>67</v>
      </c>
    </row>
    <row r="30" spans="1:10" ht="16.5" customHeight="1">
      <c r="A30" s="157" t="s">
        <v>18</v>
      </c>
      <c r="B30" s="157" t="s">
        <v>11</v>
      </c>
      <c r="C30" s="157" t="s">
        <v>17</v>
      </c>
      <c r="D30" s="157" t="s">
        <v>12</v>
      </c>
      <c r="E30" s="154" t="s">
        <v>114</v>
      </c>
      <c r="F30" s="155"/>
      <c r="G30" s="156"/>
      <c r="H30" s="159" t="s">
        <v>115</v>
      </c>
      <c r="I30" s="159"/>
      <c r="J30" s="159"/>
    </row>
    <row r="31" spans="1:10" ht="25.5">
      <c r="A31" s="158"/>
      <c r="B31" s="158"/>
      <c r="C31" s="158"/>
      <c r="D31" s="158"/>
      <c r="E31" s="35" t="s">
        <v>2</v>
      </c>
      <c r="F31" s="35" t="s">
        <v>32</v>
      </c>
      <c r="G31" s="14" t="s">
        <v>74</v>
      </c>
      <c r="H31" s="35" t="s">
        <v>2</v>
      </c>
      <c r="I31" s="35" t="s">
        <v>32</v>
      </c>
      <c r="J31" s="14" t="s">
        <v>75</v>
      </c>
    </row>
    <row r="32" spans="1:10" s="61" customFormat="1" ht="12.75" customHeight="1">
      <c r="A32" s="35">
        <v>1</v>
      </c>
      <c r="B32" s="35">
        <v>2</v>
      </c>
      <c r="C32" s="35">
        <v>3</v>
      </c>
      <c r="D32" s="35">
        <v>4</v>
      </c>
      <c r="E32" s="35">
        <v>5</v>
      </c>
      <c r="F32" s="35">
        <v>6</v>
      </c>
      <c r="G32" s="35">
        <v>7</v>
      </c>
      <c r="H32" s="35">
        <v>8</v>
      </c>
      <c r="I32" s="35">
        <v>9</v>
      </c>
      <c r="J32" s="35">
        <v>10</v>
      </c>
    </row>
    <row r="33" spans="1:10" s="61" customFormat="1" ht="63.75">
      <c r="A33" s="35"/>
      <c r="B33" s="5" t="s">
        <v>150</v>
      </c>
      <c r="C33" s="35"/>
      <c r="D33" s="35"/>
      <c r="E33" s="220"/>
      <c r="F33" s="220"/>
      <c r="G33" s="220"/>
      <c r="H33" s="220"/>
      <c r="I33" s="220"/>
      <c r="J33" s="220"/>
    </row>
    <row r="34" spans="1:10" s="61" customFormat="1" ht="34.5" customHeight="1">
      <c r="A34" s="62"/>
      <c r="B34" s="5" t="s">
        <v>136</v>
      </c>
      <c r="C34" s="62"/>
      <c r="D34" s="62"/>
      <c r="E34" s="221"/>
      <c r="F34" s="221"/>
      <c r="G34" s="221"/>
      <c r="H34" s="221"/>
      <c r="I34" s="220"/>
      <c r="J34" s="221"/>
    </row>
    <row r="35" spans="1:10" s="61" customFormat="1" ht="63.75">
      <c r="A35" s="62">
        <v>1</v>
      </c>
      <c r="B35" s="63" t="s">
        <v>156</v>
      </c>
      <c r="C35" s="62" t="s">
        <v>133</v>
      </c>
      <c r="D35" s="14" t="s">
        <v>139</v>
      </c>
      <c r="E35" s="112">
        <v>377617</v>
      </c>
      <c r="F35" s="221"/>
      <c r="G35" s="112">
        <v>377617</v>
      </c>
      <c r="H35" s="112">
        <v>396498</v>
      </c>
      <c r="I35" s="220"/>
      <c r="J35" s="112">
        <v>396498</v>
      </c>
    </row>
    <row r="36" spans="1:10" s="61" customFormat="1" ht="32.25" customHeight="1">
      <c r="A36" s="62"/>
      <c r="B36" s="63" t="s">
        <v>157</v>
      </c>
      <c r="C36" s="62"/>
      <c r="D36" s="14" t="s">
        <v>139</v>
      </c>
      <c r="E36" s="112">
        <f>152592*105.6/100</f>
        <v>161137.152</v>
      </c>
      <c r="F36" s="221"/>
      <c r="G36" s="112">
        <f>152592*105.6/100</f>
        <v>161137.152</v>
      </c>
      <c r="H36" s="219">
        <f>161137.152*105/100</f>
        <v>169194.00960000002</v>
      </c>
      <c r="I36" s="220"/>
      <c r="J36" s="219">
        <f>161137.152*105/100</f>
        <v>169194.00960000002</v>
      </c>
    </row>
    <row r="37" spans="1:10" s="61" customFormat="1" ht="27" customHeight="1">
      <c r="A37" s="62"/>
      <c r="B37" s="5" t="s">
        <v>3</v>
      </c>
      <c r="C37" s="62"/>
      <c r="D37" s="118"/>
      <c r="E37" s="221"/>
      <c r="F37" s="221"/>
      <c r="G37" s="221"/>
      <c r="H37" s="221"/>
      <c r="I37" s="220"/>
      <c r="J37" s="221"/>
    </row>
    <row r="38" spans="1:10" s="61" customFormat="1" ht="38.25">
      <c r="A38" s="62">
        <v>1</v>
      </c>
      <c r="B38" s="63" t="s">
        <v>151</v>
      </c>
      <c r="C38" s="62" t="s">
        <v>152</v>
      </c>
      <c r="D38" s="130" t="s">
        <v>139</v>
      </c>
      <c r="E38" s="221">
        <v>48000</v>
      </c>
      <c r="F38" s="221"/>
      <c r="G38" s="221">
        <v>48000</v>
      </c>
      <c r="H38" s="221">
        <v>48000</v>
      </c>
      <c r="I38" s="221"/>
      <c r="J38" s="221">
        <v>48000</v>
      </c>
    </row>
    <row r="39" spans="1:10" s="61" customFormat="1" ht="53.25" customHeight="1">
      <c r="A39" s="64">
        <v>2</v>
      </c>
      <c r="B39" s="63" t="s">
        <v>155</v>
      </c>
      <c r="C39" s="64" t="s">
        <v>134</v>
      </c>
      <c r="D39" s="119" t="s">
        <v>153</v>
      </c>
      <c r="E39" s="222">
        <v>225</v>
      </c>
      <c r="F39" s="222"/>
      <c r="G39" s="222">
        <v>225</v>
      </c>
      <c r="H39" s="222">
        <v>225</v>
      </c>
      <c r="I39" s="222"/>
      <c r="J39" s="222">
        <v>225</v>
      </c>
    </row>
    <row r="40" spans="1:10" s="61" customFormat="1" ht="12.75">
      <c r="A40" s="64"/>
      <c r="B40" s="113" t="s">
        <v>4</v>
      </c>
      <c r="C40" s="66"/>
      <c r="D40" s="119"/>
      <c r="E40" s="220"/>
      <c r="F40" s="220"/>
      <c r="G40" s="220"/>
      <c r="H40" s="220"/>
      <c r="I40" s="220"/>
      <c r="J40" s="220"/>
    </row>
    <row r="41" spans="1:10" s="61" customFormat="1" ht="44.25" customHeight="1">
      <c r="A41" s="64">
        <v>1</v>
      </c>
      <c r="B41" s="114" t="s">
        <v>154</v>
      </c>
      <c r="C41" s="66" t="s">
        <v>152</v>
      </c>
      <c r="D41" s="119" t="s">
        <v>139</v>
      </c>
      <c r="E41" s="222">
        <f>E38/E39</f>
        <v>213.33333333333334</v>
      </c>
      <c r="F41" s="222"/>
      <c r="G41" s="222">
        <f>G38/G39</f>
        <v>213.33333333333334</v>
      </c>
      <c r="H41" s="222">
        <f>H38/H39</f>
        <v>213.33333333333334</v>
      </c>
      <c r="I41" s="222"/>
      <c r="J41" s="222">
        <f>J38/J39</f>
        <v>213.33333333333334</v>
      </c>
    </row>
    <row r="42" spans="1:10" ht="60.75" customHeight="1">
      <c r="A42" s="65">
        <v>2</v>
      </c>
      <c r="B42" s="114" t="s">
        <v>159</v>
      </c>
      <c r="C42" s="67" t="s">
        <v>133</v>
      </c>
      <c r="D42" s="119" t="s">
        <v>139</v>
      </c>
      <c r="E42" s="222">
        <f>E36/E39</f>
        <v>716.16512</v>
      </c>
      <c r="F42" s="220"/>
      <c r="G42" s="222">
        <f>G36/G39</f>
        <v>716.16512</v>
      </c>
      <c r="H42" s="222">
        <f>H36/H39</f>
        <v>751.973376</v>
      </c>
      <c r="I42" s="220"/>
      <c r="J42" s="222">
        <f>J36/J39</f>
        <v>751.973376</v>
      </c>
    </row>
    <row r="43" spans="1:10" ht="21" customHeight="1">
      <c r="A43" s="65"/>
      <c r="B43" s="5" t="s">
        <v>5</v>
      </c>
      <c r="C43" s="67"/>
      <c r="D43" s="120"/>
      <c r="E43" s="223"/>
      <c r="F43" s="223"/>
      <c r="G43" s="223"/>
      <c r="H43" s="223"/>
      <c r="I43" s="223"/>
      <c r="J43" s="223"/>
    </row>
    <row r="44" spans="1:10" ht="75" customHeight="1">
      <c r="A44" s="65">
        <v>1</v>
      </c>
      <c r="B44" s="115" t="s">
        <v>158</v>
      </c>
      <c r="C44" s="67" t="s">
        <v>135</v>
      </c>
      <c r="D44" s="120" t="s">
        <v>139</v>
      </c>
      <c r="E44" s="225">
        <v>100</v>
      </c>
      <c r="F44" s="225"/>
      <c r="G44" s="225">
        <v>100</v>
      </c>
      <c r="H44" s="225">
        <v>100</v>
      </c>
      <c r="I44" s="225"/>
      <c r="J44" s="225">
        <v>100</v>
      </c>
    </row>
    <row r="45" spans="1:10" ht="14.25">
      <c r="A45" s="121"/>
      <c r="B45" s="13"/>
      <c r="C45" s="121"/>
      <c r="D45" s="121"/>
      <c r="E45" s="27"/>
      <c r="F45" s="12"/>
      <c r="G45" s="12"/>
      <c r="H45" s="27"/>
      <c r="I45" s="12"/>
      <c r="J45" s="12"/>
    </row>
    <row r="46" spans="1:10" ht="12.75">
      <c r="A46" s="121"/>
      <c r="B46" s="8"/>
      <c r="C46" s="121"/>
      <c r="D46" s="121"/>
      <c r="E46" s="27"/>
      <c r="F46" s="27"/>
      <c r="G46" s="27"/>
      <c r="H46" s="27"/>
      <c r="I46" s="27"/>
      <c r="J46" s="27"/>
    </row>
    <row r="47" spans="1:10" ht="12.75">
      <c r="A47" s="121"/>
      <c r="B47" s="122"/>
      <c r="C47" s="121"/>
      <c r="D47" s="121"/>
      <c r="E47" s="27"/>
      <c r="F47" s="27"/>
      <c r="G47" s="27"/>
      <c r="H47" s="27"/>
      <c r="I47" s="27"/>
      <c r="J47" s="27"/>
    </row>
    <row r="48" spans="1:10" ht="12.75">
      <c r="A48" s="123"/>
      <c r="B48" s="124"/>
      <c r="C48" s="125"/>
      <c r="D48" s="125"/>
      <c r="E48" s="27"/>
      <c r="F48" s="27"/>
      <c r="G48" s="27"/>
      <c r="H48" s="27"/>
      <c r="I48" s="27"/>
      <c r="J48" s="27"/>
    </row>
    <row r="49" spans="1:10" ht="12.75">
      <c r="A49" s="126"/>
      <c r="B49" s="127"/>
      <c r="C49" s="128"/>
      <c r="D49" s="125"/>
      <c r="E49" s="27"/>
      <c r="F49" s="27"/>
      <c r="G49" s="27"/>
      <c r="H49" s="27"/>
      <c r="I49" s="27"/>
      <c r="J49" s="27"/>
    </row>
    <row r="50" spans="1:10" ht="12.75">
      <c r="A50" s="126"/>
      <c r="B50" s="8"/>
      <c r="C50" s="128"/>
      <c r="D50" s="128"/>
      <c r="E50" s="27"/>
      <c r="F50" s="27"/>
      <c r="G50" s="27"/>
      <c r="H50" s="27"/>
      <c r="I50" s="27"/>
      <c r="J50" s="27"/>
    </row>
    <row r="51" spans="1:10" ht="12.75">
      <c r="A51" s="126"/>
      <c r="B51" s="129"/>
      <c r="C51" s="128"/>
      <c r="D51" s="128"/>
      <c r="E51" s="27"/>
      <c r="F51" s="27"/>
      <c r="G51" s="27"/>
      <c r="H51" s="27"/>
      <c r="I51" s="27"/>
      <c r="J51" s="27"/>
    </row>
    <row r="52" spans="1:10" ht="12.75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2.75">
      <c r="A53" s="27"/>
      <c r="B53" s="27"/>
      <c r="C53" s="27"/>
      <c r="D53" s="27"/>
      <c r="E53" s="27"/>
      <c r="F53" s="27"/>
      <c r="G53" s="27"/>
      <c r="H53" s="27"/>
      <c r="I53" s="27"/>
      <c r="J53" s="27"/>
    </row>
  </sheetData>
  <sheetProtection/>
  <mergeCells count="16">
    <mergeCell ref="K4:M4"/>
    <mergeCell ref="E30:G30"/>
    <mergeCell ref="H30:J30"/>
    <mergeCell ref="A1:I1"/>
    <mergeCell ref="A2:I2"/>
    <mergeCell ref="A28:I28"/>
    <mergeCell ref="A4:A5"/>
    <mergeCell ref="B4:B5"/>
    <mergeCell ref="C4:C5"/>
    <mergeCell ref="D4:D5"/>
    <mergeCell ref="E4:G4"/>
    <mergeCell ref="H4:J4"/>
    <mergeCell ref="A30:A31"/>
    <mergeCell ref="B30:B31"/>
    <mergeCell ref="C30:C31"/>
    <mergeCell ref="D30:D31"/>
  </mergeCells>
  <printOptions/>
  <pageMargins left="0.2" right="0.2" top="0.2" bottom="0.5" header="0.19" footer="0.19"/>
  <pageSetup horizontalDpi="600" verticalDpi="600" orientation="landscape" paperSize="9" scale="69" r:id="rId1"/>
  <rowBreaks count="2" manualBreakCount="2">
    <brk id="18" max="12" man="1"/>
    <brk id="3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8"/>
  <sheetViews>
    <sheetView showGridLines="0" view="pageBreakPreview" zoomScale="75" zoomScaleSheetLayoutView="75" zoomScalePageLayoutView="0" workbookViewId="0" topLeftCell="A1">
      <selection activeCell="P26" sqref="P26"/>
    </sheetView>
  </sheetViews>
  <sheetFormatPr defaultColWidth="9.00390625" defaultRowHeight="12.75"/>
  <cols>
    <col min="1" max="1" width="14.125" style="78" customWidth="1"/>
    <col min="2" max="2" width="67.75390625" style="78" customWidth="1"/>
    <col min="3" max="3" width="13.00390625" style="78" customWidth="1"/>
    <col min="4" max="4" width="13.25390625" style="78" customWidth="1"/>
    <col min="5" max="5" width="14.375" style="110" customWidth="1"/>
    <col min="6" max="6" width="16.375" style="110" customWidth="1"/>
    <col min="7" max="12" width="13.75390625" style="78" customWidth="1"/>
    <col min="13" max="13" width="9.125" style="78" customWidth="1"/>
    <col min="14" max="14" width="11.00390625" style="78" customWidth="1"/>
    <col min="15" max="16384" width="9.125" style="78" customWidth="1"/>
  </cols>
  <sheetData>
    <row r="1" spans="1:8" s="71" customFormat="1" ht="15.75">
      <c r="A1" s="68"/>
      <c r="B1" s="138" t="s">
        <v>76</v>
      </c>
      <c r="C1" s="138"/>
      <c r="D1" s="138"/>
      <c r="E1" s="138"/>
      <c r="F1" s="138"/>
      <c r="G1" s="138"/>
      <c r="H1" s="138"/>
    </row>
    <row r="2" spans="5:12" s="71" customFormat="1" ht="12.75">
      <c r="E2" s="105"/>
      <c r="F2" s="105"/>
      <c r="L2" s="83" t="s">
        <v>67</v>
      </c>
    </row>
    <row r="3" spans="1:12" s="71" customFormat="1" ht="21" customHeight="1">
      <c r="A3" s="161"/>
      <c r="B3" s="157" t="s">
        <v>28</v>
      </c>
      <c r="C3" s="159" t="s">
        <v>45</v>
      </c>
      <c r="D3" s="159"/>
      <c r="E3" s="162" t="s">
        <v>91</v>
      </c>
      <c r="F3" s="162"/>
      <c r="G3" s="159" t="s">
        <v>44</v>
      </c>
      <c r="H3" s="159"/>
      <c r="I3" s="159" t="s">
        <v>46</v>
      </c>
      <c r="J3" s="159"/>
      <c r="K3" s="159" t="s">
        <v>46</v>
      </c>
      <c r="L3" s="159"/>
    </row>
    <row r="4" spans="1:12" s="71" customFormat="1" ht="60" customHeight="1">
      <c r="A4" s="161"/>
      <c r="B4" s="158"/>
      <c r="C4" s="73" t="s">
        <v>31</v>
      </c>
      <c r="D4" s="73" t="s">
        <v>32</v>
      </c>
      <c r="E4" s="106" t="s">
        <v>31</v>
      </c>
      <c r="F4" s="107" t="s">
        <v>32</v>
      </c>
      <c r="G4" s="73" t="s">
        <v>31</v>
      </c>
      <c r="H4" s="73" t="s">
        <v>32</v>
      </c>
      <c r="I4" s="73" t="s">
        <v>31</v>
      </c>
      <c r="J4" s="73" t="s">
        <v>32</v>
      </c>
      <c r="K4" s="73" t="s">
        <v>31</v>
      </c>
      <c r="L4" s="73" t="s">
        <v>32</v>
      </c>
    </row>
    <row r="5" spans="1:12" s="71" customFormat="1" ht="12.75">
      <c r="A5" s="77"/>
      <c r="B5" s="72">
        <v>1</v>
      </c>
      <c r="C5" s="73">
        <v>2</v>
      </c>
      <c r="D5" s="72">
        <v>3</v>
      </c>
      <c r="E5" s="107">
        <v>4</v>
      </c>
      <c r="F5" s="107">
        <v>5</v>
      </c>
      <c r="G5" s="72">
        <v>6</v>
      </c>
      <c r="H5" s="73">
        <v>7</v>
      </c>
      <c r="I5" s="72">
        <v>8</v>
      </c>
      <c r="J5" s="73">
        <v>9</v>
      </c>
      <c r="K5" s="72">
        <v>10</v>
      </c>
      <c r="L5" s="73">
        <v>11</v>
      </c>
    </row>
    <row r="6" spans="1:12" s="71" customFormat="1" ht="12.75">
      <c r="A6" s="77"/>
      <c r="B6" s="72"/>
      <c r="C6" s="111"/>
      <c r="D6" s="72"/>
      <c r="E6" s="107"/>
      <c r="F6" s="107"/>
      <c r="G6" s="72"/>
      <c r="H6" s="73"/>
      <c r="I6" s="72"/>
      <c r="J6" s="73"/>
      <c r="K6" s="72"/>
      <c r="L6" s="73"/>
    </row>
    <row r="7" spans="1:12" s="71" customFormat="1" ht="12.75">
      <c r="A7" s="77"/>
      <c r="B7" s="72"/>
      <c r="C7" s="111"/>
      <c r="D7" s="72"/>
      <c r="E7" s="107"/>
      <c r="F7" s="107"/>
      <c r="G7" s="72"/>
      <c r="H7" s="73"/>
      <c r="I7" s="72"/>
      <c r="J7" s="73"/>
      <c r="K7" s="72"/>
      <c r="L7" s="73"/>
    </row>
    <row r="8" spans="1:12" s="75" customFormat="1" ht="12.75">
      <c r="A8" s="77"/>
      <c r="B8" s="82" t="s">
        <v>52</v>
      </c>
      <c r="C8" s="74"/>
      <c r="D8" s="62"/>
      <c r="E8" s="108"/>
      <c r="F8" s="108"/>
      <c r="G8" s="62"/>
      <c r="H8" s="62"/>
      <c r="I8" s="62"/>
      <c r="J8" s="62"/>
      <c r="K8" s="62"/>
      <c r="L8" s="62"/>
    </row>
    <row r="9" spans="1:12" s="75" customFormat="1" ht="125.25" customHeight="1">
      <c r="A9" s="81"/>
      <c r="B9" s="92" t="s">
        <v>77</v>
      </c>
      <c r="C9" s="62" t="s">
        <v>13</v>
      </c>
      <c r="D9" s="62"/>
      <c r="E9" s="108" t="s">
        <v>13</v>
      </c>
      <c r="F9" s="108"/>
      <c r="G9" s="62" t="s">
        <v>13</v>
      </c>
      <c r="H9" s="62"/>
      <c r="I9" s="62" t="s">
        <v>13</v>
      </c>
      <c r="J9" s="62"/>
      <c r="K9" s="62" t="s">
        <v>13</v>
      </c>
      <c r="L9" s="62"/>
    </row>
    <row r="10" spans="1:8" s="71" customFormat="1" ht="12.75">
      <c r="A10" s="75"/>
      <c r="B10" s="42"/>
      <c r="C10" s="42"/>
      <c r="D10" s="42"/>
      <c r="E10" s="109"/>
      <c r="F10" s="109"/>
      <c r="G10" s="42"/>
      <c r="H10" s="42"/>
    </row>
    <row r="11" spans="2:8" s="71" customFormat="1" ht="12.75">
      <c r="B11" s="42"/>
      <c r="C11" s="42"/>
      <c r="D11" s="42"/>
      <c r="E11" s="109"/>
      <c r="F11" s="109"/>
      <c r="G11" s="42"/>
      <c r="H11" s="42"/>
    </row>
    <row r="12" spans="2:8" s="71" customFormat="1" ht="12.75">
      <c r="B12" s="42"/>
      <c r="C12" s="42"/>
      <c r="D12" s="42"/>
      <c r="E12" s="109"/>
      <c r="F12" s="109"/>
      <c r="G12" s="42"/>
      <c r="H12" s="42"/>
    </row>
    <row r="13" spans="2:8" s="71" customFormat="1" ht="12.75">
      <c r="B13" s="42"/>
      <c r="C13" s="42"/>
      <c r="D13" s="42"/>
      <c r="E13" s="109"/>
      <c r="F13" s="109"/>
      <c r="G13" s="42"/>
      <c r="H13" s="42"/>
    </row>
    <row r="14" ht="12.75">
      <c r="A14" s="93"/>
    </row>
    <row r="15" ht="12.75">
      <c r="A15" s="93"/>
    </row>
    <row r="16" ht="12.75">
      <c r="A16" s="93"/>
    </row>
    <row r="17" ht="12.75">
      <c r="A17" s="93"/>
    </row>
    <row r="18" ht="12.75">
      <c r="A18" s="93"/>
    </row>
    <row r="19" ht="12.75">
      <c r="A19" s="93"/>
    </row>
    <row r="20" ht="12.75">
      <c r="A20" s="93"/>
    </row>
    <row r="21" ht="12.75">
      <c r="A21" s="93"/>
    </row>
    <row r="22" ht="12.75">
      <c r="A22" s="93"/>
    </row>
    <row r="23" ht="12.75">
      <c r="A23" s="93"/>
    </row>
    <row r="24" ht="12.75">
      <c r="A24" s="93"/>
    </row>
    <row r="25" ht="12.75">
      <c r="A25" s="93"/>
    </row>
    <row r="26" ht="12.75">
      <c r="A26" s="93"/>
    </row>
    <row r="27" ht="12.75">
      <c r="A27" s="93"/>
    </row>
    <row r="28" ht="12.75">
      <c r="A28" s="93"/>
    </row>
    <row r="29" ht="12.75">
      <c r="A29" s="93"/>
    </row>
    <row r="30" ht="12.75">
      <c r="A30" s="93"/>
    </row>
    <row r="31" ht="12.75">
      <c r="A31" s="93"/>
    </row>
    <row r="32" ht="12.75">
      <c r="A32" s="93"/>
    </row>
    <row r="33" ht="12.75">
      <c r="A33" s="93"/>
    </row>
    <row r="34" ht="12.75">
      <c r="A34" s="93"/>
    </row>
    <row r="35" ht="12.75">
      <c r="A35" s="93"/>
    </row>
    <row r="36" ht="12.75">
      <c r="A36" s="93"/>
    </row>
    <row r="37" ht="12.75">
      <c r="A37" s="93"/>
    </row>
    <row r="38" ht="12.75">
      <c r="A38" s="93"/>
    </row>
    <row r="39" ht="12.75">
      <c r="A39" s="93"/>
    </row>
    <row r="40" ht="12.75">
      <c r="A40" s="93"/>
    </row>
    <row r="41" ht="12.75">
      <c r="A41" s="93"/>
    </row>
    <row r="42" ht="12.75">
      <c r="A42" s="93"/>
    </row>
    <row r="43" ht="12.75">
      <c r="A43" s="93"/>
    </row>
    <row r="44" ht="12.75">
      <c r="A44" s="93"/>
    </row>
    <row r="45" ht="12.75">
      <c r="A45" s="93"/>
    </row>
    <row r="46" ht="12.75">
      <c r="A46" s="93"/>
    </row>
    <row r="47" ht="12.75">
      <c r="A47" s="93"/>
    </row>
    <row r="48" ht="12.75">
      <c r="A48" s="93"/>
    </row>
    <row r="49" ht="12.75">
      <c r="A49" s="93"/>
    </row>
    <row r="50" ht="12.75">
      <c r="A50" s="93"/>
    </row>
    <row r="51" ht="12.75">
      <c r="A51" s="93"/>
    </row>
    <row r="52" ht="12.75">
      <c r="A52" s="93"/>
    </row>
    <row r="53" ht="12.75">
      <c r="A53" s="93"/>
    </row>
    <row r="54" ht="12.75">
      <c r="A54" s="93"/>
    </row>
    <row r="55" ht="12.75">
      <c r="A55" s="93"/>
    </row>
    <row r="56" ht="12.75">
      <c r="A56" s="93"/>
    </row>
    <row r="57" ht="12.75">
      <c r="A57" s="93"/>
    </row>
    <row r="58" ht="12.75">
      <c r="A58" s="93"/>
    </row>
    <row r="59" ht="12.75">
      <c r="A59" s="93"/>
    </row>
    <row r="60" ht="12.75">
      <c r="A60" s="93"/>
    </row>
    <row r="61" ht="12.75">
      <c r="A61" s="93"/>
    </row>
    <row r="62" ht="12.75">
      <c r="A62" s="93"/>
    </row>
    <row r="63" ht="12.75">
      <c r="A63" s="93"/>
    </row>
    <row r="64" ht="12.75">
      <c r="A64" s="93"/>
    </row>
    <row r="65" ht="12.75">
      <c r="A65" s="93"/>
    </row>
    <row r="66" ht="12.75">
      <c r="A66" s="93"/>
    </row>
    <row r="67" ht="12.75">
      <c r="A67" s="93"/>
    </row>
    <row r="68" ht="12.75">
      <c r="A68" s="93"/>
    </row>
    <row r="69" ht="12.75">
      <c r="A69" s="93"/>
    </row>
    <row r="70" ht="12.75">
      <c r="A70" s="93"/>
    </row>
    <row r="71" ht="12.75">
      <c r="A71" s="93"/>
    </row>
    <row r="72" ht="12.75">
      <c r="A72" s="93"/>
    </row>
    <row r="73" ht="12.75">
      <c r="A73" s="93"/>
    </row>
    <row r="74" ht="12.75">
      <c r="A74" s="93"/>
    </row>
    <row r="75" ht="12.75">
      <c r="A75" s="93"/>
    </row>
    <row r="76" ht="12.75">
      <c r="A76" s="93"/>
    </row>
    <row r="77" ht="12.75">
      <c r="A77" s="93"/>
    </row>
    <row r="78" ht="12.75">
      <c r="A78" s="93"/>
    </row>
    <row r="79" ht="12.75">
      <c r="A79" s="93"/>
    </row>
    <row r="80" ht="12.75">
      <c r="A80" s="93"/>
    </row>
    <row r="81" ht="12.75">
      <c r="A81" s="93"/>
    </row>
    <row r="82" ht="12.75">
      <c r="A82" s="93"/>
    </row>
    <row r="83" ht="12.75">
      <c r="A83" s="93"/>
    </row>
    <row r="84" ht="12.75">
      <c r="A84" s="93"/>
    </row>
    <row r="85" ht="12.75">
      <c r="A85" s="93"/>
    </row>
    <row r="86" ht="12.75">
      <c r="A86" s="93"/>
    </row>
    <row r="87" ht="12.75">
      <c r="A87" s="93"/>
    </row>
    <row r="88" ht="12.75">
      <c r="A88" s="93"/>
    </row>
    <row r="89" ht="12.75">
      <c r="A89" s="93"/>
    </row>
    <row r="90" ht="12.75">
      <c r="A90" s="93"/>
    </row>
    <row r="91" ht="12.75">
      <c r="A91" s="93"/>
    </row>
    <row r="92" ht="12.75">
      <c r="A92" s="93"/>
    </row>
    <row r="93" ht="12.75">
      <c r="A93" s="93"/>
    </row>
    <row r="94" ht="12.75">
      <c r="A94" s="93"/>
    </row>
    <row r="95" ht="12.75">
      <c r="A95" s="93"/>
    </row>
    <row r="96" ht="12.75">
      <c r="A96" s="93"/>
    </row>
    <row r="97" ht="12.75">
      <c r="A97" s="93"/>
    </row>
    <row r="98" ht="12.75">
      <c r="A98" s="93"/>
    </row>
    <row r="99" ht="12.75">
      <c r="A99" s="93"/>
    </row>
    <row r="100" ht="12.75">
      <c r="A100" s="93"/>
    </row>
    <row r="101" ht="12.75">
      <c r="A101" s="93"/>
    </row>
    <row r="102" ht="12.75">
      <c r="A102" s="93"/>
    </row>
    <row r="103" ht="12.75">
      <c r="A103" s="93"/>
    </row>
    <row r="104" ht="12.75">
      <c r="A104" s="93"/>
    </row>
    <row r="105" ht="12.75">
      <c r="A105" s="93"/>
    </row>
    <row r="106" ht="12.75">
      <c r="A106" s="93"/>
    </row>
    <row r="107" ht="12.75">
      <c r="A107" s="93"/>
    </row>
    <row r="108" ht="12.75">
      <c r="A108" s="93"/>
    </row>
    <row r="109" ht="12.75">
      <c r="A109" s="93"/>
    </row>
    <row r="110" ht="12.75">
      <c r="A110" s="93"/>
    </row>
    <row r="111" ht="12.75">
      <c r="A111" s="93"/>
    </row>
    <row r="112" ht="12.75">
      <c r="A112" s="93"/>
    </row>
    <row r="113" ht="12.75">
      <c r="A113" s="93"/>
    </row>
    <row r="114" ht="12.75">
      <c r="A114" s="93"/>
    </row>
    <row r="115" ht="12.75">
      <c r="A115" s="93"/>
    </row>
    <row r="116" ht="12.75">
      <c r="A116" s="93"/>
    </row>
    <row r="117" ht="12.75">
      <c r="A117" s="93"/>
    </row>
    <row r="118" ht="12.75">
      <c r="A118" s="93"/>
    </row>
  </sheetData>
  <sheetProtection/>
  <mergeCells count="8">
    <mergeCell ref="K3:L3"/>
    <mergeCell ref="I3:J3"/>
    <mergeCell ref="A3:A4"/>
    <mergeCell ref="B3:B4"/>
    <mergeCell ref="B1:H1"/>
    <mergeCell ref="C3:D3"/>
    <mergeCell ref="E3:F3"/>
    <mergeCell ref="G3:H3"/>
  </mergeCells>
  <printOptions/>
  <pageMargins left="0.1968503937007874" right="0.1968503937007874" top="0.31496062992125984" bottom="0.35433070866141736" header="0.2755905511811024" footer="0.196850393700787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P10"/>
  <sheetViews>
    <sheetView showGridLines="0" view="pageBreakPreview" zoomScale="75" zoomScaleNormal="85" zoomScaleSheetLayoutView="75" zoomScalePageLayoutView="0" workbookViewId="0" topLeftCell="A1">
      <selection activeCell="B4" sqref="B4:B6"/>
    </sheetView>
  </sheetViews>
  <sheetFormatPr defaultColWidth="9.00390625" defaultRowHeight="12.75"/>
  <cols>
    <col min="1" max="1" width="9.125" style="80" customWidth="1"/>
    <col min="2" max="2" width="39.125" style="80" customWidth="1"/>
    <col min="3" max="4" width="13.75390625" style="80" customWidth="1"/>
    <col min="5" max="5" width="13.25390625" style="80" customWidth="1"/>
    <col min="6" max="6" width="10.375" style="80" customWidth="1"/>
    <col min="7" max="7" width="12.625" style="80" customWidth="1"/>
    <col min="8" max="8" width="11.375" style="80" customWidth="1"/>
    <col min="9" max="9" width="12.875" style="80" customWidth="1"/>
    <col min="10" max="10" width="11.125" style="80" customWidth="1"/>
    <col min="11" max="16" width="11.375" style="80" customWidth="1"/>
    <col min="17" max="16384" width="9.125" style="80" customWidth="1"/>
  </cols>
  <sheetData>
    <row r="1" ht="62.25" customHeight="1"/>
    <row r="2" spans="1:16" s="79" customFormat="1" ht="15.75">
      <c r="A2" s="163" t="s">
        <v>78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4" spans="1:16" s="79" customFormat="1" ht="18" customHeight="1">
      <c r="A4" s="164" t="s">
        <v>18</v>
      </c>
      <c r="B4" s="165" t="s">
        <v>33</v>
      </c>
      <c r="C4" s="165" t="s">
        <v>47</v>
      </c>
      <c r="D4" s="165"/>
      <c r="E4" s="165"/>
      <c r="F4" s="165"/>
      <c r="G4" s="165" t="s">
        <v>43</v>
      </c>
      <c r="H4" s="165"/>
      <c r="I4" s="165"/>
      <c r="J4" s="165"/>
      <c r="K4" s="168" t="s">
        <v>48</v>
      </c>
      <c r="L4" s="168"/>
      <c r="M4" s="168" t="s">
        <v>49</v>
      </c>
      <c r="N4" s="168"/>
      <c r="O4" s="168" t="s">
        <v>48</v>
      </c>
      <c r="P4" s="168"/>
    </row>
    <row r="5" spans="1:16" s="79" customFormat="1" ht="42.75" customHeight="1">
      <c r="A5" s="165"/>
      <c r="B5" s="165"/>
      <c r="C5" s="165" t="s">
        <v>35</v>
      </c>
      <c r="D5" s="165"/>
      <c r="E5" s="165" t="s">
        <v>16</v>
      </c>
      <c r="F5" s="165"/>
      <c r="G5" s="165" t="s">
        <v>35</v>
      </c>
      <c r="H5" s="165"/>
      <c r="I5" s="165" t="s">
        <v>16</v>
      </c>
      <c r="J5" s="165"/>
      <c r="K5" s="166" t="s">
        <v>58</v>
      </c>
      <c r="L5" s="166" t="s">
        <v>59</v>
      </c>
      <c r="M5" s="166" t="s">
        <v>60</v>
      </c>
      <c r="N5" s="166" t="s">
        <v>61</v>
      </c>
      <c r="O5" s="166" t="s">
        <v>60</v>
      </c>
      <c r="P5" s="166" t="s">
        <v>61</v>
      </c>
    </row>
    <row r="6" spans="1:16" s="79" customFormat="1" ht="42.75" customHeight="1">
      <c r="A6" s="165"/>
      <c r="B6" s="165"/>
      <c r="C6" s="62" t="s">
        <v>19</v>
      </c>
      <c r="D6" s="62" t="s">
        <v>34</v>
      </c>
      <c r="E6" s="62" t="s">
        <v>19</v>
      </c>
      <c r="F6" s="62" t="s">
        <v>34</v>
      </c>
      <c r="G6" s="62" t="s">
        <v>19</v>
      </c>
      <c r="H6" s="62" t="s">
        <v>1</v>
      </c>
      <c r="I6" s="62" t="s">
        <v>19</v>
      </c>
      <c r="J6" s="62" t="s">
        <v>1</v>
      </c>
      <c r="K6" s="167"/>
      <c r="L6" s="167"/>
      <c r="M6" s="167"/>
      <c r="N6" s="167"/>
      <c r="O6" s="167"/>
      <c r="P6" s="167"/>
    </row>
    <row r="7" spans="1:16" s="79" customFormat="1" ht="12.75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13</v>
      </c>
      <c r="N7" s="62">
        <v>14</v>
      </c>
      <c r="O7" s="62">
        <v>15</v>
      </c>
      <c r="P7" s="62">
        <v>16</v>
      </c>
    </row>
    <row r="8" spans="1:16" s="79" customFormat="1" ht="12.75">
      <c r="A8" s="62"/>
      <c r="B8" s="39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s="40" customFormat="1" ht="12.75">
      <c r="A9" s="4"/>
      <c r="B9" s="5" t="s">
        <v>62</v>
      </c>
      <c r="C9" s="4"/>
      <c r="D9" s="4"/>
      <c r="E9" s="4"/>
      <c r="F9" s="4"/>
      <c r="G9" s="4"/>
      <c r="H9" s="4"/>
      <c r="I9" s="4"/>
      <c r="J9" s="4"/>
      <c r="K9" s="9"/>
      <c r="L9" s="9"/>
      <c r="M9" s="9"/>
      <c r="N9" s="9"/>
      <c r="O9" s="9"/>
      <c r="P9" s="9"/>
    </row>
    <row r="10" spans="1:16" s="79" customFormat="1" ht="33.75" customHeight="1">
      <c r="A10" s="73"/>
      <c r="B10" s="76" t="s">
        <v>14</v>
      </c>
      <c r="C10" s="1" t="s">
        <v>13</v>
      </c>
      <c r="D10" s="1" t="s">
        <v>13</v>
      </c>
      <c r="E10" s="41"/>
      <c r="F10" s="41"/>
      <c r="G10" s="1" t="s">
        <v>13</v>
      </c>
      <c r="H10" s="1" t="s">
        <v>13</v>
      </c>
      <c r="I10" s="41"/>
      <c r="J10" s="41"/>
      <c r="K10" s="1" t="s">
        <v>13</v>
      </c>
      <c r="L10" s="41"/>
      <c r="M10" s="1" t="s">
        <v>13</v>
      </c>
      <c r="N10" s="41"/>
      <c r="O10" s="1" t="s">
        <v>13</v>
      </c>
      <c r="P10" s="41"/>
    </row>
  </sheetData>
  <sheetProtection/>
  <mergeCells count="18">
    <mergeCell ref="C5:D5"/>
    <mergeCell ref="E5:F5"/>
    <mergeCell ref="N5:N6"/>
    <mergeCell ref="O5:O6"/>
    <mergeCell ref="P5:P6"/>
    <mergeCell ref="K5:K6"/>
    <mergeCell ref="L5:L6"/>
    <mergeCell ref="G5:H5"/>
    <mergeCell ref="A2:P2"/>
    <mergeCell ref="A4:A6"/>
    <mergeCell ref="B4:B6"/>
    <mergeCell ref="C4:F4"/>
    <mergeCell ref="G4:J4"/>
    <mergeCell ref="I5:J5"/>
    <mergeCell ref="M5:M6"/>
    <mergeCell ref="K4:L4"/>
    <mergeCell ref="M4:N4"/>
    <mergeCell ref="O4:P4"/>
  </mergeCells>
  <printOptions/>
  <pageMargins left="0.1968503937007874" right="0.1968503937007874" top="0.31496062992125984" bottom="0.2362204724409449" header="0.1968503937007874" footer="0.1968503937007874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43"/>
  <sheetViews>
    <sheetView showGridLines="0" view="pageBreakPreview" zoomScale="85" zoomScaleSheetLayoutView="85" zoomScalePageLayoutView="0" workbookViewId="0" topLeftCell="A16">
      <selection activeCell="F23" sqref="F23:K27"/>
    </sheetView>
  </sheetViews>
  <sheetFormatPr defaultColWidth="9.00390625" defaultRowHeight="12.75"/>
  <cols>
    <col min="1" max="1" width="7.75390625" style="22" customWidth="1"/>
    <col min="2" max="2" width="28.75390625" style="22" customWidth="1"/>
    <col min="3" max="3" width="15.25390625" style="22" customWidth="1"/>
    <col min="4" max="5" width="12.625" style="22" customWidth="1"/>
    <col min="6" max="6" width="14.125" style="22" customWidth="1"/>
    <col min="7" max="8" width="14.00390625" style="22" customWidth="1"/>
    <col min="9" max="11" width="11.75390625" style="22" customWidth="1"/>
    <col min="12" max="12" width="14.00390625" style="22" customWidth="1"/>
    <col min="13" max="13" width="11.75390625" style="22" customWidth="1"/>
    <col min="14" max="14" width="13.25390625" style="22" customWidth="1"/>
    <col min="15" max="16384" width="9.125" style="22" customWidth="1"/>
  </cols>
  <sheetData>
    <row r="2" spans="1:16" ht="12.75">
      <c r="A2" s="187" t="s">
        <v>125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4" spans="1:16" ht="20.25" customHeight="1">
      <c r="A4" s="187" t="s">
        <v>173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ht="18" customHeight="1">
      <c r="N5" s="22" t="s">
        <v>67</v>
      </c>
    </row>
    <row r="6" spans="1:14" ht="39.75" customHeight="1">
      <c r="A6" s="177" t="s">
        <v>18</v>
      </c>
      <c r="B6" s="177" t="s">
        <v>100</v>
      </c>
      <c r="C6" s="189" t="s">
        <v>20</v>
      </c>
      <c r="D6" s="190"/>
      <c r="E6" s="191"/>
      <c r="F6" s="203" t="s">
        <v>112</v>
      </c>
      <c r="G6" s="204"/>
      <c r="H6" s="205"/>
      <c r="I6" s="203" t="s">
        <v>91</v>
      </c>
      <c r="J6" s="204"/>
      <c r="K6" s="204"/>
      <c r="L6" s="195" t="s">
        <v>113</v>
      </c>
      <c r="M6" s="195"/>
      <c r="N6" s="195"/>
    </row>
    <row r="7" spans="1:14" ht="25.5">
      <c r="A7" s="188"/>
      <c r="B7" s="178"/>
      <c r="C7" s="192"/>
      <c r="D7" s="193"/>
      <c r="E7" s="194"/>
      <c r="F7" s="2" t="s">
        <v>31</v>
      </c>
      <c r="G7" s="2" t="s">
        <v>32</v>
      </c>
      <c r="H7" s="2" t="s">
        <v>81</v>
      </c>
      <c r="I7" s="2" t="s">
        <v>31</v>
      </c>
      <c r="J7" s="2" t="s">
        <v>32</v>
      </c>
      <c r="K7" s="2" t="s">
        <v>38</v>
      </c>
      <c r="L7" s="2" t="s">
        <v>31</v>
      </c>
      <c r="M7" s="2" t="s">
        <v>32</v>
      </c>
      <c r="N7" s="2" t="s">
        <v>82</v>
      </c>
    </row>
    <row r="8" spans="1:14" ht="12.75">
      <c r="A8" s="1">
        <v>1</v>
      </c>
      <c r="B8" s="1">
        <v>2</v>
      </c>
      <c r="C8" s="196">
        <v>3</v>
      </c>
      <c r="D8" s="197"/>
      <c r="E8" s="198"/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</row>
    <row r="9" spans="1:14" ht="81.75" customHeight="1">
      <c r="A9" s="1">
        <v>1</v>
      </c>
      <c r="B9" s="6" t="s">
        <v>165</v>
      </c>
      <c r="C9" s="196" t="s">
        <v>184</v>
      </c>
      <c r="D9" s="197"/>
      <c r="E9" s="198"/>
      <c r="F9" s="1"/>
      <c r="G9" s="1"/>
      <c r="H9" s="1"/>
      <c r="I9" s="1"/>
      <c r="J9" s="1"/>
      <c r="K9" s="1"/>
      <c r="L9" s="226">
        <v>357592</v>
      </c>
      <c r="M9" s="226">
        <v>93500</v>
      </c>
      <c r="N9" s="226">
        <f>SUM(L9:M9)</f>
        <v>451092</v>
      </c>
    </row>
    <row r="10" spans="1:14" ht="12.75" hidden="1">
      <c r="A10" s="1"/>
      <c r="B10" s="6"/>
      <c r="C10" s="196"/>
      <c r="D10" s="197"/>
      <c r="E10" s="198"/>
      <c r="F10" s="1"/>
      <c r="G10" s="1"/>
      <c r="H10" s="1"/>
      <c r="I10" s="1"/>
      <c r="J10" s="1"/>
      <c r="K10" s="1"/>
      <c r="L10" s="226"/>
      <c r="M10" s="226"/>
      <c r="N10" s="226"/>
    </row>
    <row r="11" spans="1:14" ht="12.75" hidden="1">
      <c r="A11" s="1"/>
      <c r="B11" s="6"/>
      <c r="C11" s="196"/>
      <c r="D11" s="197"/>
      <c r="E11" s="198"/>
      <c r="F11" s="1"/>
      <c r="G11" s="1"/>
      <c r="H11" s="1"/>
      <c r="I11" s="1"/>
      <c r="J11" s="1"/>
      <c r="K11" s="1"/>
      <c r="L11" s="226"/>
      <c r="M11" s="226"/>
      <c r="N11" s="226"/>
    </row>
    <row r="12" spans="1:14" ht="12.75" hidden="1">
      <c r="A12" s="2"/>
      <c r="B12" s="7" t="s">
        <v>15</v>
      </c>
      <c r="C12" s="196"/>
      <c r="D12" s="197"/>
      <c r="E12" s="198"/>
      <c r="F12" s="2"/>
      <c r="G12" s="2"/>
      <c r="H12" s="2"/>
      <c r="I12" s="2"/>
      <c r="J12" s="2"/>
      <c r="K12" s="2"/>
      <c r="L12" s="227"/>
      <c r="M12" s="227"/>
      <c r="N12" s="227"/>
    </row>
    <row r="13" spans="1:14" ht="12.75">
      <c r="A13" s="7"/>
      <c r="B13" s="3" t="s">
        <v>52</v>
      </c>
      <c r="C13" s="196"/>
      <c r="D13" s="197"/>
      <c r="E13" s="198"/>
      <c r="F13" s="3"/>
      <c r="G13" s="3"/>
      <c r="H13" s="3"/>
      <c r="I13" s="3"/>
      <c r="J13" s="3"/>
      <c r="K13" s="3"/>
      <c r="L13" s="227">
        <f>SUM(L9)</f>
        <v>357592</v>
      </c>
      <c r="M13" s="227">
        <f>SUM(M9)</f>
        <v>93500</v>
      </c>
      <c r="N13" s="227">
        <f>SUM(N9)</f>
        <v>451092</v>
      </c>
    </row>
    <row r="15" spans="1:16" s="46" customFormat="1" ht="19.5" customHeight="1">
      <c r="A15" s="70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22"/>
      <c r="P15" s="22"/>
    </row>
    <row r="16" spans="1:16" s="46" customFormat="1" ht="19.5" customHeight="1">
      <c r="A16" s="70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22"/>
      <c r="P16" s="22"/>
    </row>
    <row r="17" spans="1:16" s="46" customFormat="1" ht="19.5" customHeight="1">
      <c r="A17" s="70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22"/>
      <c r="P17" s="22"/>
    </row>
    <row r="18" spans="1:16" s="94" customFormat="1" ht="21.75" customHeight="1">
      <c r="A18" s="199" t="s">
        <v>126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01"/>
      <c r="P18" s="101"/>
    </row>
    <row r="19" spans="1:16" s="94" customFormat="1" ht="12.7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 t="s">
        <v>67</v>
      </c>
      <c r="L19" s="95"/>
      <c r="M19" s="95"/>
      <c r="N19" s="95"/>
      <c r="O19" s="95"/>
      <c r="P19" s="95"/>
    </row>
    <row r="20" spans="1:14" s="95" customFormat="1" ht="18.75" customHeight="1">
      <c r="A20" s="185" t="s">
        <v>18</v>
      </c>
      <c r="B20" s="177" t="s">
        <v>100</v>
      </c>
      <c r="C20" s="179" t="s">
        <v>20</v>
      </c>
      <c r="D20" s="180"/>
      <c r="E20" s="181"/>
      <c r="F20" s="200" t="s">
        <v>114</v>
      </c>
      <c r="G20" s="201"/>
      <c r="H20" s="202"/>
      <c r="I20" s="200" t="s">
        <v>115</v>
      </c>
      <c r="J20" s="201"/>
      <c r="K20" s="202"/>
      <c r="L20" s="98"/>
      <c r="M20" s="98"/>
      <c r="N20" s="98"/>
    </row>
    <row r="21" spans="1:14" s="95" customFormat="1" ht="28.5" customHeight="1">
      <c r="A21" s="186"/>
      <c r="B21" s="178"/>
      <c r="C21" s="182"/>
      <c r="D21" s="183"/>
      <c r="E21" s="184"/>
      <c r="F21" s="96" t="s">
        <v>31</v>
      </c>
      <c r="G21" s="96" t="s">
        <v>32</v>
      </c>
      <c r="H21" s="2" t="s">
        <v>81</v>
      </c>
      <c r="I21" s="96" t="s">
        <v>31</v>
      </c>
      <c r="J21" s="96" t="s">
        <v>32</v>
      </c>
      <c r="K21" s="2" t="s">
        <v>38</v>
      </c>
      <c r="L21" s="99"/>
      <c r="M21" s="99"/>
      <c r="N21" s="99"/>
    </row>
    <row r="22" spans="1:14" s="95" customFormat="1" ht="12.75">
      <c r="A22" s="102">
        <v>1</v>
      </c>
      <c r="B22" s="102">
        <v>2</v>
      </c>
      <c r="C22" s="171">
        <v>3</v>
      </c>
      <c r="D22" s="172"/>
      <c r="E22" s="173"/>
      <c r="F22" s="102">
        <v>4</v>
      </c>
      <c r="G22" s="102">
        <v>5</v>
      </c>
      <c r="H22" s="102">
        <v>6</v>
      </c>
      <c r="I22" s="102">
        <v>7</v>
      </c>
      <c r="J22" s="102">
        <v>8</v>
      </c>
      <c r="K22" s="102">
        <v>9</v>
      </c>
      <c r="L22" s="100"/>
      <c r="M22" s="100"/>
      <c r="N22" s="100"/>
    </row>
    <row r="23" spans="1:14" s="95" customFormat="1" ht="12.75">
      <c r="A23" s="102">
        <v>1</v>
      </c>
      <c r="B23" s="103" t="s">
        <v>174</v>
      </c>
      <c r="C23" s="171"/>
      <c r="D23" s="172"/>
      <c r="E23" s="173"/>
      <c r="F23" s="228">
        <v>377617</v>
      </c>
      <c r="G23" s="228"/>
      <c r="H23" s="228">
        <f>SUM(F23:G23)</f>
        <v>377617</v>
      </c>
      <c r="I23" s="228">
        <v>396498</v>
      </c>
      <c r="J23" s="228"/>
      <c r="K23" s="228">
        <f>SUM(I23:J23)</f>
        <v>396498</v>
      </c>
      <c r="L23" s="100"/>
      <c r="M23" s="100"/>
      <c r="N23" s="100"/>
    </row>
    <row r="24" spans="1:14" s="95" customFormat="1" ht="12.75" hidden="1">
      <c r="A24" s="102"/>
      <c r="B24" s="103"/>
      <c r="C24" s="171"/>
      <c r="D24" s="172"/>
      <c r="E24" s="173"/>
      <c r="F24" s="228"/>
      <c r="G24" s="228"/>
      <c r="H24" s="228"/>
      <c r="I24" s="228"/>
      <c r="J24" s="228"/>
      <c r="K24" s="228"/>
      <c r="L24" s="100"/>
      <c r="M24" s="100"/>
      <c r="N24" s="100"/>
    </row>
    <row r="25" spans="1:14" s="95" customFormat="1" ht="12.75" hidden="1">
      <c r="A25" s="102"/>
      <c r="B25" s="103"/>
      <c r="C25" s="171"/>
      <c r="D25" s="172"/>
      <c r="E25" s="173"/>
      <c r="F25" s="228"/>
      <c r="G25" s="228"/>
      <c r="H25" s="228"/>
      <c r="I25" s="228"/>
      <c r="J25" s="228"/>
      <c r="K25" s="228"/>
      <c r="L25" s="100"/>
      <c r="M25" s="100"/>
      <c r="N25" s="100"/>
    </row>
    <row r="26" spans="1:14" s="95" customFormat="1" ht="12.75" hidden="1">
      <c r="A26" s="102"/>
      <c r="B26" s="104" t="s">
        <v>15</v>
      </c>
      <c r="C26" s="171"/>
      <c r="D26" s="172"/>
      <c r="E26" s="173"/>
      <c r="F26" s="228"/>
      <c r="G26" s="228"/>
      <c r="H26" s="228"/>
      <c r="I26" s="228"/>
      <c r="J26" s="228"/>
      <c r="K26" s="228"/>
      <c r="L26" s="100"/>
      <c r="M26" s="100"/>
      <c r="N26" s="100"/>
    </row>
    <row r="27" spans="1:14" s="95" customFormat="1" ht="12.75">
      <c r="A27" s="96"/>
      <c r="B27" s="97" t="s">
        <v>52</v>
      </c>
      <c r="C27" s="171"/>
      <c r="D27" s="172"/>
      <c r="E27" s="173"/>
      <c r="F27" s="229">
        <f>SUM(F23)</f>
        <v>377617</v>
      </c>
      <c r="G27" s="229"/>
      <c r="H27" s="229">
        <f>SUM(H23)</f>
        <v>377617</v>
      </c>
      <c r="I27" s="229">
        <f>SUM(I23)</f>
        <v>396498</v>
      </c>
      <c r="J27" s="229"/>
      <c r="K27" s="229">
        <f>SUM(K23)</f>
        <v>396498</v>
      </c>
      <c r="L27" s="99"/>
      <c r="M27" s="99"/>
      <c r="N27" s="99"/>
    </row>
    <row r="30" spans="1:16" ht="12.75">
      <c r="A30" s="174" t="s">
        <v>101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46"/>
      <c r="P30" s="46"/>
    </row>
    <row r="31" spans="1:16" ht="12.7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46"/>
      <c r="P31" s="46"/>
    </row>
    <row r="32" spans="1:16" ht="12.7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22" t="s">
        <v>67</v>
      </c>
      <c r="O32" s="46"/>
      <c r="P32" s="46"/>
    </row>
    <row r="33" spans="1:14" s="95" customFormat="1" ht="27" customHeight="1">
      <c r="A33" s="175"/>
      <c r="B33" s="176" t="s">
        <v>63</v>
      </c>
      <c r="C33" s="206" t="s">
        <v>79</v>
      </c>
      <c r="D33" s="206" t="s">
        <v>80</v>
      </c>
      <c r="E33" s="169" t="s">
        <v>45</v>
      </c>
      <c r="F33" s="170"/>
      <c r="G33" s="171" t="s">
        <v>51</v>
      </c>
      <c r="H33" s="173"/>
      <c r="I33" s="169" t="s">
        <v>44</v>
      </c>
      <c r="J33" s="170"/>
      <c r="K33" s="171" t="s">
        <v>46</v>
      </c>
      <c r="L33" s="173"/>
      <c r="M33" s="171" t="s">
        <v>46</v>
      </c>
      <c r="N33" s="173"/>
    </row>
    <row r="34" spans="1:14" s="95" customFormat="1" ht="95.25" customHeight="1">
      <c r="A34" s="175"/>
      <c r="B34" s="176"/>
      <c r="C34" s="207"/>
      <c r="D34" s="207"/>
      <c r="E34" s="102" t="s">
        <v>98</v>
      </c>
      <c r="F34" s="102" t="s">
        <v>64</v>
      </c>
      <c r="G34" s="102" t="s">
        <v>99</v>
      </c>
      <c r="H34" s="102" t="s">
        <v>64</v>
      </c>
      <c r="I34" s="102" t="s">
        <v>99</v>
      </c>
      <c r="J34" s="102" t="s">
        <v>64</v>
      </c>
      <c r="K34" s="102" t="s">
        <v>99</v>
      </c>
      <c r="L34" s="102" t="s">
        <v>64</v>
      </c>
      <c r="M34" s="102" t="s">
        <v>99</v>
      </c>
      <c r="N34" s="102" t="s">
        <v>64</v>
      </c>
    </row>
    <row r="35" spans="1:14" ht="12.75">
      <c r="A35" s="87"/>
      <c r="B35" s="1">
        <v>1</v>
      </c>
      <c r="C35" s="1">
        <v>2</v>
      </c>
      <c r="D35" s="1">
        <v>3</v>
      </c>
      <c r="E35" s="1">
        <v>4</v>
      </c>
      <c r="F35" s="1">
        <v>5</v>
      </c>
      <c r="G35" s="1">
        <v>6</v>
      </c>
      <c r="H35" s="1">
        <v>7</v>
      </c>
      <c r="I35" s="1">
        <v>8</v>
      </c>
      <c r="J35" s="1">
        <v>9</v>
      </c>
      <c r="K35" s="1">
        <v>10</v>
      </c>
      <c r="L35" s="1">
        <v>11</v>
      </c>
      <c r="M35" s="1">
        <v>12</v>
      </c>
      <c r="N35" s="1">
        <v>13</v>
      </c>
    </row>
    <row r="36" spans="1:14" ht="12.75">
      <c r="A36" s="87"/>
      <c r="B36" s="39"/>
      <c r="C36" s="39"/>
      <c r="D36" s="39"/>
      <c r="E36" s="39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87"/>
      <c r="B37" s="39"/>
      <c r="C37" s="39"/>
      <c r="D37" s="39"/>
      <c r="E37" s="39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87"/>
      <c r="B38" s="39"/>
      <c r="C38" s="39"/>
      <c r="D38" s="39"/>
      <c r="E38" s="39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87"/>
      <c r="B39" s="39"/>
      <c r="C39" s="39"/>
      <c r="D39" s="39"/>
      <c r="E39" s="39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87"/>
      <c r="B40" s="39"/>
      <c r="C40" s="39"/>
      <c r="D40" s="39"/>
      <c r="E40" s="39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87"/>
      <c r="B41" s="39"/>
      <c r="C41" s="39"/>
      <c r="D41" s="39"/>
      <c r="E41" s="39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87"/>
      <c r="B42" s="39" t="s">
        <v>6</v>
      </c>
      <c r="C42" s="39"/>
      <c r="D42" s="39"/>
      <c r="E42" s="39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87"/>
      <c r="B43" s="3" t="s">
        <v>52</v>
      </c>
      <c r="C43" s="39"/>
      <c r="D43" s="39"/>
      <c r="E43" s="39"/>
      <c r="F43" s="1"/>
      <c r="G43" s="1"/>
      <c r="H43" s="1"/>
      <c r="I43" s="1"/>
      <c r="J43" s="1"/>
      <c r="K43" s="1"/>
      <c r="L43" s="1"/>
      <c r="M43" s="1"/>
      <c r="N43" s="1"/>
    </row>
  </sheetData>
  <sheetProtection/>
  <mergeCells count="37">
    <mergeCell ref="C9:E9"/>
    <mergeCell ref="C33:C34"/>
    <mergeCell ref="D33:D34"/>
    <mergeCell ref="K33:L33"/>
    <mergeCell ref="G33:H33"/>
    <mergeCell ref="I33:J33"/>
    <mergeCell ref="A31:N31"/>
    <mergeCell ref="M33:N33"/>
    <mergeCell ref="C27:E27"/>
    <mergeCell ref="C25:E25"/>
    <mergeCell ref="C10:E10"/>
    <mergeCell ref="C11:E11"/>
    <mergeCell ref="C12:E12"/>
    <mergeCell ref="C13:E13"/>
    <mergeCell ref="A18:N18"/>
    <mergeCell ref="F20:H20"/>
    <mergeCell ref="I20:K20"/>
    <mergeCell ref="C26:E26"/>
    <mergeCell ref="A2:P2"/>
    <mergeCell ref="A4:P4"/>
    <mergeCell ref="A6:A7"/>
    <mergeCell ref="B6:B7"/>
    <mergeCell ref="C6:E7"/>
    <mergeCell ref="L6:N6"/>
    <mergeCell ref="C8:E8"/>
    <mergeCell ref="F6:H6"/>
    <mergeCell ref="I6:K6"/>
    <mergeCell ref="E33:F33"/>
    <mergeCell ref="C24:E24"/>
    <mergeCell ref="A30:N30"/>
    <mergeCell ref="A33:A34"/>
    <mergeCell ref="B33:B34"/>
    <mergeCell ref="B20:B21"/>
    <mergeCell ref="C22:E22"/>
    <mergeCell ref="C23:E23"/>
    <mergeCell ref="C20:E21"/>
    <mergeCell ref="A20:A21"/>
  </mergeCells>
  <printOptions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54"/>
  <sheetViews>
    <sheetView showGridLines="0" tabSelected="1" view="pageBreakPreview" zoomScale="75" zoomScaleNormal="75" zoomScaleSheetLayoutView="75" zoomScalePageLayoutView="0" workbookViewId="0" topLeftCell="A25">
      <selection activeCell="P36" sqref="P36"/>
    </sheetView>
  </sheetViews>
  <sheetFormatPr defaultColWidth="9.00390625" defaultRowHeight="12.75"/>
  <cols>
    <col min="1" max="1" width="20.75390625" style="38" customWidth="1"/>
    <col min="2" max="2" width="22.125" style="38" customWidth="1"/>
    <col min="3" max="3" width="17.625" style="38" customWidth="1"/>
    <col min="4" max="4" width="20.625" style="38" customWidth="1"/>
    <col min="5" max="5" width="20.125" style="38" customWidth="1"/>
    <col min="6" max="6" width="19.375" style="38" customWidth="1"/>
    <col min="7" max="7" width="27.375" style="38" customWidth="1"/>
    <col min="8" max="8" width="19.625" style="38" customWidth="1"/>
    <col min="9" max="9" width="18.75390625" style="38" customWidth="1"/>
    <col min="10" max="10" width="16.625" style="38" customWidth="1"/>
    <col min="11" max="11" width="17.00390625" style="38" customWidth="1"/>
    <col min="12" max="12" width="14.25390625" style="38" customWidth="1"/>
    <col min="13" max="13" width="13.125" style="38" customWidth="1"/>
    <col min="14" max="16384" width="9.125" style="38" customWidth="1"/>
  </cols>
  <sheetData>
    <row r="2" spans="1:16" ht="55.5" customHeight="1">
      <c r="A2" s="137" t="s">
        <v>179</v>
      </c>
      <c r="B2" s="137"/>
      <c r="C2" s="137"/>
      <c r="D2" s="137"/>
      <c r="E2" s="137"/>
      <c r="F2" s="137"/>
      <c r="G2" s="137"/>
      <c r="H2" s="137"/>
      <c r="I2" s="137"/>
      <c r="J2" s="137"/>
      <c r="K2" s="47"/>
      <c r="L2" s="47"/>
      <c r="M2" s="47"/>
      <c r="N2" s="47"/>
      <c r="O2" s="47"/>
      <c r="P2" s="47"/>
    </row>
    <row r="4" ht="15.75">
      <c r="A4" s="34" t="s">
        <v>137</v>
      </c>
    </row>
    <row r="5" ht="12.75">
      <c r="A5" s="69"/>
    </row>
    <row r="6" spans="1:16" ht="15.75">
      <c r="A6" s="137" t="s">
        <v>140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ht="12.75">
      <c r="J7" s="48" t="s">
        <v>67</v>
      </c>
    </row>
    <row r="8" spans="1:16" ht="48" customHeight="1">
      <c r="A8" s="157" t="s">
        <v>83</v>
      </c>
      <c r="B8" s="159" t="s">
        <v>0</v>
      </c>
      <c r="C8" s="159" t="s">
        <v>21</v>
      </c>
      <c r="D8" s="159" t="s">
        <v>92</v>
      </c>
      <c r="E8" s="159" t="s">
        <v>86</v>
      </c>
      <c r="F8" s="159" t="s">
        <v>84</v>
      </c>
      <c r="G8" s="159" t="s">
        <v>85</v>
      </c>
      <c r="H8" s="159" t="s">
        <v>65</v>
      </c>
      <c r="I8" s="164"/>
      <c r="J8" s="159" t="s">
        <v>66</v>
      </c>
      <c r="L8" s="17"/>
      <c r="M8" s="17"/>
      <c r="N8" s="17"/>
      <c r="O8" s="17"/>
      <c r="P8" s="17"/>
    </row>
    <row r="9" spans="1:16" ht="39" customHeight="1">
      <c r="A9" s="158"/>
      <c r="B9" s="215"/>
      <c r="C9" s="159"/>
      <c r="D9" s="159"/>
      <c r="E9" s="159"/>
      <c r="F9" s="159"/>
      <c r="G9" s="159"/>
      <c r="H9" s="4" t="s">
        <v>7</v>
      </c>
      <c r="I9" s="4" t="s">
        <v>23</v>
      </c>
      <c r="J9" s="159"/>
      <c r="L9" s="17"/>
      <c r="M9" s="17"/>
      <c r="N9" s="17"/>
      <c r="O9" s="17"/>
      <c r="P9" s="17"/>
    </row>
    <row r="10" spans="1:16" ht="12.7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L10" s="17"/>
      <c r="M10" s="17"/>
      <c r="N10" s="17"/>
      <c r="O10" s="17"/>
      <c r="P10" s="17"/>
    </row>
    <row r="11" spans="1:16" ht="57">
      <c r="A11" s="37">
        <v>2210</v>
      </c>
      <c r="B11" s="11" t="s">
        <v>146</v>
      </c>
      <c r="C11" s="230">
        <v>85961</v>
      </c>
      <c r="D11" s="230">
        <v>8046</v>
      </c>
      <c r="E11" s="230"/>
      <c r="F11" s="230"/>
      <c r="G11" s="230"/>
      <c r="H11" s="230"/>
      <c r="I11" s="230"/>
      <c r="J11" s="230">
        <v>8046</v>
      </c>
      <c r="L11" s="17"/>
      <c r="M11" s="17"/>
      <c r="N11" s="17"/>
      <c r="O11" s="17"/>
      <c r="P11" s="17"/>
    </row>
    <row r="12" spans="1:16" ht="28.5">
      <c r="A12" s="37">
        <v>2240</v>
      </c>
      <c r="B12" s="11" t="s">
        <v>145</v>
      </c>
      <c r="C12" s="230">
        <v>172235</v>
      </c>
      <c r="D12" s="230">
        <v>140379</v>
      </c>
      <c r="E12" s="230"/>
      <c r="F12" s="230"/>
      <c r="G12" s="230"/>
      <c r="H12" s="230"/>
      <c r="I12" s="230"/>
      <c r="J12" s="230">
        <v>140379</v>
      </c>
      <c r="L12" s="17"/>
      <c r="M12" s="17"/>
      <c r="N12" s="17"/>
      <c r="O12" s="17"/>
      <c r="P12" s="17"/>
    </row>
    <row r="13" spans="1:16" ht="28.5">
      <c r="A13" s="37">
        <v>2273</v>
      </c>
      <c r="B13" s="11" t="s">
        <v>144</v>
      </c>
      <c r="C13" s="230">
        <v>89787</v>
      </c>
      <c r="D13" s="230">
        <v>55805</v>
      </c>
      <c r="E13" s="230"/>
      <c r="F13" s="230"/>
      <c r="G13" s="230"/>
      <c r="H13" s="230"/>
      <c r="I13" s="230"/>
      <c r="J13" s="230">
        <v>55805</v>
      </c>
      <c r="L13" s="17"/>
      <c r="M13" s="17"/>
      <c r="N13" s="17"/>
      <c r="O13" s="17"/>
      <c r="P13" s="17"/>
    </row>
    <row r="14" spans="1:16" ht="28.5">
      <c r="A14" s="37">
        <v>3132</v>
      </c>
      <c r="B14" s="11" t="s">
        <v>176</v>
      </c>
      <c r="C14" s="230">
        <v>341861</v>
      </c>
      <c r="D14" s="230">
        <v>256198</v>
      </c>
      <c r="E14" s="230"/>
      <c r="F14" s="230"/>
      <c r="G14" s="230"/>
      <c r="H14" s="230"/>
      <c r="I14" s="230"/>
      <c r="J14" s="230">
        <v>256198</v>
      </c>
      <c r="L14" s="17"/>
      <c r="M14" s="17"/>
      <c r="N14" s="17"/>
      <c r="O14" s="17"/>
      <c r="P14" s="17"/>
    </row>
    <row r="15" spans="1:16" ht="14.25">
      <c r="A15" s="37"/>
      <c r="B15" s="11"/>
      <c r="C15" s="230"/>
      <c r="D15" s="230"/>
      <c r="E15" s="230"/>
      <c r="F15" s="230"/>
      <c r="G15" s="230"/>
      <c r="H15" s="230"/>
      <c r="I15" s="230"/>
      <c r="J15" s="230"/>
      <c r="L15" s="17"/>
      <c r="M15" s="17"/>
      <c r="N15" s="17"/>
      <c r="O15" s="17"/>
      <c r="P15" s="17"/>
    </row>
    <row r="16" spans="1:16" ht="12.75">
      <c r="A16" s="18"/>
      <c r="B16" s="84"/>
      <c r="C16" s="230"/>
      <c r="D16" s="230"/>
      <c r="E16" s="230"/>
      <c r="F16" s="230"/>
      <c r="G16" s="230"/>
      <c r="H16" s="230"/>
      <c r="I16" s="230"/>
      <c r="J16" s="230"/>
      <c r="L16" s="17"/>
      <c r="M16" s="17"/>
      <c r="N16" s="17"/>
      <c r="O16" s="17"/>
      <c r="P16" s="17"/>
    </row>
    <row r="17" spans="1:16" ht="12.75">
      <c r="A17" s="19"/>
      <c r="B17" s="9" t="s">
        <v>52</v>
      </c>
      <c r="C17" s="230">
        <f>C11+C12+C13+C14</f>
        <v>689844</v>
      </c>
      <c r="D17" s="230">
        <f>D11+D12+D13+D14</f>
        <v>460428</v>
      </c>
      <c r="E17" s="230"/>
      <c r="F17" s="230"/>
      <c r="G17" s="230"/>
      <c r="H17" s="230"/>
      <c r="I17" s="230"/>
      <c r="J17" s="230">
        <f>J11+J12+J13+J14</f>
        <v>460428</v>
      </c>
      <c r="L17" s="17"/>
      <c r="M17" s="17"/>
      <c r="N17" s="17"/>
      <c r="O17" s="17"/>
      <c r="P17" s="17"/>
    </row>
    <row r="20" spans="1:16" ht="15.75" customHeight="1">
      <c r="A20" s="137" t="s">
        <v>127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</row>
    <row r="21" ht="12.75">
      <c r="L21" s="48" t="s">
        <v>67</v>
      </c>
    </row>
    <row r="22" spans="1:12" ht="16.5" customHeight="1">
      <c r="A22" s="157" t="s">
        <v>83</v>
      </c>
      <c r="B22" s="157" t="s">
        <v>10</v>
      </c>
      <c r="C22" s="212" t="s">
        <v>116</v>
      </c>
      <c r="D22" s="213"/>
      <c r="E22" s="213"/>
      <c r="F22" s="213"/>
      <c r="G22" s="214"/>
      <c r="H22" s="212" t="s">
        <v>117</v>
      </c>
      <c r="I22" s="213"/>
      <c r="J22" s="213"/>
      <c r="K22" s="213"/>
      <c r="L22" s="214"/>
    </row>
    <row r="23" spans="1:12" ht="63" customHeight="1">
      <c r="A23" s="211"/>
      <c r="B23" s="211"/>
      <c r="C23" s="157" t="s">
        <v>8</v>
      </c>
      <c r="D23" s="157" t="s">
        <v>87</v>
      </c>
      <c r="E23" s="159" t="s">
        <v>88</v>
      </c>
      <c r="F23" s="159"/>
      <c r="G23" s="157" t="s">
        <v>94</v>
      </c>
      <c r="H23" s="157" t="s">
        <v>9</v>
      </c>
      <c r="I23" s="157" t="s">
        <v>89</v>
      </c>
      <c r="J23" s="159" t="s">
        <v>88</v>
      </c>
      <c r="K23" s="159"/>
      <c r="L23" s="159" t="s">
        <v>95</v>
      </c>
    </row>
    <row r="24" spans="1:12" ht="60" customHeight="1">
      <c r="A24" s="158"/>
      <c r="B24" s="158"/>
      <c r="C24" s="158"/>
      <c r="D24" s="158"/>
      <c r="E24" s="4" t="s">
        <v>22</v>
      </c>
      <c r="F24" s="4" t="s">
        <v>23</v>
      </c>
      <c r="G24" s="158"/>
      <c r="H24" s="158"/>
      <c r="I24" s="158"/>
      <c r="J24" s="4" t="s">
        <v>22</v>
      </c>
      <c r="K24" s="4" t="s">
        <v>23</v>
      </c>
      <c r="L24" s="159"/>
    </row>
    <row r="25" spans="1:16" ht="12.75">
      <c r="A25" s="18">
        <v>1</v>
      </c>
      <c r="B25" s="49">
        <v>2</v>
      </c>
      <c r="C25" s="18">
        <v>3</v>
      </c>
      <c r="D25" s="49">
        <v>4</v>
      </c>
      <c r="E25" s="18">
        <v>5</v>
      </c>
      <c r="F25" s="49">
        <v>6</v>
      </c>
      <c r="G25" s="18">
        <v>7</v>
      </c>
      <c r="H25" s="49">
        <v>8</v>
      </c>
      <c r="I25" s="18">
        <v>9</v>
      </c>
      <c r="J25" s="18">
        <v>10</v>
      </c>
      <c r="K25" s="18">
        <v>11</v>
      </c>
      <c r="L25" s="18">
        <v>12</v>
      </c>
      <c r="M25" s="49"/>
      <c r="N25" s="49"/>
      <c r="O25" s="49"/>
      <c r="P25" s="49"/>
    </row>
    <row r="26" spans="1:16" ht="28.5">
      <c r="A26" s="117">
        <v>2273</v>
      </c>
      <c r="B26" s="11" t="s">
        <v>144</v>
      </c>
      <c r="C26" s="230">
        <v>99973</v>
      </c>
      <c r="D26" s="230"/>
      <c r="E26" s="230"/>
      <c r="F26" s="230"/>
      <c r="G26" s="230">
        <v>99973</v>
      </c>
      <c r="H26" s="112">
        <v>152592</v>
      </c>
      <c r="I26" s="230"/>
      <c r="J26" s="231"/>
      <c r="K26" s="230"/>
      <c r="L26" s="112">
        <v>152592</v>
      </c>
      <c r="M26" s="49"/>
      <c r="N26" s="49"/>
      <c r="O26" s="49"/>
      <c r="P26" s="49"/>
    </row>
    <row r="27" spans="1:16" ht="57">
      <c r="A27" s="117">
        <v>2210</v>
      </c>
      <c r="B27" s="11" t="s">
        <v>146</v>
      </c>
      <c r="C27" s="230">
        <v>54400</v>
      </c>
      <c r="D27" s="230"/>
      <c r="E27" s="230"/>
      <c r="F27" s="230"/>
      <c r="G27" s="230">
        <v>54400</v>
      </c>
      <c r="H27" s="112">
        <v>50000</v>
      </c>
      <c r="I27" s="230"/>
      <c r="J27" s="231"/>
      <c r="K27" s="230"/>
      <c r="L27" s="112">
        <v>50000</v>
      </c>
      <c r="M27" s="49"/>
      <c r="N27" s="49"/>
      <c r="O27" s="49"/>
      <c r="P27" s="49"/>
    </row>
    <row r="28" spans="1:16" ht="28.5">
      <c r="A28" s="10">
        <v>2240</v>
      </c>
      <c r="B28" s="11" t="s">
        <v>145</v>
      </c>
      <c r="C28" s="230">
        <v>95970</v>
      </c>
      <c r="D28" s="230"/>
      <c r="E28" s="230"/>
      <c r="F28" s="230"/>
      <c r="G28" s="230">
        <v>95970</v>
      </c>
      <c r="H28" s="112">
        <v>155000</v>
      </c>
      <c r="I28" s="230"/>
      <c r="J28" s="231"/>
      <c r="K28" s="230"/>
      <c r="L28" s="112">
        <v>155000</v>
      </c>
      <c r="M28" s="49"/>
      <c r="N28" s="49"/>
      <c r="O28" s="49"/>
      <c r="P28" s="49"/>
    </row>
    <row r="29" spans="1:16" ht="71.25">
      <c r="A29" s="10">
        <v>3210</v>
      </c>
      <c r="B29" s="11" t="s">
        <v>147</v>
      </c>
      <c r="C29" s="230">
        <v>453881</v>
      </c>
      <c r="D29" s="230"/>
      <c r="E29" s="230"/>
      <c r="F29" s="230"/>
      <c r="G29" s="230">
        <v>453881</v>
      </c>
      <c r="H29" s="112">
        <v>93500</v>
      </c>
      <c r="I29" s="230"/>
      <c r="J29" s="231"/>
      <c r="K29" s="230"/>
      <c r="L29" s="112">
        <v>93500</v>
      </c>
      <c r="M29" s="49"/>
      <c r="N29" s="49"/>
      <c r="O29" s="49"/>
      <c r="P29" s="49"/>
    </row>
    <row r="30" spans="1:16" ht="12.75">
      <c r="A30" s="18"/>
      <c r="B30" s="30"/>
      <c r="C30" s="230"/>
      <c r="D30" s="230"/>
      <c r="E30" s="230"/>
      <c r="F30" s="230"/>
      <c r="G30" s="230"/>
      <c r="H30" s="232"/>
      <c r="I30" s="230"/>
      <c r="J30" s="230"/>
      <c r="K30" s="230"/>
      <c r="L30" s="232"/>
      <c r="M30" s="49"/>
      <c r="N30" s="49"/>
      <c r="O30" s="49"/>
      <c r="P30" s="49"/>
    </row>
    <row r="31" spans="1:12" ht="32.25" customHeight="1">
      <c r="A31" s="18"/>
      <c r="B31" s="9" t="s">
        <v>52</v>
      </c>
      <c r="C31" s="230">
        <f>C26+C27+C28+C29</f>
        <v>704224</v>
      </c>
      <c r="D31" s="230"/>
      <c r="E31" s="230"/>
      <c r="F31" s="230"/>
      <c r="G31" s="230">
        <f>G26+G27+G28+G29</f>
        <v>704224</v>
      </c>
      <c r="H31" s="112">
        <f>SUM(H26:H29)</f>
        <v>451092</v>
      </c>
      <c r="I31" s="230"/>
      <c r="J31" s="231"/>
      <c r="K31" s="230"/>
      <c r="L31" s="112">
        <f>SUM(L26:L29)</f>
        <v>451092</v>
      </c>
    </row>
    <row r="33" spans="1:16" ht="15.75" customHeight="1">
      <c r="A33" s="137" t="s">
        <v>138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</row>
    <row r="34" ht="12.75">
      <c r="I34" s="48" t="s">
        <v>67</v>
      </c>
    </row>
    <row r="35" spans="1:9" ht="39" customHeight="1">
      <c r="A35" s="157" t="s">
        <v>83</v>
      </c>
      <c r="B35" s="157" t="s">
        <v>10</v>
      </c>
      <c r="C35" s="159" t="s">
        <v>21</v>
      </c>
      <c r="D35" s="159" t="s">
        <v>93</v>
      </c>
      <c r="E35" s="157" t="s">
        <v>141</v>
      </c>
      <c r="F35" s="157" t="s">
        <v>142</v>
      </c>
      <c r="G35" s="157" t="s">
        <v>143</v>
      </c>
      <c r="H35" s="157" t="s">
        <v>24</v>
      </c>
      <c r="I35" s="157" t="s">
        <v>36</v>
      </c>
    </row>
    <row r="36" spans="1:9" ht="48" customHeight="1">
      <c r="A36" s="158"/>
      <c r="B36" s="158"/>
      <c r="C36" s="159"/>
      <c r="D36" s="159"/>
      <c r="E36" s="158"/>
      <c r="F36" s="158"/>
      <c r="G36" s="158"/>
      <c r="H36" s="158"/>
      <c r="I36" s="158"/>
    </row>
    <row r="37" spans="1:9" ht="12.75">
      <c r="A37" s="18">
        <v>1</v>
      </c>
      <c r="B37" s="4">
        <v>2</v>
      </c>
      <c r="C37" s="18">
        <v>3</v>
      </c>
      <c r="D37" s="4">
        <v>4</v>
      </c>
      <c r="E37" s="18">
        <v>5</v>
      </c>
      <c r="F37" s="4">
        <v>6</v>
      </c>
      <c r="G37" s="18">
        <v>7</v>
      </c>
      <c r="H37" s="4">
        <v>8</v>
      </c>
      <c r="I37" s="18">
        <v>9</v>
      </c>
    </row>
    <row r="38" spans="1:9" ht="14.25">
      <c r="A38" s="37"/>
      <c r="B38" s="11"/>
      <c r="C38" s="18"/>
      <c r="D38" s="18"/>
      <c r="E38" s="18"/>
      <c r="F38" s="18"/>
      <c r="G38" s="18"/>
      <c r="H38" s="18"/>
      <c r="I38" s="18"/>
    </row>
    <row r="39" spans="1:9" ht="12.75">
      <c r="A39" s="18"/>
      <c r="B39" s="30"/>
      <c r="C39" s="18"/>
      <c r="D39" s="18"/>
      <c r="E39" s="18"/>
      <c r="F39" s="18"/>
      <c r="G39" s="18"/>
      <c r="H39" s="18"/>
      <c r="I39" s="18"/>
    </row>
    <row r="40" spans="1:9" ht="24.75" customHeight="1">
      <c r="A40" s="9"/>
      <c r="B40" s="9" t="s">
        <v>52</v>
      </c>
      <c r="C40" s="18"/>
      <c r="D40" s="18"/>
      <c r="E40" s="43"/>
      <c r="F40" s="43"/>
      <c r="G40" s="20"/>
      <c r="H40" s="20"/>
      <c r="I40" s="43"/>
    </row>
    <row r="44" spans="1:9" ht="46.5" customHeight="1">
      <c r="A44" s="216" t="s">
        <v>185</v>
      </c>
      <c r="B44" s="216"/>
      <c r="C44" s="216"/>
      <c r="D44" s="216"/>
      <c r="E44" s="216"/>
      <c r="F44" s="216"/>
      <c r="G44" s="216"/>
      <c r="H44" s="216"/>
      <c r="I44" s="216"/>
    </row>
    <row r="45" spans="1:10" ht="18">
      <c r="A45" s="216"/>
      <c r="B45" s="216"/>
      <c r="C45" s="216"/>
      <c r="D45" s="216"/>
      <c r="E45" s="216"/>
      <c r="F45" s="216"/>
      <c r="G45" s="216"/>
      <c r="H45" s="216"/>
      <c r="I45" s="216"/>
      <c r="J45" s="216"/>
    </row>
    <row r="46" spans="1:11" ht="40.5" customHeight="1">
      <c r="A46" s="216" t="s">
        <v>166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</row>
    <row r="47" spans="1:11" ht="18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</row>
    <row r="48" spans="1:9" ht="44.25" customHeight="1">
      <c r="A48" s="86"/>
      <c r="B48" s="86"/>
      <c r="C48" s="86"/>
      <c r="D48" s="86"/>
      <c r="E48" s="86"/>
      <c r="F48" s="86"/>
      <c r="G48" s="86"/>
      <c r="H48" s="86"/>
      <c r="I48" s="86"/>
    </row>
    <row r="49" spans="1:7" ht="15.75">
      <c r="A49" s="209" t="s">
        <v>30</v>
      </c>
      <c r="B49" s="209"/>
      <c r="C49" s="209"/>
      <c r="D49" s="52"/>
      <c r="F49" s="116" t="s">
        <v>177</v>
      </c>
      <c r="G49" s="52"/>
    </row>
    <row r="50" spans="1:7" ht="18.75" customHeight="1">
      <c r="A50" s="209"/>
      <c r="B50" s="210"/>
      <c r="C50" s="210"/>
      <c r="D50" s="54" t="s">
        <v>25</v>
      </c>
      <c r="F50" s="208" t="s">
        <v>26</v>
      </c>
      <c r="G50" s="208"/>
    </row>
    <row r="51" spans="1:4" ht="18.75" customHeight="1">
      <c r="A51" s="209"/>
      <c r="B51" s="210"/>
      <c r="C51" s="210"/>
      <c r="D51" s="44"/>
    </row>
    <row r="52" spans="1:7" ht="15.75">
      <c r="A52" s="209" t="s">
        <v>171</v>
      </c>
      <c r="B52" s="209"/>
      <c r="C52" s="209"/>
      <c r="D52" s="55"/>
      <c r="F52" s="116" t="s">
        <v>178</v>
      </c>
      <c r="G52" s="52"/>
    </row>
    <row r="53" spans="1:7" ht="15.75">
      <c r="A53" s="51"/>
      <c r="B53" s="53"/>
      <c r="C53" s="53"/>
      <c r="D53" s="54" t="s">
        <v>25</v>
      </c>
      <c r="F53" s="208" t="s">
        <v>26</v>
      </c>
      <c r="G53" s="208"/>
    </row>
    <row r="54" ht="15.75">
      <c r="A54" s="50"/>
    </row>
  </sheetData>
  <sheetProtection/>
  <mergeCells count="44">
    <mergeCell ref="A46:K46"/>
    <mergeCell ref="A2:J2"/>
    <mergeCell ref="A45:J45"/>
    <mergeCell ref="A44:I44"/>
    <mergeCell ref="J23:K23"/>
    <mergeCell ref="A33:P33"/>
    <mergeCell ref="A35:A36"/>
    <mergeCell ref="B35:B36"/>
    <mergeCell ref="C35:C36"/>
    <mergeCell ref="D35:D36"/>
    <mergeCell ref="I35:I36"/>
    <mergeCell ref="G35:G36"/>
    <mergeCell ref="I23:I24"/>
    <mergeCell ref="E35:E36"/>
    <mergeCell ref="F35:F36"/>
    <mergeCell ref="H35:H36"/>
    <mergeCell ref="E23:F23"/>
    <mergeCell ref="G23:G24"/>
    <mergeCell ref="H23:H24"/>
    <mergeCell ref="A6:P6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A22:A24"/>
    <mergeCell ref="A20:P20"/>
    <mergeCell ref="B22:B24"/>
    <mergeCell ref="C22:G22"/>
    <mergeCell ref="H22:L22"/>
    <mergeCell ref="C23:C24"/>
    <mergeCell ref="D23:D24"/>
    <mergeCell ref="L23:L24"/>
    <mergeCell ref="F53:G53"/>
    <mergeCell ref="A49:C49"/>
    <mergeCell ref="A50:A51"/>
    <mergeCell ref="B50:B51"/>
    <mergeCell ref="C50:C51"/>
    <mergeCell ref="F50:G50"/>
    <mergeCell ref="A52:C52"/>
  </mergeCells>
  <printOptions/>
  <pageMargins left="0.1968503937007874" right="0.1968503937007874" top="0.2362204724409449" bottom="0.2362204724409449" header="0.1968503937007874" footer="0.1968503937007874"/>
  <pageSetup fitToHeight="1" fitToWidth="1" horizontalDpi="600" verticalDpi="600" orientation="landscape" paperSize="9" scale="41" r:id="rId1"/>
  <rowBreaks count="1" manualBreakCount="1"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2019-02-07T10:42:27Z</cp:lastPrinted>
  <dcterms:created xsi:type="dcterms:W3CDTF">2010-12-08T09:07:17Z</dcterms:created>
  <dcterms:modified xsi:type="dcterms:W3CDTF">2019-05-21T07:04:29Z</dcterms:modified>
  <cp:category/>
  <cp:version/>
  <cp:contentType/>
  <cp:contentStatus/>
</cp:coreProperties>
</file>