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42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calcId="124519" iterateDelta="1E-4"/>
</workbook>
</file>

<file path=xl/calcChain.xml><?xml version="1.0" encoding="utf-8"?>
<calcChain xmlns="http://schemas.openxmlformats.org/spreadsheetml/2006/main">
  <c r="L82" i="1"/>
  <c r="L69"/>
  <c r="L70"/>
  <c r="L71"/>
  <c r="L72"/>
  <c r="L67"/>
  <c r="L66"/>
  <c r="L60"/>
  <c r="L62"/>
  <c r="L63"/>
  <c r="L64"/>
  <c r="L59"/>
  <c r="M33"/>
  <c r="J66"/>
  <c r="J45"/>
  <c r="J51" l="1"/>
  <c r="N121"/>
  <c r="O121"/>
  <c r="F121"/>
  <c r="H121"/>
  <c r="I121"/>
  <c r="K121"/>
  <c r="L121"/>
  <c r="E121"/>
  <c r="O118"/>
  <c r="L118" l="1"/>
  <c r="I118"/>
  <c r="F118"/>
  <c r="L107"/>
  <c r="L99"/>
  <c r="L94"/>
  <c r="L87"/>
  <c r="L86"/>
  <c r="L85"/>
  <c r="L84"/>
  <c r="L83"/>
  <c r="L81"/>
  <c r="L77"/>
  <c r="L78"/>
  <c r="L79"/>
  <c r="L76"/>
  <c r="L75"/>
  <c r="H45"/>
  <c r="L53"/>
  <c r="L54"/>
  <c r="L55"/>
  <c r="L56"/>
  <c r="L47"/>
  <c r="L48"/>
  <c r="L46"/>
  <c r="F34"/>
  <c r="H34"/>
  <c r="I34"/>
  <c r="E34"/>
  <c r="L33"/>
  <c r="L34" s="1"/>
  <c r="K33"/>
  <c r="K34" s="1"/>
  <c r="J33"/>
  <c r="J34" s="1"/>
  <c r="G33"/>
  <c r="G34" s="1"/>
  <c r="L25"/>
  <c r="F19"/>
  <c r="M34" l="1"/>
  <c r="L51"/>
  <c r="K24"/>
  <c r="K26" s="1"/>
  <c r="J19"/>
  <c r="L104"/>
  <c r="L102"/>
  <c r="L52"/>
  <c r="M25"/>
  <c r="I26"/>
  <c r="J25"/>
  <c r="F26"/>
  <c r="G25"/>
  <c r="L45" l="1"/>
  <c r="L88"/>
  <c r="L24"/>
  <c r="K19"/>
  <c r="L50"/>
  <c r="L49"/>
  <c r="H26"/>
  <c r="E26"/>
  <c r="J24"/>
  <c r="J26" s="1"/>
  <c r="G24"/>
  <c r="G26" s="1"/>
  <c r="E19"/>
  <c r="I19"/>
  <c r="M19" l="1"/>
  <c r="L26"/>
  <c r="M24"/>
  <c r="M26" l="1"/>
</calcChain>
</file>

<file path=xl/sharedStrings.xml><?xml version="1.0" encoding="utf-8"?>
<sst xmlns="http://schemas.openxmlformats.org/spreadsheetml/2006/main" count="402" uniqueCount="207">
  <si>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</si>
  <si>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</si>
  <si>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</si>
  <si>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</si>
  <si>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</si>
  <si>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</si>
  <si>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</si>
  <si>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</si>
  <si>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</si>
  <si>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</si>
  <si>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</si>
  <si>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</si>
  <si>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</si>
  <si>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</si>
  <si>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</si>
  <si>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</si>
  <si>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</si>
  <si>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</si>
  <si>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</si>
  <si>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</si>
  <si>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</si>
  <si>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</si>
  <si>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</si>
  <si>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</si>
  <si>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</si>
  <si>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</si>
  <si>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</si>
  <si>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</si>
  <si>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</si>
  <si>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</si>
  <si>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</si>
  <si>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</si>
  <si>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</si>
  <si>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</si>
  <si>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</si>
  <si>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</si>
  <si>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</si>
  <si>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</si>
  <si>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</si>
  <si>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</si>
  <si>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</si>
  <si>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</si>
  <si>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</si>
  <si>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</si>
  <si>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</si>
  <si>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</si>
  <si>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</si>
  <si>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</si>
  <si>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</si>
  <si>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</si>
  <si>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</si>
  <si>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</si>
  <si>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</si>
  <si>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</si>
  <si>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  <charset val="204"/>
      </rPr>
      <t xml:space="preserve"> 3</t>
    </r>
  </si>
  <si>
    <r>
      <t>1</t>
    </r>
    <r>
      <rPr>
        <sz val="13"/>
        <color indexed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</si>
  <si>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</si>
  <si>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  <charset val="204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</si>
  <si>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</si>
  <si>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показник</t>
  </si>
  <si>
    <t>…</t>
  </si>
  <si>
    <t>продукту</t>
  </si>
  <si>
    <t>ефективності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</si>
  <si>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</si>
  <si>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</si>
  <si>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</si>
  <si>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</si>
  <si>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</si>
  <si>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</si>
  <si>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0300000</t>
  </si>
  <si>
    <t>0310000</t>
  </si>
  <si>
    <t>Борецька Н.В.</t>
  </si>
  <si>
    <t>од.</t>
  </si>
  <si>
    <t>тис.грн.</t>
  </si>
  <si>
    <t>%</t>
  </si>
  <si>
    <t>шт.</t>
  </si>
  <si>
    <t>0316650</t>
  </si>
  <si>
    <t>Утримання та розвиток інфраструктури доріг</t>
  </si>
  <si>
    <t>Завдання 1. Забезпечення утримання об"єктів транспортної інфраструктури</t>
  </si>
  <si>
    <t>031650</t>
  </si>
  <si>
    <t>оплата електроенергії</t>
  </si>
  <si>
    <t>дорожніх знаків</t>
  </si>
  <si>
    <t>дані бухгалтерського обліку</t>
  </si>
  <si>
    <t>Кількість дорожніх знаків, що обслуговуються в м.Житомирі</t>
  </si>
  <si>
    <t>розрахунок</t>
  </si>
  <si>
    <t>грн.</t>
  </si>
  <si>
    <t>Середня вартість обслуговування дорожнього знаку</t>
  </si>
  <si>
    <t>0456</t>
  </si>
  <si>
    <t>обслуговування турнікетного огородження</t>
  </si>
  <si>
    <t>нанесення дорожньої розмітки</t>
  </si>
  <si>
    <t>розрахунок до зведеного кошторису та плану використання бюджетних коштів</t>
  </si>
  <si>
    <t>Протяжність вулиць, на яких планується нанести або відновити дорожню розмітку</t>
  </si>
  <si>
    <t>м.кв.</t>
  </si>
  <si>
    <t>розрахунок до кошторису</t>
  </si>
  <si>
    <t>Середня вартість споживання електроенергії одним світлофорним об'єктом</t>
  </si>
  <si>
    <t>Динаміка кількості світлофорних об'єктів, що утримуються, порівняно з попереднім роком</t>
  </si>
  <si>
    <t>Сухомлин С.І.</t>
  </si>
  <si>
    <t>світлофорних об'єктів</t>
  </si>
  <si>
    <t>паспортизація вулиць</t>
  </si>
  <si>
    <t>мп</t>
  </si>
  <si>
    <t>проектно-кошторисна документація</t>
  </si>
  <si>
    <t>26 серпня 2014 року N 836 </t>
  </si>
  <si>
    <t>2018 року</t>
  </si>
  <si>
    <t>Виконавчий комітет Житомирської міської ради Житомирської області</t>
  </si>
  <si>
    <t>Пояснення щодо причин відхилення</t>
  </si>
  <si>
    <t>Завдання1. Забезпечення утримання об'єктів транспротної інфраструктури</t>
  </si>
  <si>
    <t>Завдання 2. Капітальний ремонт перехресть вулиць з влаштуванням пішохідних переходів в м. Житомирі</t>
  </si>
  <si>
    <t>Обсяг витрат на проведення робіт пов'язаних з утриманням,  ремонтом об'єктів транспортної інфраструктури, в т.ч.:</t>
  </si>
  <si>
    <t>обслуговування пристроїв примусового зниження швидкості</t>
  </si>
  <si>
    <t>елементів пристроїв примусового зниження швидкості</t>
  </si>
  <si>
    <t>антипаркувальних стовпчиків (з'ємних, стаціонарних) (придбання та влаштування)</t>
  </si>
  <si>
    <t>придбання та влаштування антипаркувальних пристроїв "напівсферична куля"</t>
  </si>
  <si>
    <t>гумові прибардюрні пандуси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</si>
  <si>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</si>
  <si>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</si>
  <si>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</si>
  <si>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</si>
  <si>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</si>
  <si>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</si>
  <si>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</si>
  <si>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</si>
  <si>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</si>
  <si>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</si>
  <si>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</si>
  <si>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 xml:space="preserve">Кількість турнікетів, що планується:                        </t>
  </si>
  <si>
    <t>- замінити, встановити, відремонтувати</t>
  </si>
  <si>
    <t>- виготовлення</t>
  </si>
  <si>
    <t>- нанесення горизонтальної дорожньої розмітки</t>
  </si>
  <si>
    <t>елемент</t>
  </si>
  <si>
    <t>Кількість антипаркувальних стовпчиків (з'ємних, стаціонарних) (придбання та влаштування)</t>
  </si>
  <si>
    <t>Кількість антипаркувальних пристроїв "напівсферична куля"</t>
  </si>
  <si>
    <t>Кількість комплектів гумових прибардюрних пандусів</t>
  </si>
  <si>
    <t>Кількість паспортів вулиць</t>
  </si>
  <si>
    <t>2.1.</t>
  </si>
  <si>
    <t>2.2.</t>
  </si>
  <si>
    <t>2.3.</t>
  </si>
  <si>
    <t>2.4.</t>
  </si>
  <si>
    <t>Кількість пристроїв примусового зниження швидкості руху (влаштування та демонтаж)довжиною 0,5  шириною 0,5 м. (основні)</t>
  </si>
  <si>
    <t>2.5.</t>
  </si>
  <si>
    <t>2.6.</t>
  </si>
  <si>
    <t>2.7.</t>
  </si>
  <si>
    <t>2.8.</t>
  </si>
  <si>
    <t>2.9.</t>
  </si>
  <si>
    <t>2.10.</t>
  </si>
  <si>
    <t>Середня вартість  обслуговування світлофорного об'єкта (без врахування електроенергії)</t>
  </si>
  <si>
    <t>п.1.2./п.2.1.</t>
  </si>
  <si>
    <t>п.1.1./п.2.1.</t>
  </si>
  <si>
    <t>п.1.3./п.2.2.</t>
  </si>
  <si>
    <t xml:space="preserve">Середня вартість заміни, встановлення, ремонту 1 м.п. турнікетного огородження </t>
  </si>
  <si>
    <t xml:space="preserve">Середня вартість виготовлення 1 шт. турнікетного огородження </t>
  </si>
  <si>
    <t>п.1.4 (152221,80 грн.)/п.2.3.(60 шт.)</t>
  </si>
  <si>
    <t>Середня вартість встановлення одного елементу пристрою примусового зниження швидкостіруху, які планується влаштувати</t>
  </si>
  <si>
    <t>п.1.5 (46835,00 грн.)/п.2.4.</t>
  </si>
  <si>
    <t>Середня вартість нанесення дорожньої розмітки за 1 м.кв.</t>
  </si>
  <si>
    <t>п.1.6 /п.2.5.</t>
  </si>
  <si>
    <t>Регулювання дорожнього руху по вулицях міста</t>
  </si>
  <si>
    <t>Створення єдиної бази даних вимог до вулиць в частині організації дорожнього руху</t>
  </si>
  <si>
    <t>Середня вартість елементів пристроїв примусового зниження швидкості</t>
  </si>
  <si>
    <t>п.1.7 /п.2.6.</t>
  </si>
  <si>
    <t>Середня вартість антипаркувальних стовпчиків (з'ємних, стаціонарних) (придбання та влаштування)</t>
  </si>
  <si>
    <t>п.1.8 /п.2.7.</t>
  </si>
  <si>
    <t>п.1.9 /п.2.8.</t>
  </si>
  <si>
    <t>Середня вартість гумових прибардюрних пандусів</t>
  </si>
  <si>
    <t>п.1.10 /п.2.9.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</si>
  <si>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</si>
  <si>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</si>
  <si>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</si>
  <si>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</si>
  <si>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</si>
  <si>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</si>
  <si>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</si>
  <si>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</si>
  <si>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</si>
  <si>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</si>
  <si>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</si>
  <si>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</si>
  <si>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</si>
  <si>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Динаміка кількості дорожніх знаків, що утримуються, порівняно з попереднім роком</t>
  </si>
  <si>
    <t>4.1.</t>
  </si>
  <si>
    <t>4.2.</t>
  </si>
  <si>
    <t>Обсяг витрат на капітальний ремонт перехрестя (Малікова-Клосовського)</t>
  </si>
  <si>
    <t>Кількість перехресть з влаштуванням пішохідних переходів</t>
  </si>
  <si>
    <t>Середні витрати на капітальний ремонт одного перехрестя з влаштуванням пішохідних переходів</t>
  </si>
  <si>
    <t>Рівень готовності перехрестя</t>
  </si>
  <si>
    <t>Інвестиційний проект 1. Капітальний ремонт перехрестя вулиць з влаштуванням пішохідних переходів в м.Житомирі Малікова - Клосовського ( в тому числі виготовлення проектно - кошторисної документації)</t>
  </si>
  <si>
    <t xml:space="preserve"> Пояснення щодо причин розбіжностей між затвердженими та досягнутими результативними показниками: зменшення затрат на електроенергію обумовлено використанням світлодіодних ламп, що дозволило зменшити кількість використання електроенергії. Збільшення вартості робіт на обслуговування світлофорних об'єктів пов'язано зі збільшенням вартості паливно-мастильних матеріалів і електротоварів для обслуговування світлофорних об'єктів.Також економія коштів при здійсненні закупівель товарів через публічні закупівлі</t>
  </si>
  <si>
    <t xml:space="preserve">Пояснення щодо причин розбіжностей між затвердженими та досягнутими результативними показниками: завершення робіт по об'єкту планується у 2018 році.   </t>
  </si>
  <si>
    <t xml:space="preserve">Пояснення щодо причин розбіжностей між затвердженими та досягнутими результативними показниками. Враховуючи завершення фінасового року відбулося перенесення фінансування на 2018 рік. </t>
  </si>
  <si>
    <t>Підпрограма/завдання бюджетної програми</t>
  </si>
  <si>
    <t>Пояснення щодо причин розбіжностей між затвердженими та досягнутими результативними показниками: розбіжність по кількості світлофорних об'єктів, що обслуговується пов'язана з введенням в експлуатацію 4 світлофорів: на перехр. вул. Покровська,265, Івана Мазепи та вул. Домбровського, вул. Івана Мазепи та вул. Героїв Крут, вул. Івана Мазепи та просп. Незалежності. Розбіжність у кількості турнікетів, що планувалася для заміни, встановити та відремонтувати виникла у зв'язку з недоцільністю відновлення старих (існуючих), та нестачею нових турнікетів. Розбіжність у кількості антипаркувальних пристроїв "напівсферична куля", що планувалася закупити - 2 шт.- внаслідок подорожчення товару. Розбіжність у кількості елементів пристроїв примусового зниження швидкості , що планувалася встановити/демонтувати- 29 шт.— внаслідок подовження терміну експлуатації “старих” елементів.</t>
  </si>
  <si>
    <t xml:space="preserve">Пояснення щодо причин розбіжностей між затвердженими та досягнутими результативними показниками: у 2017 році збільшилася кількість світлофорів, що обслуговуються у зв'язку з введенням в експлуатацію 4 світлофорів: на перехр. вул. Покровська,265, Івана Мазепи та вул. Домбровського, вул. Івана Мазепи та вул. Героїв Крут, вул. Івана Мазепи та просп. Незалежності. </t>
  </si>
  <si>
    <t>Пояснення щодо причин розбіжностей між затвердженими та досягнутими результативними показниками: змінено терміни виконання будівельних робіт по об'єкту у 2017 році, завершення робіт планується у 2018 році.</t>
  </si>
  <si>
    <t>Середня вартість придбання та влаштування антипаркувальних пристроїв "напівсферична куля"</t>
  </si>
  <si>
    <t xml:space="preserve">Пояснення щодо причин розбіжностей між затвердженими та досягнутими результативними показниками: зменшилося споживання електроенергії одним світлофорним об'єктом завдяки  використанням світлодіодних ламп, але збільшилося середня вартість обслуговування світлофорного об'єкта (без врахування електроенергії) у зв'язку з подорожченням електротоварів та паливно-мастильних матеріалів. Середня вартість заміни, встановлення, ремонту 1 м.п. турнікетного огородження збільшилася у зв'язку з зростанням ціни на матеріали при виконанні зварювальних робіт. Середня вартість антипаркувальних стовпчиків (з'ємних, стаціонарних) зменшилася у зв'язку з більшою кількістю придбанням та влаштуванням антипаркувальних стовпчиків.При закупівлі "напівсферичної кулі" через процедуру закупівлі, їх вартість виявилася дорожчею, ніж було заплановано на початку року.   </t>
  </si>
  <si>
    <t>Пояснення щодо розбіжностей між фактичними надходженнями і тими, що затверджені паспортами бюджетної програми: завершення робіт по об'єкту планується у 2018 році.</t>
  </si>
  <si>
    <t>"Програма організації безпеки руху транспорту та пішоходів в м. Житомирі на 2015-2017 роки"</t>
  </si>
  <si>
    <t>Кількість світлофорних об'єктів, що обслуговуються в м. Житомирі</t>
  </si>
  <si>
    <t>Кількість елементів пристроїв примусового зниження швидкості</t>
  </si>
  <si>
    <t>п.1.4 (139818,00 грн.)/п.2.3.(1300 м.п.)          п.1.4 (137758,30 грн.)/п.2.3.(1200 м.п.)</t>
  </si>
  <si>
    <t>-довжиною 0,5 м. шириною 0,5 м.</t>
  </si>
  <si>
    <t>проектно-кошторисна документація, КБ-3</t>
  </si>
  <si>
    <t>розрахункові показники,паспорти вулиць в частині організації дорожнього руху</t>
  </si>
  <si>
    <t>розрахункові показники, ПКД</t>
  </si>
  <si>
    <t>розрахунок до зведеного кошторису та плану використання бюджетних коштів, акт</t>
  </si>
  <si>
    <t xml:space="preserve">Економія коштів виникла  у зв'язку з перенесенням робіт на 2018 р. та економією коштів через прозору закупівлю товарів </t>
  </si>
  <si>
    <t>Економія коштів виникла при здійсненні закупівель товарів через публічні закупівлі</t>
  </si>
  <si>
    <t>Економія коштів виникла у зв'язку з перенесенням строків виконання робіт у 2017 р. Роботи планується закінчити у 2018 р.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</si>
</sst>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0"/>
      <name val="Arial Cyr"/>
      <family val="2"/>
      <charset val="204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name val="Times New Roman"/>
      <family val="1"/>
      <charset val="1"/>
    </font>
    <font>
      <sz val="9"/>
      <name val="Times New Roman"/>
      <family val="1"/>
      <charset val="1"/>
    </font>
    <font>
      <vertAlign val="superscript"/>
      <sz val="10"/>
      <color indexed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3"/>
      <name val="Times New Roman"/>
      <family val="1"/>
      <charset val="1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16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vertAlign val="superscript"/>
      <sz val="13"/>
      <color indexed="16"/>
      <name val="Times New Roman"/>
      <family val="1"/>
      <charset val="204"/>
    </font>
    <font>
      <sz val="13"/>
      <color indexed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family val="2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4" fillId="0" borderId="0" xfId="0" applyFont="1" applyProtection="1"/>
    <xf numFmtId="0" fontId="1" fillId="0" borderId="0" xfId="0" applyFont="1" applyAlignment="1" applyProtection="1">
      <protection locked="0"/>
    </xf>
    <xf numFmtId="0" fontId="16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top" wrapText="1"/>
    </xf>
    <xf numFmtId="0" fontId="16" fillId="0" borderId="0" xfId="0" applyFont="1"/>
    <xf numFmtId="0" fontId="19" fillId="0" borderId="0" xfId="0" applyFont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6" fillId="0" borderId="0" xfId="0" applyNumberFormat="1" applyFont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wrapText="1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protection locked="0"/>
    </xf>
    <xf numFmtId="0" fontId="16" fillId="0" borderId="0" xfId="0" applyFont="1" applyProtection="1"/>
    <xf numFmtId="0" fontId="16" fillId="0" borderId="9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6" fillId="0" borderId="0" xfId="0" applyFont="1" applyProtection="1">
      <protection locked="0"/>
    </xf>
    <xf numFmtId="0" fontId="24" fillId="0" borderId="0" xfId="0" applyFont="1" applyBorder="1" applyProtection="1"/>
    <xf numFmtId="0" fontId="15" fillId="0" borderId="7" xfId="0" applyFont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28" fillId="0" borderId="0" xfId="0" applyFont="1" applyProtection="1"/>
    <xf numFmtId="0" fontId="29" fillId="0" borderId="0" xfId="0" applyFont="1" applyAlignment="1" applyProtection="1"/>
    <xf numFmtId="0" fontId="29" fillId="0" borderId="0" xfId="0" applyFont="1" applyAlignment="1" applyProtection="1">
      <alignment horizontal="center"/>
    </xf>
    <xf numFmtId="0" fontId="30" fillId="0" borderId="0" xfId="0" applyFont="1" applyAlignment="1" applyProtection="1"/>
    <xf numFmtId="49" fontId="31" fillId="0" borderId="9" xfId="0" applyNumberFormat="1" applyFont="1" applyBorder="1" applyAlignment="1" applyProtection="1">
      <alignment horizontal="center" wrapText="1"/>
    </xf>
    <xf numFmtId="49" fontId="29" fillId="0" borderId="9" xfId="0" applyNumberFormat="1" applyFont="1" applyBorder="1" applyAlignment="1" applyProtection="1"/>
    <xf numFmtId="49" fontId="31" fillId="0" borderId="9" xfId="0" applyNumberFormat="1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top" wrapText="1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top" wrapText="1"/>
    </xf>
    <xf numFmtId="0" fontId="14" fillId="0" borderId="8" xfId="0" applyFont="1" applyBorder="1" applyProtection="1"/>
    <xf numFmtId="0" fontId="2" fillId="0" borderId="0" xfId="0" applyFont="1" applyBorder="1" applyAlignment="1" applyProtection="1"/>
    <xf numFmtId="0" fontId="32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Protection="1"/>
    <xf numFmtId="0" fontId="33" fillId="0" borderId="5" xfId="0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</xf>
    <xf numFmtId="164" fontId="5" fillId="0" borderId="8" xfId="0" applyNumberFormat="1" applyFont="1" applyBorder="1" applyAlignment="1" applyProtection="1">
      <alignment horizontal="center" vertical="center" wrapText="1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164" fontId="5" fillId="0" borderId="19" xfId="0" applyNumberFormat="1" applyFont="1" applyBorder="1" applyAlignment="1" applyProtection="1">
      <alignment horizontal="center" vertical="center" wrapText="1"/>
    </xf>
    <xf numFmtId="164" fontId="5" fillId="0" borderId="31" xfId="0" applyNumberFormat="1" applyFont="1" applyBorder="1" applyAlignment="1" applyProtection="1">
      <alignment horizontal="center" vertical="center" wrapText="1"/>
    </xf>
    <xf numFmtId="164" fontId="5" fillId="0" borderId="32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0" fontId="35" fillId="0" borderId="7" xfId="0" applyFont="1" applyBorder="1" applyAlignment="1" applyProtection="1">
      <alignment horizontal="center" vertical="center" wrapText="1"/>
    </xf>
    <xf numFmtId="0" fontId="16" fillId="0" borderId="8" xfId="0" applyFont="1" applyBorder="1" applyProtection="1"/>
    <xf numFmtId="0" fontId="14" fillId="0" borderId="8" xfId="0" applyFont="1" applyBorder="1" applyProtection="1">
      <protection locked="0"/>
    </xf>
    <xf numFmtId="49" fontId="16" fillId="0" borderId="8" xfId="0" applyNumberFormat="1" applyFont="1" applyBorder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horizontal="center" vertical="top" wrapText="1"/>
      <protection locked="0"/>
    </xf>
    <xf numFmtId="0" fontId="34" fillId="0" borderId="8" xfId="0" applyFont="1" applyBorder="1" applyAlignment="1">
      <alignment horizontal="left" wrapText="1"/>
    </xf>
    <xf numFmtId="4" fontId="34" fillId="0" borderId="8" xfId="0" applyNumberFormat="1" applyFont="1" applyBorder="1" applyProtection="1">
      <protection locked="0"/>
    </xf>
    <xf numFmtId="0" fontId="35" fillId="0" borderId="1" xfId="0" applyFont="1" applyBorder="1" applyAlignment="1" applyProtection="1">
      <alignment horizontal="center" vertical="top" wrapText="1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" fontId="34" fillId="0" borderId="8" xfId="0" applyNumberFormat="1" applyFont="1" applyBorder="1" applyAlignment="1" applyProtection="1">
      <alignment horizontal="center"/>
      <protection locked="0"/>
    </xf>
    <xf numFmtId="0" fontId="36" fillId="0" borderId="4" xfId="0" applyFont="1" applyBorder="1" applyAlignment="1">
      <alignment horizontal="left" vertical="top" wrapText="1"/>
    </xf>
    <xf numFmtId="0" fontId="35" fillId="0" borderId="8" xfId="0" applyFont="1" applyBorder="1" applyAlignment="1" applyProtection="1">
      <alignment horizontal="center" vertical="top" wrapText="1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9" fontId="16" fillId="0" borderId="26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0" fontId="36" fillId="0" borderId="8" xfId="0" applyFont="1" applyBorder="1" applyAlignment="1">
      <alignment horizontal="left" vertical="top" wrapText="1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>
      <alignment horizontal="left" vertical="top" wrapText="1"/>
    </xf>
    <xf numFmtId="0" fontId="37" fillId="0" borderId="1" xfId="0" applyFont="1" applyBorder="1" applyAlignment="1" applyProtection="1">
      <alignment horizontal="center" vertical="top" wrapText="1"/>
      <protection locked="0"/>
    </xf>
    <xf numFmtId="49" fontId="38" fillId="0" borderId="0" xfId="0" applyNumberFormat="1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>
      <alignment wrapText="1"/>
    </xf>
    <xf numFmtId="0" fontId="5" fillId="0" borderId="7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5" fillId="0" borderId="33" xfId="0" applyNumberFormat="1" applyFont="1" applyBorder="1" applyAlignment="1" applyProtection="1">
      <alignment horizontal="center" vertical="center" wrapText="1"/>
    </xf>
    <xf numFmtId="164" fontId="5" fillId="0" borderId="34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Protection="1"/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/>
    </xf>
    <xf numFmtId="4" fontId="34" fillId="0" borderId="8" xfId="0" applyNumberFormat="1" applyFont="1" applyBorder="1" applyAlignment="1" applyProtection="1">
      <alignment horizontal="center" vertical="center"/>
      <protection locked="0"/>
    </xf>
    <xf numFmtId="4" fontId="34" fillId="0" borderId="23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left" vertical="top" wrapText="1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8" xfId="0" applyFont="1" applyBorder="1" applyAlignment="1" applyProtection="1">
      <alignment horizontal="center" vertical="center" wrapText="1"/>
      <protection locked="0"/>
    </xf>
    <xf numFmtId="0" fontId="35" fillId="0" borderId="7" xfId="0" applyFont="1" applyBorder="1" applyAlignment="1" applyProtection="1">
      <alignment horizontal="center" vertical="center" wrapText="1"/>
      <protection locked="0"/>
    </xf>
    <xf numFmtId="0" fontId="35" fillId="0" borderId="35" xfId="0" applyFont="1" applyBorder="1" applyAlignment="1" applyProtection="1">
      <alignment horizontal="center" vertical="center" wrapText="1"/>
      <protection locked="0"/>
    </xf>
    <xf numFmtId="49" fontId="14" fillId="0" borderId="8" xfId="0" applyNumberFormat="1" applyFont="1" applyBorder="1" applyAlignment="1">
      <alignment wrapText="1"/>
    </xf>
    <xf numFmtId="49" fontId="19" fillId="0" borderId="5" xfId="0" applyNumberFormat="1" applyFont="1" applyBorder="1" applyAlignment="1" applyProtection="1">
      <alignment horizontal="center" vertical="center" wrapText="1"/>
    </xf>
    <xf numFmtId="49" fontId="22" fillId="0" borderId="1" xfId="0" applyNumberFormat="1" applyFont="1" applyBorder="1" applyAlignment="1" applyProtection="1">
      <alignment horizontal="center" vertical="center" wrapText="1"/>
    </xf>
    <xf numFmtId="164" fontId="19" fillId="0" borderId="1" xfId="0" applyNumberFormat="1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4" fontId="14" fillId="0" borderId="25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8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vertical="center"/>
      <protection locked="0"/>
    </xf>
    <xf numFmtId="4" fontId="14" fillId="0" borderId="8" xfId="0" applyNumberFormat="1" applyFont="1" applyBorder="1" applyAlignment="1" applyProtection="1">
      <alignment horizontal="center" vertical="center"/>
      <protection locked="0"/>
    </xf>
    <xf numFmtId="0" fontId="35" fillId="0" borderId="4" xfId="0" applyFont="1" applyBorder="1" applyAlignment="1" applyProtection="1">
      <alignment horizontal="center" vertical="center" wrapText="1"/>
      <protection locked="0"/>
    </xf>
    <xf numFmtId="0" fontId="34" fillId="0" borderId="8" xfId="0" applyFont="1" applyBorder="1" applyAlignment="1">
      <alignment horizontal="left" vertical="center" wrapText="1"/>
    </xf>
    <xf numFmtId="4" fontId="14" fillId="0" borderId="26" xfId="0" applyNumberFormat="1" applyFont="1" applyBorder="1" applyAlignment="1" applyProtection="1">
      <alignment horizontal="center" vertical="center" wrapText="1"/>
      <protection locked="0"/>
    </xf>
    <xf numFmtId="4" fontId="14" fillId="0" borderId="19" xfId="0" applyNumberFormat="1" applyFont="1" applyBorder="1" applyAlignment="1" applyProtection="1">
      <alignment horizontal="center" vertical="center" wrapText="1"/>
      <protection locked="0"/>
    </xf>
    <xf numFmtId="4" fontId="14" fillId="0" borderId="23" xfId="0" applyNumberFormat="1" applyFont="1" applyBorder="1" applyAlignment="1" applyProtection="1">
      <alignment horizontal="center" vertical="center" wrapText="1"/>
      <protection locked="0"/>
    </xf>
    <xf numFmtId="4" fontId="14" fillId="0" borderId="23" xfId="0" applyNumberFormat="1" applyFont="1" applyBorder="1" applyAlignment="1" applyProtection="1">
      <alignment horizontal="center" vertical="center"/>
      <protection locked="0"/>
    </xf>
    <xf numFmtId="4" fontId="14" fillId="0" borderId="19" xfId="0" applyNumberFormat="1" applyFont="1" applyBorder="1" applyAlignment="1" applyProtection="1">
      <alignment horizontal="center" vertical="center"/>
      <protection locked="0"/>
    </xf>
    <xf numFmtId="0" fontId="36" fillId="0" borderId="8" xfId="0" applyFont="1" applyBorder="1" applyAlignment="1">
      <alignment horizontal="left" vertical="center" wrapText="1"/>
    </xf>
    <xf numFmtId="0" fontId="37" fillId="0" borderId="8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4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2" fontId="14" fillId="0" borderId="20" xfId="0" applyNumberFormat="1" applyFon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>
      <alignment horizontal="center" vertical="center"/>
    </xf>
    <xf numFmtId="49" fontId="40" fillId="0" borderId="20" xfId="0" applyNumberFormat="1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top" wrapText="1"/>
    </xf>
    <xf numFmtId="0" fontId="42" fillId="0" borderId="22" xfId="0" applyFont="1" applyBorder="1" applyAlignment="1"/>
    <xf numFmtId="0" fontId="42" fillId="0" borderId="21" xfId="0" applyFont="1" applyBorder="1" applyAlignment="1"/>
    <xf numFmtId="0" fontId="16" fillId="0" borderId="21" xfId="0" applyFont="1" applyBorder="1" applyAlignment="1">
      <alignment horizontal="left" vertical="center" wrapText="1"/>
    </xf>
    <xf numFmtId="4" fontId="14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0" fontId="40" fillId="0" borderId="8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4" fontId="14" fillId="0" borderId="21" xfId="0" applyNumberFormat="1" applyFont="1" applyBorder="1" applyAlignment="1" applyProtection="1">
      <alignment horizontal="center" vertical="center" wrapText="1"/>
      <protection locked="0"/>
    </xf>
    <xf numFmtId="2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left" vertical="center" wrapText="1"/>
    </xf>
    <xf numFmtId="4" fontId="34" fillId="0" borderId="8" xfId="0" applyNumberFormat="1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2" fontId="34" fillId="0" borderId="8" xfId="0" applyNumberFormat="1" applyFont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4" fontId="14" fillId="0" borderId="23" xfId="0" applyNumberFormat="1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" fontId="14" fillId="0" borderId="25" xfId="0" applyNumberFormat="1" applyFont="1" applyBorder="1" applyAlignment="1" applyProtection="1">
      <alignment horizontal="center" vertical="center"/>
      <protection locked="0"/>
    </xf>
    <xf numFmtId="1" fontId="14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20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1" fontId="14" fillId="0" borderId="20" xfId="0" applyNumberFormat="1" applyFont="1" applyBorder="1" applyAlignment="1" applyProtection="1">
      <alignment horizontal="center" vertical="center"/>
      <protection locked="0"/>
    </xf>
    <xf numFmtId="1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40" fillId="0" borderId="20" xfId="0" applyFont="1" applyBorder="1" applyAlignment="1" applyProtection="1">
      <alignment vertical="center" wrapText="1"/>
    </xf>
    <xf numFmtId="0" fontId="40" fillId="0" borderId="21" xfId="0" applyFont="1" applyBorder="1" applyAlignment="1" applyProtection="1">
      <alignment vertical="center" wrapText="1"/>
    </xf>
    <xf numFmtId="164" fontId="14" fillId="0" borderId="20" xfId="0" applyNumberFormat="1" applyFont="1" applyBorder="1" applyAlignment="1" applyProtection="1">
      <alignment horizontal="center" vertical="center"/>
    </xf>
    <xf numFmtId="164" fontId="14" fillId="0" borderId="20" xfId="0" applyNumberFormat="1" applyFont="1" applyBorder="1" applyAlignment="1" applyProtection="1">
      <alignment horizontal="center" vertical="center"/>
      <protection locked="0"/>
    </xf>
    <xf numFmtId="164" fontId="14" fillId="0" borderId="21" xfId="0" applyNumberFormat="1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vertical="center"/>
    </xf>
    <xf numFmtId="0" fontId="40" fillId="0" borderId="21" xfId="0" applyFont="1" applyBorder="1" applyAlignment="1" applyProtection="1">
      <alignment vertical="center"/>
    </xf>
    <xf numFmtId="164" fontId="14" fillId="0" borderId="8" xfId="0" applyNumberFormat="1" applyFont="1" applyBorder="1" applyAlignment="1" applyProtection="1">
      <alignment horizontal="center" vertical="center"/>
      <protection locked="0"/>
    </xf>
    <xf numFmtId="4" fontId="14" fillId="0" borderId="20" xfId="0" applyNumberFormat="1" applyFont="1" applyBorder="1" applyAlignment="1" applyProtection="1">
      <alignment horizontal="center" wrapText="1"/>
      <protection locked="0"/>
    </xf>
    <xf numFmtId="4" fontId="14" fillId="0" borderId="21" xfId="0" applyNumberFormat="1" applyFont="1" applyBorder="1" applyAlignment="1" applyProtection="1">
      <alignment horizontal="center" wrapText="1"/>
      <protection locked="0"/>
    </xf>
    <xf numFmtId="0" fontId="40" fillId="0" borderId="8" xfId="0" applyFont="1" applyBorder="1" applyAlignment="1">
      <alignment horizontal="left" vertical="top" wrapText="1"/>
    </xf>
    <xf numFmtId="0" fontId="41" fillId="0" borderId="8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center" wrapText="1"/>
    </xf>
    <xf numFmtId="2" fontId="14" fillId="0" borderId="8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left" wrapText="1"/>
    </xf>
    <xf numFmtId="4" fontId="14" fillId="0" borderId="8" xfId="0" applyNumberFormat="1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horizontal="center" vertical="center"/>
    </xf>
    <xf numFmtId="49" fontId="40" fillId="0" borderId="25" xfId="0" applyNumberFormat="1" applyFont="1" applyBorder="1" applyAlignment="1">
      <alignment horizontal="left" vertical="center" wrapText="1"/>
    </xf>
    <xf numFmtId="49" fontId="16" fillId="0" borderId="27" xfId="0" applyNumberFormat="1" applyFont="1" applyBorder="1" applyAlignment="1">
      <alignment horizontal="left" vertical="center" wrapText="1"/>
    </xf>
    <xf numFmtId="4" fontId="14" fillId="0" borderId="25" xfId="0" applyNumberFormat="1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164" fontId="14" fillId="0" borderId="21" xfId="0" applyNumberFormat="1" applyFont="1" applyBorder="1" applyAlignment="1" applyProtection="1">
      <alignment horizontal="center" vertical="center"/>
    </xf>
    <xf numFmtId="0" fontId="16" fillId="0" borderId="16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49" fontId="40" fillId="0" borderId="24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1" fontId="14" fillId="0" borderId="14" xfId="0" applyNumberFormat="1" applyFont="1" applyBorder="1" applyAlignment="1" applyProtection="1">
      <alignment horizontal="center" vertical="center"/>
      <protection locked="0"/>
    </xf>
    <xf numFmtId="1" fontId="14" fillId="0" borderId="15" xfId="0" applyNumberFormat="1" applyFont="1" applyBorder="1" applyAlignment="1" applyProtection="1">
      <alignment horizontal="center" vertical="center"/>
      <protection locked="0"/>
    </xf>
    <xf numFmtId="1" fontId="14" fillId="0" borderId="16" xfId="0" applyNumberFormat="1" applyFont="1" applyBorder="1" applyAlignment="1" applyProtection="1">
      <alignment horizontal="center" vertical="center"/>
      <protection locked="0"/>
    </xf>
    <xf numFmtId="1" fontId="14" fillId="0" borderId="13" xfId="0" applyNumberFormat="1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4" fontId="14" fillId="0" borderId="16" xfId="0" applyNumberFormat="1" applyFont="1" applyBorder="1" applyAlignment="1" applyProtection="1">
      <alignment horizontal="center" vertical="center" wrapText="1"/>
      <protection locked="0"/>
    </xf>
    <xf numFmtId="4" fontId="14" fillId="0" borderId="13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31" fillId="0" borderId="0" xfId="0" applyFont="1" applyBorder="1" applyAlignment="1" applyProtection="1">
      <alignment horizontal="right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7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left" vertical="top" wrapText="1"/>
    </xf>
    <xf numFmtId="4" fontId="34" fillId="0" borderId="8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49" fontId="38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23" fillId="0" borderId="0" xfId="0" applyFont="1" applyBorder="1" applyProtection="1"/>
    <xf numFmtId="0" fontId="19" fillId="0" borderId="36" xfId="0" applyFont="1" applyBorder="1" applyAlignment="1" applyProtection="1">
      <alignment horizontal="left" vertical="center" wrapText="1"/>
    </xf>
    <xf numFmtId="0" fontId="19" fillId="0" borderId="37" xfId="0" applyFont="1" applyBorder="1" applyAlignment="1" applyProtection="1">
      <alignment horizontal="left" vertical="center" wrapText="1"/>
    </xf>
    <xf numFmtId="0" fontId="19" fillId="0" borderId="38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center" vertical="center"/>
      <protection locked="0"/>
    </xf>
    <xf numFmtId="2" fontId="14" fillId="0" borderId="25" xfId="0" applyNumberFormat="1" applyFont="1" applyBorder="1" applyAlignment="1" applyProtection="1">
      <alignment horizontal="center" vertical="center"/>
      <protection locked="0"/>
    </xf>
    <xf numFmtId="2" fontId="14" fillId="0" borderId="0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 applyProtection="1">
      <alignment horizontal="center" vertical="center"/>
      <protection locked="0"/>
    </xf>
    <xf numFmtId="2" fontId="14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left" vertical="center" wrapText="1"/>
    </xf>
    <xf numFmtId="2" fontId="14" fillId="0" borderId="16" xfId="0" applyNumberFormat="1" applyFont="1" applyBorder="1" applyAlignment="1" applyProtection="1">
      <alignment horizontal="center" vertical="center"/>
      <protection locked="0"/>
    </xf>
    <xf numFmtId="2" fontId="14" fillId="0" borderId="13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0" xfId="0" applyFont="1" applyBorder="1" applyProtection="1"/>
    <xf numFmtId="0" fontId="19" fillId="0" borderId="9" xfId="0" applyFont="1" applyBorder="1" applyAlignment="1" applyProtection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</xf>
    <xf numFmtId="49" fontId="40" fillId="0" borderId="16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" fontId="14" fillId="0" borderId="27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49" fontId="40" fillId="0" borderId="25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2" fontId="40" fillId="0" borderId="16" xfId="0" applyNumberFormat="1" applyFont="1" applyBorder="1" applyAlignment="1">
      <alignment horizontal="left" vertical="top" wrapText="1"/>
    </xf>
    <xf numFmtId="2" fontId="16" fillId="0" borderId="13" xfId="0" applyNumberFormat="1" applyFont="1" applyBorder="1" applyAlignment="1">
      <alignment horizontal="left" vertical="top" wrapText="1"/>
    </xf>
    <xf numFmtId="0" fontId="14" fillId="0" borderId="21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wrapText="1"/>
    </xf>
    <xf numFmtId="0" fontId="25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36" fillId="0" borderId="2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42" fillId="0" borderId="22" xfId="0" applyFont="1" applyBorder="1" applyAlignment="1">
      <alignment vertical="top"/>
    </xf>
    <xf numFmtId="0" fontId="42" fillId="0" borderId="21" xfId="0" applyFont="1" applyBorder="1" applyAlignment="1">
      <alignment vertical="top"/>
    </xf>
    <xf numFmtId="164" fontId="14" fillId="0" borderId="23" xfId="0" applyNumberFormat="1" applyFont="1" applyBorder="1" applyAlignment="1" applyProtection="1">
      <alignment horizontal="center" vertical="center"/>
      <protection locked="0"/>
    </xf>
    <xf numFmtId="164" fontId="14" fillId="0" borderId="16" xfId="0" applyNumberFormat="1" applyFont="1" applyBorder="1" applyAlignment="1" applyProtection="1">
      <alignment horizontal="center" vertical="center"/>
      <protection locked="0"/>
    </xf>
    <xf numFmtId="164" fontId="14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view="pageBreakPreview" topLeftCell="A119" zoomScale="60" workbookViewId="0">
      <selection activeCell="H88" sqref="H88:I88"/>
    </sheetView>
  </sheetViews>
  <sheetFormatPr defaultRowHeight="16.5"/>
  <cols>
    <col min="1" max="1" width="7.28515625" style="1" customWidth="1"/>
    <col min="2" max="2" width="19.42578125" style="1" customWidth="1"/>
    <col min="3" max="3" width="11.7109375" style="1" customWidth="1"/>
    <col min="4" max="4" width="26.85546875" style="1" customWidth="1"/>
    <col min="5" max="5" width="13.85546875" style="1" customWidth="1"/>
    <col min="6" max="6" width="14.28515625" style="1" customWidth="1"/>
    <col min="7" max="7" width="16.140625" style="1" customWidth="1"/>
    <col min="8" max="8" width="14.140625" style="1" customWidth="1"/>
    <col min="9" max="9" width="10" style="1" customWidth="1"/>
    <col min="10" max="10" width="14" style="1" customWidth="1"/>
    <col min="11" max="11" width="9.85546875" style="1" customWidth="1"/>
    <col min="12" max="12" width="14" style="1" customWidth="1"/>
    <col min="13" max="13" width="9.28515625" style="1" customWidth="1"/>
    <col min="14" max="14" width="21.5703125" style="1" customWidth="1"/>
    <col min="15" max="16384" width="9.140625" style="1"/>
  </cols>
  <sheetData>
    <row r="1" spans="1:15">
      <c r="K1" s="279" t="s">
        <v>0</v>
      </c>
      <c r="L1" s="279"/>
      <c r="M1" s="279"/>
      <c r="N1" s="2"/>
      <c r="O1" s="2"/>
    </row>
    <row r="2" spans="1:15" ht="16.7" customHeight="1">
      <c r="K2" s="3" t="s">
        <v>1</v>
      </c>
      <c r="L2" s="4"/>
      <c r="M2" s="2"/>
      <c r="N2" s="2"/>
      <c r="O2" s="2"/>
    </row>
    <row r="3" spans="1:15" ht="14.1" customHeight="1">
      <c r="K3" s="280" t="s">
        <v>101</v>
      </c>
      <c r="L3" s="280"/>
      <c r="M3" s="280"/>
      <c r="N3" s="2"/>
      <c r="O3" s="2"/>
    </row>
    <row r="4" spans="1:15">
      <c r="K4" s="5"/>
      <c r="L4" s="2"/>
      <c r="M4" s="2"/>
      <c r="N4" s="2"/>
      <c r="O4" s="2"/>
    </row>
    <row r="5" spans="1:15" ht="20.100000000000001" customHeight="1">
      <c r="K5" s="3"/>
      <c r="L5" s="2"/>
      <c r="M5" s="2"/>
      <c r="N5" s="2"/>
      <c r="O5" s="2"/>
    </row>
    <row r="6" spans="1:15" ht="27" customHeight="1">
      <c r="A6" s="53"/>
      <c r="B6" s="53"/>
      <c r="C6" s="53"/>
      <c r="D6" s="54"/>
      <c r="E6" s="54"/>
      <c r="F6" s="54"/>
      <c r="G6" s="54"/>
      <c r="H6" s="55" t="s">
        <v>2</v>
      </c>
      <c r="I6" s="54"/>
      <c r="J6" s="54"/>
      <c r="K6" s="56"/>
      <c r="L6" s="55"/>
      <c r="M6" s="53"/>
    </row>
    <row r="7" spans="1:15" ht="32.25" customHeight="1">
      <c r="A7" s="281" t="s">
        <v>3</v>
      </c>
      <c r="B7" s="281"/>
      <c r="C7" s="281"/>
      <c r="D7" s="281"/>
      <c r="E7" s="281"/>
      <c r="F7" s="281"/>
      <c r="G7" s="281"/>
      <c r="H7" s="281"/>
      <c r="I7" s="281"/>
      <c r="J7" s="281"/>
      <c r="K7" s="57" t="s">
        <v>4</v>
      </c>
      <c r="L7" s="58" t="s">
        <v>5</v>
      </c>
      <c r="M7" s="59" t="s">
        <v>102</v>
      </c>
    </row>
    <row r="8" spans="1:15" ht="21.95" customHeight="1">
      <c r="A8" s="31" t="s">
        <v>6</v>
      </c>
      <c r="B8" s="144" t="s">
        <v>69</v>
      </c>
      <c r="C8" s="17"/>
      <c r="D8" s="287" t="s">
        <v>103</v>
      </c>
      <c r="E8" s="287"/>
      <c r="F8" s="287"/>
      <c r="G8" s="287"/>
      <c r="H8" s="287"/>
      <c r="I8" s="287"/>
      <c r="J8" s="287"/>
      <c r="K8" s="287"/>
      <c r="L8" s="287"/>
      <c r="M8" s="287"/>
      <c r="N8" s="287"/>
    </row>
    <row r="9" spans="1:15" ht="15" customHeight="1">
      <c r="A9" s="18"/>
      <c r="B9" s="66" t="s">
        <v>7</v>
      </c>
      <c r="C9" s="67"/>
      <c r="D9" s="279" t="s">
        <v>8</v>
      </c>
      <c r="E9" s="279"/>
      <c r="F9" s="279"/>
      <c r="G9" s="279"/>
      <c r="H9" s="279"/>
      <c r="I9" s="279"/>
      <c r="J9" s="279"/>
      <c r="K9" s="279"/>
      <c r="L9" s="279"/>
      <c r="M9" s="279"/>
      <c r="N9" s="279"/>
    </row>
    <row r="10" spans="1:15" ht="20.65" customHeight="1">
      <c r="A10" s="18" t="s">
        <v>9</v>
      </c>
      <c r="B10" s="144" t="s">
        <v>70</v>
      </c>
      <c r="C10" s="7"/>
      <c r="D10" s="28" t="s">
        <v>103</v>
      </c>
      <c r="E10" s="28"/>
      <c r="F10" s="28"/>
      <c r="G10" s="28"/>
      <c r="H10" s="28"/>
      <c r="I10" s="28"/>
      <c r="J10" s="28"/>
      <c r="K10" s="29"/>
      <c r="L10" s="29"/>
      <c r="M10" s="29"/>
      <c r="N10" s="30"/>
    </row>
    <row r="11" spans="1:15" ht="15" customHeight="1">
      <c r="A11" s="18"/>
      <c r="B11" s="68" t="s">
        <v>7</v>
      </c>
      <c r="C11" s="68"/>
      <c r="D11" s="279" t="s">
        <v>10</v>
      </c>
      <c r="E11" s="279"/>
      <c r="F11" s="279"/>
      <c r="G11" s="279"/>
      <c r="H11" s="279"/>
      <c r="I11" s="279"/>
      <c r="J11" s="279"/>
      <c r="K11" s="279"/>
      <c r="L11" s="279"/>
      <c r="M11" s="279"/>
      <c r="N11" s="279"/>
    </row>
    <row r="12" spans="1:15" ht="17.25">
      <c r="A12" s="18" t="s">
        <v>11</v>
      </c>
      <c r="B12" s="144" t="s">
        <v>76</v>
      </c>
      <c r="C12" s="282" t="s">
        <v>87</v>
      </c>
      <c r="D12" s="282"/>
      <c r="E12" s="284" t="s">
        <v>77</v>
      </c>
      <c r="F12" s="284"/>
      <c r="G12" s="284"/>
      <c r="H12" s="284"/>
      <c r="I12" s="284"/>
      <c r="J12" s="284"/>
      <c r="K12" s="284"/>
      <c r="L12" s="284"/>
      <c r="M12" s="284"/>
      <c r="N12" s="284"/>
    </row>
    <row r="13" spans="1:15" ht="20.65" customHeight="1">
      <c r="A13" s="18"/>
      <c r="B13" s="68" t="s">
        <v>7</v>
      </c>
      <c r="C13" s="283" t="s">
        <v>12</v>
      </c>
      <c r="D13" s="283"/>
      <c r="E13" s="279" t="s">
        <v>13</v>
      </c>
      <c r="F13" s="279"/>
      <c r="G13" s="279"/>
      <c r="H13" s="279"/>
      <c r="I13" s="279"/>
      <c r="J13" s="279"/>
      <c r="K13" s="279"/>
      <c r="L13" s="279"/>
      <c r="M13" s="279"/>
      <c r="N13" s="279"/>
    </row>
    <row r="14" spans="1:15" ht="27.75" customHeight="1">
      <c r="A14" s="32" t="s">
        <v>14</v>
      </c>
      <c r="B14" s="277" t="s">
        <v>15</v>
      </c>
      <c r="C14" s="277"/>
      <c r="D14" s="277"/>
      <c r="E14" s="277"/>
      <c r="F14" s="277"/>
      <c r="G14" s="277"/>
      <c r="H14" s="277"/>
      <c r="I14" s="277"/>
      <c r="J14" s="8"/>
      <c r="K14" s="8"/>
      <c r="L14" s="8"/>
    </row>
    <row r="15" spans="1:15">
      <c r="A15" s="6"/>
      <c r="B15" s="6"/>
      <c r="C15" s="6"/>
      <c r="D15" s="285"/>
      <c r="E15" s="285"/>
      <c r="F15" s="286"/>
      <c r="G15" s="286"/>
      <c r="H15" s="286"/>
      <c r="I15" s="286"/>
      <c r="J15" s="285"/>
      <c r="K15" s="285"/>
      <c r="L15" s="9" t="s">
        <v>16</v>
      </c>
    </row>
    <row r="16" spans="1:15" ht="30.95" customHeight="1">
      <c r="A16" s="261" t="s">
        <v>17</v>
      </c>
      <c r="B16" s="261"/>
      <c r="C16" s="261"/>
      <c r="D16" s="261"/>
      <c r="E16" s="261"/>
      <c r="F16" s="289" t="s">
        <v>67</v>
      </c>
      <c r="G16" s="290"/>
      <c r="H16" s="290"/>
      <c r="I16" s="290"/>
      <c r="J16" s="261" t="s">
        <v>18</v>
      </c>
      <c r="K16" s="261"/>
      <c r="L16" s="261"/>
      <c r="M16" s="261"/>
    </row>
    <row r="17" spans="1:14" ht="45" customHeight="1">
      <c r="A17" s="262" t="s">
        <v>19</v>
      </c>
      <c r="B17" s="262"/>
      <c r="C17" s="262" t="s">
        <v>20</v>
      </c>
      <c r="D17" s="262"/>
      <c r="E17" s="19" t="s">
        <v>21</v>
      </c>
      <c r="F17" s="291" t="s">
        <v>19</v>
      </c>
      <c r="G17" s="292"/>
      <c r="H17" s="10" t="s">
        <v>20</v>
      </c>
      <c r="I17" s="10" t="s">
        <v>21</v>
      </c>
      <c r="J17" s="20" t="s">
        <v>19</v>
      </c>
      <c r="K17" s="262" t="s">
        <v>20</v>
      </c>
      <c r="L17" s="262"/>
      <c r="M17" s="21" t="s">
        <v>21</v>
      </c>
    </row>
    <row r="18" spans="1:14" ht="13.5" customHeight="1">
      <c r="A18" s="275">
        <v>1</v>
      </c>
      <c r="B18" s="276"/>
      <c r="C18" s="275">
        <v>2</v>
      </c>
      <c r="D18" s="276"/>
      <c r="E18" s="48">
        <v>3</v>
      </c>
      <c r="F18" s="288">
        <v>4</v>
      </c>
      <c r="G18" s="288"/>
      <c r="H18" s="49">
        <v>5</v>
      </c>
      <c r="I18" s="50">
        <v>6</v>
      </c>
      <c r="J18" s="51">
        <v>7</v>
      </c>
      <c r="K18" s="275">
        <v>8</v>
      </c>
      <c r="L18" s="276"/>
      <c r="M18" s="52">
        <v>9</v>
      </c>
    </row>
    <row r="19" spans="1:14" ht="23.25" customHeight="1">
      <c r="A19" s="278">
        <v>6039.9</v>
      </c>
      <c r="B19" s="278"/>
      <c r="C19" s="278">
        <v>250.9</v>
      </c>
      <c r="D19" s="278"/>
      <c r="E19" s="69">
        <f>SUM(A19:D19)</f>
        <v>6290.7999999999993</v>
      </c>
      <c r="F19" s="293">
        <f>1382.4+3612.1+1034.8</f>
        <v>6029.3</v>
      </c>
      <c r="G19" s="293"/>
      <c r="H19" s="70">
        <v>66.2</v>
      </c>
      <c r="I19" s="71">
        <f>SUM(F19:H19)</f>
        <v>6095.5</v>
      </c>
      <c r="J19" s="72">
        <f>F19-A19</f>
        <v>-10.599999999999454</v>
      </c>
      <c r="K19" s="263">
        <f>H19-C19</f>
        <v>-184.7</v>
      </c>
      <c r="L19" s="263"/>
      <c r="M19" s="73">
        <f>I19-E19</f>
        <v>-195.29999999999927</v>
      </c>
      <c r="N19" s="74"/>
    </row>
    <row r="20" spans="1:14" ht="35.25" customHeight="1">
      <c r="A20" s="32" t="s">
        <v>22</v>
      </c>
      <c r="B20" s="272" t="s">
        <v>23</v>
      </c>
      <c r="C20" s="272"/>
      <c r="D20" s="272"/>
      <c r="E20" s="272"/>
      <c r="F20" s="272"/>
      <c r="G20" s="272"/>
      <c r="H20" s="272"/>
      <c r="I20" s="272"/>
      <c r="J20" s="272"/>
      <c r="K20" s="8"/>
      <c r="L20" s="8"/>
      <c r="M20" s="8"/>
    </row>
    <row r="21" spans="1:14" ht="21" customHeight="1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9" t="s">
        <v>16</v>
      </c>
    </row>
    <row r="22" spans="1:14" ht="55.5" customHeight="1">
      <c r="A22" s="269" t="s">
        <v>24</v>
      </c>
      <c r="B22" s="269" t="s">
        <v>25</v>
      </c>
      <c r="C22" s="269" t="s">
        <v>26</v>
      </c>
      <c r="D22" s="269" t="s">
        <v>188</v>
      </c>
      <c r="E22" s="269" t="s">
        <v>27</v>
      </c>
      <c r="F22" s="269"/>
      <c r="G22" s="269"/>
      <c r="H22" s="269" t="s">
        <v>28</v>
      </c>
      <c r="I22" s="269"/>
      <c r="J22" s="269"/>
      <c r="K22" s="269" t="s">
        <v>18</v>
      </c>
      <c r="L22" s="269"/>
      <c r="M22" s="270"/>
      <c r="N22" s="210" t="s">
        <v>104</v>
      </c>
    </row>
    <row r="23" spans="1:14" ht="62.25" customHeight="1">
      <c r="A23" s="269"/>
      <c r="B23" s="269"/>
      <c r="C23" s="269"/>
      <c r="D23" s="269"/>
      <c r="E23" s="10" t="s">
        <v>19</v>
      </c>
      <c r="F23" s="10" t="s">
        <v>20</v>
      </c>
      <c r="G23" s="10" t="s">
        <v>21</v>
      </c>
      <c r="H23" s="10" t="s">
        <v>19</v>
      </c>
      <c r="I23" s="10" t="s">
        <v>20</v>
      </c>
      <c r="J23" s="10" t="s">
        <v>21</v>
      </c>
      <c r="K23" s="10" t="s">
        <v>19</v>
      </c>
      <c r="L23" s="10" t="s">
        <v>20</v>
      </c>
      <c r="M23" s="111" t="s">
        <v>21</v>
      </c>
      <c r="N23" s="211"/>
    </row>
    <row r="24" spans="1:14" ht="132" customHeight="1">
      <c r="A24" s="60">
        <v>1</v>
      </c>
      <c r="B24" s="77" t="s">
        <v>76</v>
      </c>
      <c r="C24" s="77" t="s">
        <v>87</v>
      </c>
      <c r="D24" s="149" t="s">
        <v>105</v>
      </c>
      <c r="E24" s="79">
        <v>6039.9</v>
      </c>
      <c r="F24" s="79">
        <v>0</v>
      </c>
      <c r="G24" s="79">
        <f>SUM(E24:F24)</f>
        <v>6039.9</v>
      </c>
      <c r="H24" s="79">
        <v>6029.3</v>
      </c>
      <c r="I24" s="79">
        <v>0</v>
      </c>
      <c r="J24" s="79">
        <f t="shared" ref="J24:J25" si="0">SUM(H24:I24)</f>
        <v>6029.3</v>
      </c>
      <c r="K24" s="79">
        <f>H24-E24</f>
        <v>-10.599999999999454</v>
      </c>
      <c r="L24" s="79">
        <f>I24-F24</f>
        <v>0</v>
      </c>
      <c r="M24" s="112">
        <f>K24+L24</f>
        <v>-10.599999999999454</v>
      </c>
      <c r="N24" s="147" t="s">
        <v>205</v>
      </c>
    </row>
    <row r="25" spans="1:14" ht="141.75" customHeight="1">
      <c r="A25" s="80">
        <v>2</v>
      </c>
      <c r="B25" s="88" t="s">
        <v>76</v>
      </c>
      <c r="C25" s="88" t="s">
        <v>87</v>
      </c>
      <c r="D25" s="148" t="s">
        <v>106</v>
      </c>
      <c r="E25" s="78">
        <v>0</v>
      </c>
      <c r="F25" s="78">
        <v>250.9</v>
      </c>
      <c r="G25" s="79">
        <f>SUM(E25:F25)</f>
        <v>250.9</v>
      </c>
      <c r="H25" s="78">
        <v>0</v>
      </c>
      <c r="I25" s="78">
        <v>66.2</v>
      </c>
      <c r="J25" s="78">
        <f t="shared" si="0"/>
        <v>66.2</v>
      </c>
      <c r="K25" s="78">
        <v>0</v>
      </c>
      <c r="L25" s="78">
        <f>I25-F25</f>
        <v>-184.7</v>
      </c>
      <c r="M25" s="113">
        <f>K25+L25</f>
        <v>-184.7</v>
      </c>
      <c r="N25" s="147" t="s">
        <v>206</v>
      </c>
    </row>
    <row r="26" spans="1:14" ht="33.75" customHeight="1">
      <c r="A26" s="83"/>
      <c r="B26" s="83"/>
      <c r="C26" s="83"/>
      <c r="D26" s="84" t="s">
        <v>34</v>
      </c>
      <c r="E26" s="81">
        <f t="shared" ref="E26:H26" si="1">SUM(E24:E24)</f>
        <v>6039.9</v>
      </c>
      <c r="F26" s="85">
        <f>F24+F25</f>
        <v>250.9</v>
      </c>
      <c r="G26" s="78">
        <f>G24+G25</f>
        <v>6290.7999999999993</v>
      </c>
      <c r="H26" s="85">
        <f t="shared" si="1"/>
        <v>6029.3</v>
      </c>
      <c r="I26" s="85">
        <f>I24+I25</f>
        <v>66.2</v>
      </c>
      <c r="J26" s="85">
        <f>J24+J25</f>
        <v>6095.5</v>
      </c>
      <c r="K26" s="86">
        <f>K24+K25</f>
        <v>-10.599999999999454</v>
      </c>
      <c r="L26" s="87">
        <f>I26-F26</f>
        <v>-184.7</v>
      </c>
      <c r="M26" s="114">
        <f>K26+L26</f>
        <v>-195.29999999999944</v>
      </c>
      <c r="N26" s="115"/>
    </row>
    <row r="27" spans="1:14" ht="19.350000000000001" customHeight="1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</row>
    <row r="28" spans="1:14" ht="33" customHeight="1">
      <c r="A28" s="26" t="s">
        <v>29</v>
      </c>
      <c r="B28" s="22" t="s">
        <v>30</v>
      </c>
      <c r="C28" s="23"/>
      <c r="D28" s="24"/>
      <c r="E28" s="25"/>
      <c r="F28" s="25"/>
      <c r="G28" s="25"/>
      <c r="H28" s="25"/>
      <c r="I28" s="8"/>
      <c r="J28" s="8"/>
      <c r="K28" s="8"/>
      <c r="L28" s="8"/>
      <c r="M28" s="8"/>
    </row>
    <row r="29" spans="1:14" ht="14.25" customHeight="1">
      <c r="A29" s="285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11" t="s">
        <v>16</v>
      </c>
    </row>
    <row r="30" spans="1:14" ht="48.75" customHeight="1">
      <c r="A30" s="264" t="s">
        <v>31</v>
      </c>
      <c r="B30" s="264"/>
      <c r="C30" s="264"/>
      <c r="D30" s="264"/>
      <c r="E30" s="294" t="s">
        <v>27</v>
      </c>
      <c r="F30" s="295"/>
      <c r="G30" s="295"/>
      <c r="H30" s="295" t="s">
        <v>32</v>
      </c>
      <c r="I30" s="295"/>
      <c r="J30" s="295"/>
      <c r="K30" s="295" t="s">
        <v>18</v>
      </c>
      <c r="L30" s="295"/>
      <c r="M30" s="296"/>
      <c r="N30" s="210" t="s">
        <v>104</v>
      </c>
    </row>
    <row r="31" spans="1:14" ht="51" customHeight="1">
      <c r="A31" s="264"/>
      <c r="B31" s="264"/>
      <c r="C31" s="264"/>
      <c r="D31" s="264"/>
      <c r="E31" s="27" t="s">
        <v>19</v>
      </c>
      <c r="F31" s="12" t="s">
        <v>20</v>
      </c>
      <c r="G31" s="12" t="s">
        <v>21</v>
      </c>
      <c r="H31" s="12" t="s">
        <v>19</v>
      </c>
      <c r="I31" s="12" t="s">
        <v>20</v>
      </c>
      <c r="J31" s="12" t="s">
        <v>21</v>
      </c>
      <c r="K31" s="12" t="s">
        <v>19</v>
      </c>
      <c r="L31" s="12" t="s">
        <v>20</v>
      </c>
      <c r="M31" s="117" t="s">
        <v>21</v>
      </c>
      <c r="N31" s="211"/>
    </row>
    <row r="32" spans="1:14" ht="13.5" customHeight="1">
      <c r="A32" s="266">
        <v>1</v>
      </c>
      <c r="B32" s="267"/>
      <c r="C32" s="267"/>
      <c r="D32" s="268"/>
      <c r="E32" s="46">
        <v>2</v>
      </c>
      <c r="F32" s="47">
        <v>3</v>
      </c>
      <c r="G32" s="47">
        <v>4</v>
      </c>
      <c r="H32" s="47">
        <v>5</v>
      </c>
      <c r="I32" s="47">
        <v>6</v>
      </c>
      <c r="J32" s="47">
        <v>7</v>
      </c>
      <c r="K32" s="47">
        <v>8</v>
      </c>
      <c r="L32" s="47">
        <v>9</v>
      </c>
      <c r="M32" s="118">
        <v>10</v>
      </c>
      <c r="N32" s="121">
        <v>11</v>
      </c>
    </row>
    <row r="33" spans="1:16" ht="126" customHeight="1">
      <c r="A33" s="265" t="s">
        <v>195</v>
      </c>
      <c r="B33" s="265"/>
      <c r="C33" s="265"/>
      <c r="D33" s="265"/>
      <c r="E33" s="70">
        <v>6039.9</v>
      </c>
      <c r="F33" s="116">
        <v>250.9</v>
      </c>
      <c r="G33" s="71">
        <f>E33+F33</f>
        <v>6290.7999999999993</v>
      </c>
      <c r="H33" s="116">
        <v>6029.3</v>
      </c>
      <c r="I33" s="116">
        <v>66.2</v>
      </c>
      <c r="J33" s="71">
        <f>H33+I33</f>
        <v>6095.5</v>
      </c>
      <c r="K33" s="71">
        <f>H33-E33</f>
        <v>-10.599999999999454</v>
      </c>
      <c r="L33" s="71">
        <f>I33-F33</f>
        <v>-184.7</v>
      </c>
      <c r="M33" s="119">
        <f>K33+L33</f>
        <v>-195.29999999999944</v>
      </c>
      <c r="N33" s="147" t="s">
        <v>204</v>
      </c>
    </row>
    <row r="34" spans="1:16">
      <c r="A34" s="273" t="s">
        <v>34</v>
      </c>
      <c r="B34" s="273"/>
      <c r="C34" s="273"/>
      <c r="D34" s="273"/>
      <c r="E34" s="78">
        <f>E33</f>
        <v>6039.9</v>
      </c>
      <c r="F34" s="78">
        <f t="shared" ref="F34:M34" si="2">F33</f>
        <v>250.9</v>
      </c>
      <c r="G34" s="78">
        <f t="shared" si="2"/>
        <v>6290.7999999999993</v>
      </c>
      <c r="H34" s="78">
        <f t="shared" si="2"/>
        <v>6029.3</v>
      </c>
      <c r="I34" s="78">
        <f t="shared" si="2"/>
        <v>66.2</v>
      </c>
      <c r="J34" s="78">
        <f t="shared" si="2"/>
        <v>6095.5</v>
      </c>
      <c r="K34" s="78">
        <f t="shared" si="2"/>
        <v>-10.599999999999454</v>
      </c>
      <c r="L34" s="78">
        <f t="shared" si="2"/>
        <v>-184.7</v>
      </c>
      <c r="M34" s="120">
        <f t="shared" si="2"/>
        <v>-195.29999999999944</v>
      </c>
      <c r="N34" s="115"/>
    </row>
    <row r="36" spans="1:16">
      <c r="A36" s="33" t="s">
        <v>35</v>
      </c>
      <c r="B36" s="34"/>
      <c r="C36" s="34"/>
      <c r="D36" s="34"/>
      <c r="E36" s="35"/>
      <c r="F36" s="35"/>
      <c r="G36" s="35"/>
      <c r="H36" s="14"/>
      <c r="I36" s="14"/>
      <c r="J36" s="14"/>
      <c r="K36" s="14"/>
      <c r="L36" s="14"/>
    </row>
    <row r="37" spans="1:16">
      <c r="A37" s="13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</row>
    <row r="38" spans="1:16">
      <c r="A38" s="299"/>
      <c r="B38" s="299"/>
      <c r="C38" s="299"/>
      <c r="D38" s="299"/>
      <c r="E38" s="15"/>
      <c r="F38" s="15"/>
      <c r="G38" s="15"/>
      <c r="H38" s="15"/>
      <c r="I38" s="15"/>
      <c r="J38" s="15"/>
      <c r="K38" s="15"/>
      <c r="L38" s="15"/>
    </row>
    <row r="39" spans="1:16" ht="12.75" customHeight="1">
      <c r="A39" s="300" t="s">
        <v>36</v>
      </c>
      <c r="B39" s="302" t="s">
        <v>25</v>
      </c>
      <c r="C39" s="301" t="s">
        <v>37</v>
      </c>
      <c r="D39" s="301"/>
      <c r="E39" s="301" t="s">
        <v>38</v>
      </c>
      <c r="F39" s="301" t="s">
        <v>39</v>
      </c>
      <c r="G39" s="301"/>
      <c r="H39" s="324" t="s">
        <v>40</v>
      </c>
      <c r="I39" s="325"/>
      <c r="J39" s="323" t="s">
        <v>41</v>
      </c>
      <c r="K39" s="323"/>
      <c r="L39" s="318" t="s">
        <v>42</v>
      </c>
      <c r="M39" s="318"/>
    </row>
    <row r="40" spans="1:16" ht="54" customHeight="1">
      <c r="A40" s="300"/>
      <c r="B40" s="303"/>
      <c r="C40" s="301"/>
      <c r="D40" s="301"/>
      <c r="E40" s="301"/>
      <c r="F40" s="301"/>
      <c r="G40" s="301"/>
      <c r="H40" s="326"/>
      <c r="I40" s="327"/>
      <c r="J40" s="323"/>
      <c r="K40" s="323"/>
      <c r="L40" s="318"/>
      <c r="M40" s="318"/>
    </row>
    <row r="41" spans="1:16" ht="13.5" customHeight="1">
      <c r="A41" s="45">
        <v>1</v>
      </c>
      <c r="B41" s="39">
        <v>2</v>
      </c>
      <c r="C41" s="288">
        <v>3</v>
      </c>
      <c r="D41" s="288"/>
      <c r="E41" s="39">
        <v>4</v>
      </c>
      <c r="F41" s="288">
        <v>5</v>
      </c>
      <c r="G41" s="288"/>
      <c r="H41" s="328">
        <v>6</v>
      </c>
      <c r="I41" s="328"/>
      <c r="J41" s="321">
        <v>7</v>
      </c>
      <c r="K41" s="321"/>
      <c r="L41" s="322">
        <v>8</v>
      </c>
      <c r="M41" s="322"/>
    </row>
    <row r="42" spans="1:16">
      <c r="A42" s="89"/>
      <c r="B42" s="90"/>
      <c r="C42" s="226" t="s">
        <v>33</v>
      </c>
      <c r="D42" s="226"/>
      <c r="E42" s="91"/>
      <c r="F42" s="228"/>
      <c r="G42" s="228"/>
      <c r="H42" s="228"/>
      <c r="I42" s="228"/>
      <c r="J42" s="228"/>
      <c r="K42" s="228"/>
      <c r="L42" s="228"/>
      <c r="M42" s="228"/>
      <c r="N42" s="36"/>
      <c r="O42" s="36"/>
      <c r="P42" s="36"/>
    </row>
    <row r="43" spans="1:16" s="146" customFormat="1" ht="39" customHeight="1">
      <c r="A43" s="89"/>
      <c r="B43" s="92" t="s">
        <v>76</v>
      </c>
      <c r="C43" s="319" t="s">
        <v>78</v>
      </c>
      <c r="D43" s="320"/>
      <c r="E43" s="150"/>
      <c r="F43" s="187"/>
      <c r="G43" s="187"/>
      <c r="H43" s="187"/>
      <c r="I43" s="187"/>
      <c r="J43" s="187"/>
      <c r="K43" s="187"/>
      <c r="L43" s="187"/>
      <c r="M43" s="187"/>
      <c r="N43" s="145"/>
      <c r="O43" s="145"/>
      <c r="P43" s="145"/>
    </row>
    <row r="44" spans="1:16">
      <c r="A44" s="93">
        <v>1</v>
      </c>
      <c r="B44" s="94"/>
      <c r="C44" s="297" t="s">
        <v>58</v>
      </c>
      <c r="D44" s="297"/>
      <c r="E44" s="95"/>
      <c r="F44" s="298"/>
      <c r="G44" s="298"/>
      <c r="H44" s="228"/>
      <c r="I44" s="228"/>
      <c r="J44" s="225"/>
      <c r="K44" s="225"/>
      <c r="L44" s="225"/>
      <c r="M44" s="225"/>
      <c r="N44" s="36"/>
      <c r="O44" s="36"/>
      <c r="P44" s="36"/>
    </row>
    <row r="45" spans="1:16" ht="76.5" customHeight="1">
      <c r="A45" s="125"/>
      <c r="B45" s="97" t="s">
        <v>76</v>
      </c>
      <c r="C45" s="222" t="s">
        <v>107</v>
      </c>
      <c r="D45" s="223"/>
      <c r="E45" s="151" t="s">
        <v>73</v>
      </c>
      <c r="F45" s="164" t="s">
        <v>90</v>
      </c>
      <c r="G45" s="182"/>
      <c r="H45" s="215">
        <f>H46+H47+H48+H49+H50+H51+H52+H53+H54+H55+H56</f>
        <v>6039.9</v>
      </c>
      <c r="I45" s="216"/>
      <c r="J45" s="215">
        <f>J46+J47+J48+J49+J50+J51+J52+J53+J54+J55+J56</f>
        <v>6029.2999999999993</v>
      </c>
      <c r="K45" s="216"/>
      <c r="L45" s="219">
        <f>J45-H45</f>
        <v>-10.600000000000364</v>
      </c>
      <c r="M45" s="219"/>
      <c r="N45" s="36"/>
      <c r="O45" s="36"/>
      <c r="P45" s="36"/>
    </row>
    <row r="46" spans="1:16" ht="67.5" customHeight="1">
      <c r="A46" s="125" t="s">
        <v>113</v>
      </c>
      <c r="B46" s="97" t="s">
        <v>76</v>
      </c>
      <c r="C46" s="162" t="s">
        <v>80</v>
      </c>
      <c r="D46" s="163"/>
      <c r="E46" s="151" t="s">
        <v>73</v>
      </c>
      <c r="F46" s="220" t="s">
        <v>90</v>
      </c>
      <c r="G46" s="221"/>
      <c r="H46" s="215">
        <v>1268.8</v>
      </c>
      <c r="I46" s="216"/>
      <c r="J46" s="215">
        <v>1106.7</v>
      </c>
      <c r="K46" s="216"/>
      <c r="L46" s="219">
        <f>J46-H46</f>
        <v>-162.09999999999991</v>
      </c>
      <c r="M46" s="219"/>
      <c r="N46" s="36"/>
      <c r="O46" s="36"/>
      <c r="P46" s="36"/>
    </row>
    <row r="47" spans="1:16" ht="66" customHeight="1">
      <c r="A47" s="125" t="s">
        <v>114</v>
      </c>
      <c r="B47" s="97" t="s">
        <v>79</v>
      </c>
      <c r="C47" s="162" t="s">
        <v>97</v>
      </c>
      <c r="D47" s="163"/>
      <c r="E47" s="151" t="s">
        <v>73</v>
      </c>
      <c r="F47" s="220" t="s">
        <v>90</v>
      </c>
      <c r="G47" s="221"/>
      <c r="H47" s="215">
        <v>1567.6</v>
      </c>
      <c r="I47" s="216"/>
      <c r="J47" s="215">
        <v>1729.6</v>
      </c>
      <c r="K47" s="216"/>
      <c r="L47" s="219">
        <f t="shared" ref="L47:L48" si="3">J47-H47</f>
        <v>162</v>
      </c>
      <c r="M47" s="219"/>
      <c r="N47" s="36"/>
      <c r="O47" s="36"/>
      <c r="P47" s="36"/>
    </row>
    <row r="48" spans="1:16" ht="61.5" customHeight="1">
      <c r="A48" s="125" t="s">
        <v>115</v>
      </c>
      <c r="B48" s="97" t="s">
        <v>76</v>
      </c>
      <c r="C48" s="162" t="s">
        <v>81</v>
      </c>
      <c r="D48" s="163"/>
      <c r="E48" s="151" t="s">
        <v>73</v>
      </c>
      <c r="F48" s="220" t="s">
        <v>90</v>
      </c>
      <c r="G48" s="221"/>
      <c r="H48" s="215">
        <v>775.8</v>
      </c>
      <c r="I48" s="216"/>
      <c r="J48" s="215">
        <v>775.8</v>
      </c>
      <c r="K48" s="216"/>
      <c r="L48" s="219">
        <f t="shared" si="3"/>
        <v>0</v>
      </c>
      <c r="M48" s="219"/>
      <c r="N48" s="36"/>
      <c r="O48" s="36"/>
      <c r="P48" s="36"/>
    </row>
    <row r="49" spans="1:16" ht="66.75" customHeight="1">
      <c r="A49" s="125" t="s">
        <v>116</v>
      </c>
      <c r="B49" s="97" t="s">
        <v>76</v>
      </c>
      <c r="C49" s="162" t="s">
        <v>88</v>
      </c>
      <c r="D49" s="163"/>
      <c r="E49" s="151" t="s">
        <v>73</v>
      </c>
      <c r="F49" s="220" t="s">
        <v>90</v>
      </c>
      <c r="G49" s="221"/>
      <c r="H49" s="215">
        <v>292</v>
      </c>
      <c r="I49" s="216"/>
      <c r="J49" s="215">
        <v>290</v>
      </c>
      <c r="K49" s="216"/>
      <c r="L49" s="219">
        <f t="shared" ref="L49:L50" si="4">H49-J49</f>
        <v>2</v>
      </c>
      <c r="M49" s="219"/>
      <c r="N49" s="36"/>
      <c r="O49" s="36"/>
      <c r="P49" s="36"/>
    </row>
    <row r="50" spans="1:16" ht="63.75" customHeight="1">
      <c r="A50" s="125" t="s">
        <v>117</v>
      </c>
      <c r="B50" s="97" t="s">
        <v>76</v>
      </c>
      <c r="C50" s="222" t="s">
        <v>108</v>
      </c>
      <c r="D50" s="223"/>
      <c r="E50" s="151" t="s">
        <v>73</v>
      </c>
      <c r="F50" s="220" t="s">
        <v>90</v>
      </c>
      <c r="G50" s="221"/>
      <c r="H50" s="215">
        <v>46.8</v>
      </c>
      <c r="I50" s="216"/>
      <c r="J50" s="215">
        <v>46.8</v>
      </c>
      <c r="K50" s="216"/>
      <c r="L50" s="219">
        <f t="shared" si="4"/>
        <v>0</v>
      </c>
      <c r="M50" s="219"/>
      <c r="N50" s="36"/>
      <c r="O50" s="36"/>
      <c r="P50" s="36"/>
    </row>
    <row r="51" spans="1:16" ht="67.5" customHeight="1">
      <c r="A51" s="125" t="s">
        <v>118</v>
      </c>
      <c r="B51" s="97" t="s">
        <v>76</v>
      </c>
      <c r="C51" s="162" t="s">
        <v>89</v>
      </c>
      <c r="D51" s="175"/>
      <c r="E51" s="151" t="s">
        <v>73</v>
      </c>
      <c r="F51" s="220" t="s">
        <v>90</v>
      </c>
      <c r="G51" s="221"/>
      <c r="H51" s="219">
        <v>1550.6</v>
      </c>
      <c r="I51" s="219"/>
      <c r="J51" s="219">
        <f>360.9+1189.7</f>
        <v>1550.6</v>
      </c>
      <c r="K51" s="219"/>
      <c r="L51" s="219">
        <f>J51-H51</f>
        <v>0</v>
      </c>
      <c r="M51" s="219"/>
      <c r="N51" s="36"/>
      <c r="O51" s="36"/>
      <c r="P51" s="36"/>
    </row>
    <row r="52" spans="1:16" ht="60.75" customHeight="1">
      <c r="A52" s="125" t="s">
        <v>119</v>
      </c>
      <c r="B52" s="97" t="s">
        <v>76</v>
      </c>
      <c r="C52" s="212" t="s">
        <v>109</v>
      </c>
      <c r="D52" s="213"/>
      <c r="E52" s="151" t="s">
        <v>73</v>
      </c>
      <c r="F52" s="220" t="s">
        <v>90</v>
      </c>
      <c r="G52" s="221"/>
      <c r="H52" s="214">
        <v>215</v>
      </c>
      <c r="I52" s="238"/>
      <c r="J52" s="214">
        <v>215</v>
      </c>
      <c r="K52" s="238"/>
      <c r="L52" s="215">
        <f>J52-H52</f>
        <v>0</v>
      </c>
      <c r="M52" s="216"/>
      <c r="N52" s="36"/>
      <c r="O52" s="36"/>
      <c r="P52" s="36"/>
    </row>
    <row r="53" spans="1:16" ht="76.5" customHeight="1">
      <c r="A53" s="125" t="s">
        <v>120</v>
      </c>
      <c r="B53" s="97" t="s">
        <v>76</v>
      </c>
      <c r="C53" s="212" t="s">
        <v>110</v>
      </c>
      <c r="D53" s="213"/>
      <c r="E53" s="151" t="s">
        <v>73</v>
      </c>
      <c r="F53" s="164" t="s">
        <v>90</v>
      </c>
      <c r="G53" s="182"/>
      <c r="H53" s="214">
        <v>71.900000000000006</v>
      </c>
      <c r="I53" s="177"/>
      <c r="J53" s="214">
        <v>63.4</v>
      </c>
      <c r="K53" s="177"/>
      <c r="L53" s="215">
        <f t="shared" ref="L53:L56" si="5">J53-H53</f>
        <v>-8.5000000000000071</v>
      </c>
      <c r="M53" s="216"/>
      <c r="N53" s="36"/>
      <c r="O53" s="36"/>
      <c r="P53" s="36"/>
    </row>
    <row r="54" spans="1:16" ht="66.75" customHeight="1">
      <c r="A54" s="125" t="s">
        <v>121</v>
      </c>
      <c r="B54" s="97" t="s">
        <v>76</v>
      </c>
      <c r="C54" s="212" t="s">
        <v>111</v>
      </c>
      <c r="D54" s="213"/>
      <c r="E54" s="151" t="s">
        <v>73</v>
      </c>
      <c r="F54" s="164" t="s">
        <v>90</v>
      </c>
      <c r="G54" s="182"/>
      <c r="H54" s="214">
        <v>52.7</v>
      </c>
      <c r="I54" s="177"/>
      <c r="J54" s="214">
        <v>52.7</v>
      </c>
      <c r="K54" s="177"/>
      <c r="L54" s="215">
        <f t="shared" si="5"/>
        <v>0</v>
      </c>
      <c r="M54" s="216"/>
      <c r="N54" s="36"/>
      <c r="O54" s="36"/>
      <c r="P54" s="36"/>
    </row>
    <row r="55" spans="1:16" ht="69" customHeight="1">
      <c r="A55" s="125" t="s">
        <v>122</v>
      </c>
      <c r="B55" s="97" t="s">
        <v>76</v>
      </c>
      <c r="C55" s="217" t="s">
        <v>112</v>
      </c>
      <c r="D55" s="218"/>
      <c r="E55" s="151" t="s">
        <v>73</v>
      </c>
      <c r="F55" s="164" t="s">
        <v>90</v>
      </c>
      <c r="G55" s="182"/>
      <c r="H55" s="214">
        <v>6</v>
      </c>
      <c r="I55" s="177"/>
      <c r="J55" s="214">
        <v>6</v>
      </c>
      <c r="K55" s="177"/>
      <c r="L55" s="215">
        <f t="shared" si="5"/>
        <v>0</v>
      </c>
      <c r="M55" s="216"/>
      <c r="N55" s="36"/>
      <c r="O55" s="36"/>
      <c r="P55" s="36"/>
    </row>
    <row r="56" spans="1:16" ht="63.75" customHeight="1">
      <c r="A56" s="125" t="s">
        <v>123</v>
      </c>
      <c r="B56" s="97" t="s">
        <v>76</v>
      </c>
      <c r="C56" s="217" t="s">
        <v>98</v>
      </c>
      <c r="D56" s="218"/>
      <c r="E56" s="151" t="s">
        <v>73</v>
      </c>
      <c r="F56" s="220" t="s">
        <v>203</v>
      </c>
      <c r="G56" s="221"/>
      <c r="H56" s="214">
        <v>192.7</v>
      </c>
      <c r="I56" s="238"/>
      <c r="J56" s="214">
        <v>192.7</v>
      </c>
      <c r="K56" s="238"/>
      <c r="L56" s="215">
        <f t="shared" si="5"/>
        <v>0</v>
      </c>
      <c r="M56" s="216"/>
      <c r="N56" s="36"/>
      <c r="O56" s="36"/>
      <c r="P56" s="36"/>
    </row>
    <row r="57" spans="1:16" ht="71.25" customHeight="1">
      <c r="A57" s="96"/>
      <c r="B57" s="99"/>
      <c r="C57" s="239" t="s">
        <v>185</v>
      </c>
      <c r="D57" s="240"/>
      <c r="E57" s="240"/>
      <c r="F57" s="240"/>
      <c r="G57" s="240"/>
      <c r="H57" s="240"/>
      <c r="I57" s="240"/>
      <c r="J57" s="240"/>
      <c r="K57" s="240"/>
      <c r="L57" s="240"/>
      <c r="M57" s="241"/>
      <c r="N57" s="36"/>
      <c r="O57" s="36"/>
      <c r="P57" s="36"/>
    </row>
    <row r="58" spans="1:16" s="146" customFormat="1">
      <c r="A58" s="152" t="s">
        <v>9</v>
      </c>
      <c r="B58" s="153"/>
      <c r="C58" s="184" t="s">
        <v>61</v>
      </c>
      <c r="D58" s="184"/>
      <c r="E58" s="122"/>
      <c r="F58" s="185"/>
      <c r="G58" s="185"/>
      <c r="H58" s="186"/>
      <c r="I58" s="186"/>
      <c r="J58" s="188"/>
      <c r="K58" s="188"/>
      <c r="L58" s="188"/>
      <c r="M58" s="188"/>
      <c r="N58" s="145"/>
      <c r="O58" s="145"/>
      <c r="P58" s="145"/>
    </row>
    <row r="59" spans="1:16" ht="39" customHeight="1">
      <c r="A59" s="128" t="s">
        <v>133</v>
      </c>
      <c r="B59" s="92" t="s">
        <v>76</v>
      </c>
      <c r="C59" s="222" t="s">
        <v>196</v>
      </c>
      <c r="D59" s="223"/>
      <c r="E59" s="151" t="s">
        <v>72</v>
      </c>
      <c r="F59" s="164" t="s">
        <v>82</v>
      </c>
      <c r="G59" s="182"/>
      <c r="H59" s="166">
        <v>106</v>
      </c>
      <c r="I59" s="167"/>
      <c r="J59" s="166">
        <v>110</v>
      </c>
      <c r="K59" s="167"/>
      <c r="L59" s="205">
        <f>J59-H59</f>
        <v>4</v>
      </c>
      <c r="M59" s="206"/>
      <c r="N59" s="36"/>
      <c r="O59" s="36"/>
      <c r="P59" s="36"/>
    </row>
    <row r="60" spans="1:16" ht="37.5" customHeight="1">
      <c r="A60" s="139" t="s">
        <v>134</v>
      </c>
      <c r="B60" s="92" t="s">
        <v>76</v>
      </c>
      <c r="C60" s="222" t="s">
        <v>83</v>
      </c>
      <c r="D60" s="223"/>
      <c r="E60" s="151" t="s">
        <v>72</v>
      </c>
      <c r="F60" s="164" t="s">
        <v>82</v>
      </c>
      <c r="G60" s="182"/>
      <c r="H60" s="166">
        <v>3960</v>
      </c>
      <c r="I60" s="167"/>
      <c r="J60" s="166">
        <v>3960</v>
      </c>
      <c r="K60" s="167"/>
      <c r="L60" s="205">
        <f t="shared" ref="L60:L64" si="6">J60-H60</f>
        <v>0</v>
      </c>
      <c r="M60" s="206"/>
      <c r="N60" s="36"/>
      <c r="O60" s="36"/>
      <c r="P60" s="36"/>
    </row>
    <row r="61" spans="1:16" ht="20.25" customHeight="1">
      <c r="A61" s="136" t="s">
        <v>135</v>
      </c>
      <c r="B61" s="142" t="s">
        <v>76</v>
      </c>
      <c r="C61" s="255" t="s">
        <v>124</v>
      </c>
      <c r="D61" s="256"/>
      <c r="E61" s="156"/>
      <c r="F61" s="257"/>
      <c r="G61" s="258"/>
      <c r="H61" s="195"/>
      <c r="I61" s="259"/>
      <c r="J61" s="195"/>
      <c r="K61" s="260"/>
      <c r="L61" s="253"/>
      <c r="M61" s="254"/>
      <c r="N61" s="36"/>
      <c r="O61" s="36"/>
      <c r="P61" s="36"/>
    </row>
    <row r="62" spans="1:16" ht="34.5" customHeight="1">
      <c r="A62" s="137"/>
      <c r="B62" s="102"/>
      <c r="C62" s="231" t="s">
        <v>125</v>
      </c>
      <c r="D62" s="232"/>
      <c r="E62" s="154" t="s">
        <v>99</v>
      </c>
      <c r="F62" s="233" t="s">
        <v>93</v>
      </c>
      <c r="G62" s="234"/>
      <c r="H62" s="235">
        <v>1300</v>
      </c>
      <c r="I62" s="237"/>
      <c r="J62" s="235">
        <v>1200</v>
      </c>
      <c r="K62" s="236"/>
      <c r="L62" s="199">
        <f t="shared" si="6"/>
        <v>-100</v>
      </c>
      <c r="M62" s="200"/>
      <c r="N62" s="36"/>
      <c r="O62" s="36"/>
      <c r="P62" s="36"/>
    </row>
    <row r="63" spans="1:16" ht="24" customHeight="1">
      <c r="A63" s="140"/>
      <c r="B63" s="103"/>
      <c r="C63" s="247" t="s">
        <v>126</v>
      </c>
      <c r="D63" s="248"/>
      <c r="E63" s="155" t="s">
        <v>75</v>
      </c>
      <c r="F63" s="244" t="s">
        <v>93</v>
      </c>
      <c r="G63" s="245"/>
      <c r="H63" s="246">
        <v>60</v>
      </c>
      <c r="I63" s="249"/>
      <c r="J63" s="246">
        <v>60</v>
      </c>
      <c r="K63" s="250"/>
      <c r="L63" s="251">
        <f t="shared" si="6"/>
        <v>0</v>
      </c>
      <c r="M63" s="252"/>
      <c r="N63" s="36"/>
      <c r="O63" s="36"/>
      <c r="P63" s="36"/>
    </row>
    <row r="64" spans="1:16" ht="94.5" customHeight="1">
      <c r="A64" s="137" t="s">
        <v>136</v>
      </c>
      <c r="B64" s="102" t="s">
        <v>76</v>
      </c>
      <c r="C64" s="242" t="s">
        <v>137</v>
      </c>
      <c r="D64" s="243"/>
      <c r="E64" s="155" t="s">
        <v>128</v>
      </c>
      <c r="F64" s="244" t="s">
        <v>93</v>
      </c>
      <c r="G64" s="245"/>
      <c r="H64" s="246">
        <v>573</v>
      </c>
      <c r="I64" s="198"/>
      <c r="J64" s="246">
        <v>602</v>
      </c>
      <c r="K64" s="198"/>
      <c r="L64" s="199">
        <f t="shared" si="6"/>
        <v>29</v>
      </c>
      <c r="M64" s="200"/>
      <c r="N64" s="36"/>
      <c r="O64" s="36"/>
      <c r="P64" s="36"/>
    </row>
    <row r="65" spans="1:16" ht="53.25" customHeight="1">
      <c r="A65" s="136" t="s">
        <v>138</v>
      </c>
      <c r="B65" s="101" t="s">
        <v>76</v>
      </c>
      <c r="C65" s="344" t="s">
        <v>91</v>
      </c>
      <c r="D65" s="345"/>
      <c r="E65" s="141"/>
      <c r="F65" s="233"/>
      <c r="G65" s="342"/>
      <c r="H65" s="235"/>
      <c r="I65" s="339"/>
      <c r="J65" s="235"/>
      <c r="K65" s="339"/>
      <c r="L65" s="253"/>
      <c r="M65" s="254"/>
      <c r="N65" s="36"/>
      <c r="O65" s="36"/>
      <c r="P65" s="36"/>
    </row>
    <row r="66" spans="1:16" ht="41.25" customHeight="1">
      <c r="A66" s="137"/>
      <c r="B66" s="102"/>
      <c r="C66" s="340" t="s">
        <v>127</v>
      </c>
      <c r="D66" s="341"/>
      <c r="E66" s="141" t="s">
        <v>92</v>
      </c>
      <c r="F66" s="233" t="s">
        <v>93</v>
      </c>
      <c r="G66" s="342"/>
      <c r="H66" s="235">
        <v>18862.29</v>
      </c>
      <c r="I66" s="236"/>
      <c r="J66" s="235">
        <f>3625+15252.88</f>
        <v>18877.879999999997</v>
      </c>
      <c r="K66" s="236"/>
      <c r="L66" s="313">
        <f t="shared" ref="L66" si="7">J66-H66</f>
        <v>15.589999999996508</v>
      </c>
      <c r="M66" s="314"/>
      <c r="N66" s="36"/>
      <c r="O66" s="36"/>
      <c r="P66" s="36"/>
    </row>
    <row r="67" spans="1:16" ht="21.75" customHeight="1">
      <c r="A67" s="191" t="s">
        <v>139</v>
      </c>
      <c r="B67" s="189" t="s">
        <v>76</v>
      </c>
      <c r="C67" s="334" t="s">
        <v>197</v>
      </c>
      <c r="D67" s="181"/>
      <c r="E67" s="193" t="s">
        <v>128</v>
      </c>
      <c r="F67" s="176" t="s">
        <v>93</v>
      </c>
      <c r="G67" s="207"/>
      <c r="H67" s="195">
        <v>416</v>
      </c>
      <c r="I67" s="196"/>
      <c r="J67" s="195">
        <v>416</v>
      </c>
      <c r="K67" s="196"/>
      <c r="L67" s="199">
        <f>J67-H67</f>
        <v>0</v>
      </c>
      <c r="M67" s="200"/>
      <c r="N67" s="36"/>
      <c r="O67" s="36"/>
      <c r="P67" s="36"/>
    </row>
    <row r="68" spans="1:16" ht="34.5" customHeight="1">
      <c r="A68" s="192"/>
      <c r="B68" s="190"/>
      <c r="C68" s="343"/>
      <c r="D68" s="243"/>
      <c r="E68" s="194"/>
      <c r="F68" s="208"/>
      <c r="G68" s="208"/>
      <c r="H68" s="197"/>
      <c r="I68" s="198"/>
      <c r="J68" s="197"/>
      <c r="K68" s="198"/>
      <c r="L68" s="201"/>
      <c r="M68" s="202"/>
      <c r="N68" s="36"/>
      <c r="O68" s="36"/>
      <c r="P68" s="36"/>
    </row>
    <row r="69" spans="1:16" ht="56.25" customHeight="1">
      <c r="A69" s="128" t="s">
        <v>140</v>
      </c>
      <c r="B69" s="92" t="s">
        <v>76</v>
      </c>
      <c r="C69" s="222" t="s">
        <v>129</v>
      </c>
      <c r="D69" s="223"/>
      <c r="E69" s="151" t="s">
        <v>75</v>
      </c>
      <c r="F69" s="164" t="s">
        <v>93</v>
      </c>
      <c r="G69" s="165"/>
      <c r="H69" s="166">
        <v>82</v>
      </c>
      <c r="I69" s="167"/>
      <c r="J69" s="209">
        <v>142</v>
      </c>
      <c r="K69" s="209"/>
      <c r="L69" s="205">
        <f>J69-H69</f>
        <v>60</v>
      </c>
      <c r="M69" s="206"/>
      <c r="N69" s="36"/>
      <c r="O69" s="36"/>
      <c r="P69" s="36"/>
    </row>
    <row r="70" spans="1:16" ht="39" customHeight="1">
      <c r="A70" s="128" t="s">
        <v>141</v>
      </c>
      <c r="B70" s="92" t="s">
        <v>76</v>
      </c>
      <c r="C70" s="203" t="s">
        <v>130</v>
      </c>
      <c r="D70" s="204"/>
      <c r="E70" s="151" t="s">
        <v>75</v>
      </c>
      <c r="F70" s="164" t="s">
        <v>93</v>
      </c>
      <c r="G70" s="165"/>
      <c r="H70" s="166">
        <v>100</v>
      </c>
      <c r="I70" s="177"/>
      <c r="J70" s="205">
        <v>98</v>
      </c>
      <c r="K70" s="206"/>
      <c r="L70" s="205">
        <f>J70-H70</f>
        <v>-2</v>
      </c>
      <c r="M70" s="206"/>
      <c r="N70" s="36"/>
      <c r="O70" s="36"/>
      <c r="P70" s="36"/>
    </row>
    <row r="71" spans="1:16" ht="39" customHeight="1">
      <c r="A71" s="128" t="s">
        <v>142</v>
      </c>
      <c r="B71" s="92" t="s">
        <v>76</v>
      </c>
      <c r="C71" s="162" t="s">
        <v>131</v>
      </c>
      <c r="D71" s="171"/>
      <c r="E71" s="151" t="s">
        <v>75</v>
      </c>
      <c r="F71" s="164" t="s">
        <v>93</v>
      </c>
      <c r="G71" s="165"/>
      <c r="H71" s="166">
        <v>8</v>
      </c>
      <c r="I71" s="177"/>
      <c r="J71" s="205">
        <v>8</v>
      </c>
      <c r="K71" s="206"/>
      <c r="L71" s="205">
        <f>J71-H71</f>
        <v>0</v>
      </c>
      <c r="M71" s="206"/>
      <c r="N71" s="36"/>
      <c r="O71" s="36"/>
      <c r="P71" s="36"/>
    </row>
    <row r="72" spans="1:16" ht="36" customHeight="1">
      <c r="A72" s="138" t="s">
        <v>143</v>
      </c>
      <c r="B72" s="92" t="s">
        <v>76</v>
      </c>
      <c r="C72" s="162" t="s">
        <v>132</v>
      </c>
      <c r="D72" s="163"/>
      <c r="E72" s="151" t="s">
        <v>75</v>
      </c>
      <c r="F72" s="164" t="s">
        <v>93</v>
      </c>
      <c r="G72" s="165"/>
      <c r="H72" s="166">
        <v>12</v>
      </c>
      <c r="I72" s="167"/>
      <c r="J72" s="205">
        <v>12</v>
      </c>
      <c r="K72" s="206"/>
      <c r="L72" s="205">
        <f>J72-H72</f>
        <v>0</v>
      </c>
      <c r="M72" s="206"/>
      <c r="N72" s="36"/>
      <c r="O72" s="36"/>
      <c r="P72" s="36"/>
    </row>
    <row r="73" spans="1:16" ht="126" customHeight="1">
      <c r="A73" s="93"/>
      <c r="B73" s="104"/>
      <c r="C73" s="239" t="s">
        <v>189</v>
      </c>
      <c r="D73" s="240"/>
      <c r="E73" s="240"/>
      <c r="F73" s="240"/>
      <c r="G73" s="240"/>
      <c r="H73" s="240"/>
      <c r="I73" s="240"/>
      <c r="J73" s="240"/>
      <c r="K73" s="240"/>
      <c r="L73" s="240"/>
      <c r="M73" s="241"/>
      <c r="N73" s="36"/>
      <c r="O73" s="36"/>
      <c r="P73" s="36"/>
    </row>
    <row r="74" spans="1:16" s="146" customFormat="1">
      <c r="A74" s="129" t="s">
        <v>11</v>
      </c>
      <c r="B74" s="159"/>
      <c r="C74" s="184" t="s">
        <v>62</v>
      </c>
      <c r="D74" s="184"/>
      <c r="E74" s="122"/>
      <c r="F74" s="185"/>
      <c r="G74" s="185"/>
      <c r="H74" s="186"/>
      <c r="I74" s="186"/>
      <c r="J74" s="188"/>
      <c r="K74" s="188"/>
      <c r="L74" s="188"/>
      <c r="M74" s="188"/>
      <c r="N74" s="145"/>
      <c r="O74" s="145"/>
      <c r="P74" s="145"/>
    </row>
    <row r="75" spans="1:16" s="146" customFormat="1" ht="63.75" customHeight="1">
      <c r="A75" s="129" t="s">
        <v>164</v>
      </c>
      <c r="B75" s="92" t="s">
        <v>76</v>
      </c>
      <c r="C75" s="178" t="s">
        <v>144</v>
      </c>
      <c r="D75" s="179"/>
      <c r="E75" s="151" t="s">
        <v>85</v>
      </c>
      <c r="F75" s="164" t="s">
        <v>145</v>
      </c>
      <c r="G75" s="182"/>
      <c r="H75" s="187">
        <v>14788.68</v>
      </c>
      <c r="I75" s="187"/>
      <c r="J75" s="225">
        <v>15723.64</v>
      </c>
      <c r="K75" s="225"/>
      <c r="L75" s="168">
        <f>J75-H75</f>
        <v>934.95999999999913</v>
      </c>
      <c r="M75" s="183"/>
      <c r="N75" s="145"/>
      <c r="O75" s="145"/>
      <c r="P75" s="145"/>
    </row>
    <row r="76" spans="1:16" s="146" customFormat="1" ht="58.5" customHeight="1">
      <c r="A76" s="129" t="s">
        <v>165</v>
      </c>
      <c r="B76" s="142" t="s">
        <v>76</v>
      </c>
      <c r="C76" s="180" t="s">
        <v>94</v>
      </c>
      <c r="D76" s="181"/>
      <c r="E76" s="157" t="s">
        <v>85</v>
      </c>
      <c r="F76" s="164" t="s">
        <v>146</v>
      </c>
      <c r="G76" s="182"/>
      <c r="H76" s="166">
        <v>11969.81</v>
      </c>
      <c r="I76" s="167"/>
      <c r="J76" s="168">
        <v>10060.91</v>
      </c>
      <c r="K76" s="183"/>
      <c r="L76" s="168">
        <f>J76-H76</f>
        <v>-1908.8999999999996</v>
      </c>
      <c r="M76" s="183"/>
      <c r="N76" s="145"/>
      <c r="O76" s="145"/>
      <c r="P76" s="145"/>
    </row>
    <row r="77" spans="1:16" s="146" customFormat="1" ht="42" customHeight="1">
      <c r="A77" s="129" t="s">
        <v>166</v>
      </c>
      <c r="B77" s="92" t="s">
        <v>76</v>
      </c>
      <c r="C77" s="162" t="s">
        <v>86</v>
      </c>
      <c r="D77" s="224"/>
      <c r="E77" s="151" t="s">
        <v>85</v>
      </c>
      <c r="F77" s="164" t="s">
        <v>147</v>
      </c>
      <c r="G77" s="182"/>
      <c r="H77" s="166">
        <v>195.91</v>
      </c>
      <c r="I77" s="167"/>
      <c r="J77" s="168">
        <v>195.91</v>
      </c>
      <c r="K77" s="183"/>
      <c r="L77" s="168">
        <f t="shared" ref="L77:L79" si="8">J77-H77</f>
        <v>0</v>
      </c>
      <c r="M77" s="183"/>
      <c r="N77" s="145"/>
      <c r="O77" s="145"/>
      <c r="P77" s="145"/>
    </row>
    <row r="78" spans="1:16" s="146" customFormat="1" ht="73.5" customHeight="1">
      <c r="A78" s="129" t="s">
        <v>167</v>
      </c>
      <c r="B78" s="92" t="s">
        <v>76</v>
      </c>
      <c r="C78" s="178" t="s">
        <v>148</v>
      </c>
      <c r="D78" s="179"/>
      <c r="E78" s="151" t="s">
        <v>85</v>
      </c>
      <c r="F78" s="164" t="s">
        <v>198</v>
      </c>
      <c r="G78" s="182"/>
      <c r="H78" s="166">
        <v>107.55</v>
      </c>
      <c r="I78" s="167"/>
      <c r="J78" s="168">
        <v>114.8</v>
      </c>
      <c r="K78" s="183"/>
      <c r="L78" s="168">
        <f t="shared" si="8"/>
        <v>7.25</v>
      </c>
      <c r="M78" s="183"/>
      <c r="N78" s="145"/>
      <c r="O78" s="145"/>
      <c r="P78" s="145"/>
    </row>
    <row r="79" spans="1:16" s="146" customFormat="1" ht="42" customHeight="1">
      <c r="A79" s="129" t="s">
        <v>168</v>
      </c>
      <c r="B79" s="92" t="s">
        <v>76</v>
      </c>
      <c r="C79" s="178" t="s">
        <v>149</v>
      </c>
      <c r="D79" s="179"/>
      <c r="E79" s="151" t="s">
        <v>85</v>
      </c>
      <c r="F79" s="257" t="s">
        <v>150</v>
      </c>
      <c r="G79" s="258"/>
      <c r="H79" s="166">
        <v>2537.0300000000002</v>
      </c>
      <c r="I79" s="167"/>
      <c r="J79" s="168">
        <v>2537.0300000000002</v>
      </c>
      <c r="K79" s="183"/>
      <c r="L79" s="168">
        <f t="shared" si="8"/>
        <v>0</v>
      </c>
      <c r="M79" s="183"/>
      <c r="N79" s="145"/>
      <c r="O79" s="145"/>
      <c r="P79" s="145"/>
    </row>
    <row r="80" spans="1:16" s="146" customFormat="1" ht="86.25" customHeight="1">
      <c r="A80" s="143" t="s">
        <v>169</v>
      </c>
      <c r="B80" s="105" t="s">
        <v>76</v>
      </c>
      <c r="C80" s="180" t="s">
        <v>151</v>
      </c>
      <c r="D80" s="315"/>
      <c r="E80" s="157"/>
      <c r="F80" s="257"/>
      <c r="G80" s="332"/>
      <c r="H80" s="310"/>
      <c r="I80" s="310"/>
      <c r="J80" s="229"/>
      <c r="K80" s="310"/>
      <c r="L80" s="316"/>
      <c r="M80" s="317"/>
      <c r="N80" s="145"/>
      <c r="O80" s="145"/>
      <c r="P80" s="145"/>
    </row>
    <row r="81" spans="1:16" s="146" customFormat="1" ht="38.25" customHeight="1">
      <c r="A81" s="137"/>
      <c r="B81" s="106"/>
      <c r="C81" s="231" t="s">
        <v>199</v>
      </c>
      <c r="D81" s="335"/>
      <c r="E81" s="158" t="s">
        <v>85</v>
      </c>
      <c r="F81" s="233" t="s">
        <v>152</v>
      </c>
      <c r="G81" s="336"/>
      <c r="H81" s="337">
        <v>81.739999999999995</v>
      </c>
      <c r="I81" s="338"/>
      <c r="J81" s="311">
        <v>77.8</v>
      </c>
      <c r="K81" s="312"/>
      <c r="L81" s="313">
        <f t="shared" ref="L81:L88" si="9">J81-H81</f>
        <v>-3.9399999999999977</v>
      </c>
      <c r="M81" s="314"/>
      <c r="N81" s="145"/>
      <c r="O81" s="145"/>
      <c r="P81" s="145"/>
    </row>
    <row r="82" spans="1:16" s="146" customFormat="1" ht="39.75" customHeight="1">
      <c r="A82" s="128" t="s">
        <v>170</v>
      </c>
      <c r="B82" s="92" t="s">
        <v>76</v>
      </c>
      <c r="C82" s="334" t="s">
        <v>153</v>
      </c>
      <c r="D82" s="315"/>
      <c r="E82" s="151" t="s">
        <v>85</v>
      </c>
      <c r="F82" s="176" t="s">
        <v>154</v>
      </c>
      <c r="G82" s="176"/>
      <c r="H82" s="310">
        <v>82.21</v>
      </c>
      <c r="I82" s="230"/>
      <c r="J82" s="229">
        <v>82.14</v>
      </c>
      <c r="K82" s="230"/>
      <c r="L82" s="225">
        <f>J82-H82</f>
        <v>-6.9999999999993179E-2</v>
      </c>
      <c r="M82" s="225"/>
      <c r="N82" s="145"/>
      <c r="O82" s="145"/>
      <c r="P82" s="145"/>
    </row>
    <row r="83" spans="1:16" s="146" customFormat="1" ht="37.5" customHeight="1">
      <c r="A83" s="128" t="s">
        <v>171</v>
      </c>
      <c r="B83" s="92" t="s">
        <v>76</v>
      </c>
      <c r="C83" s="170" t="s">
        <v>155</v>
      </c>
      <c r="D83" s="175"/>
      <c r="E83" s="158" t="s">
        <v>75</v>
      </c>
      <c r="F83" s="176" t="s">
        <v>202</v>
      </c>
      <c r="G83" s="176"/>
      <c r="H83" s="166">
        <v>12</v>
      </c>
      <c r="I83" s="346"/>
      <c r="J83" s="166">
        <v>12</v>
      </c>
      <c r="K83" s="346"/>
      <c r="L83" s="209">
        <f t="shared" si="9"/>
        <v>0</v>
      </c>
      <c r="M83" s="209"/>
      <c r="N83" s="145"/>
      <c r="O83" s="145"/>
      <c r="P83" s="145"/>
    </row>
    <row r="84" spans="1:16" s="146" customFormat="1" ht="53.25" customHeight="1">
      <c r="A84" s="128" t="s">
        <v>172</v>
      </c>
      <c r="B84" s="92" t="s">
        <v>76</v>
      </c>
      <c r="C84" s="170" t="s">
        <v>156</v>
      </c>
      <c r="D84" s="175"/>
      <c r="E84" s="158" t="s">
        <v>75</v>
      </c>
      <c r="F84" s="176" t="s">
        <v>201</v>
      </c>
      <c r="G84" s="176"/>
      <c r="H84" s="166">
        <v>1</v>
      </c>
      <c r="I84" s="177"/>
      <c r="J84" s="166">
        <v>1</v>
      </c>
      <c r="K84" s="177"/>
      <c r="L84" s="251">
        <f t="shared" si="9"/>
        <v>0</v>
      </c>
      <c r="M84" s="202"/>
      <c r="N84" s="145"/>
      <c r="O84" s="145"/>
      <c r="P84" s="145"/>
    </row>
    <row r="85" spans="1:16" s="146" customFormat="1" ht="49.5" customHeight="1">
      <c r="A85" s="128" t="s">
        <v>173</v>
      </c>
      <c r="B85" s="92" t="s">
        <v>76</v>
      </c>
      <c r="C85" s="178" t="s">
        <v>157</v>
      </c>
      <c r="D85" s="179"/>
      <c r="E85" s="151" t="s">
        <v>85</v>
      </c>
      <c r="F85" s="176" t="s">
        <v>158</v>
      </c>
      <c r="G85" s="176"/>
      <c r="H85" s="166">
        <v>516.83000000000004</v>
      </c>
      <c r="I85" s="177"/>
      <c r="J85" s="166">
        <v>516.83000000000004</v>
      </c>
      <c r="K85" s="177"/>
      <c r="L85" s="168">
        <f t="shared" si="9"/>
        <v>0</v>
      </c>
      <c r="M85" s="169"/>
      <c r="N85" s="145"/>
      <c r="O85" s="145"/>
      <c r="P85" s="145"/>
    </row>
    <row r="86" spans="1:16" s="146" customFormat="1" ht="74.25" customHeight="1">
      <c r="A86" s="128" t="s">
        <v>174</v>
      </c>
      <c r="B86" s="92" t="s">
        <v>76</v>
      </c>
      <c r="C86" s="170" t="s">
        <v>159</v>
      </c>
      <c r="D86" s="171"/>
      <c r="E86" s="151" t="s">
        <v>85</v>
      </c>
      <c r="F86" s="176" t="s">
        <v>160</v>
      </c>
      <c r="G86" s="176"/>
      <c r="H86" s="166">
        <v>876.83</v>
      </c>
      <c r="I86" s="177"/>
      <c r="J86" s="166">
        <v>446.48</v>
      </c>
      <c r="K86" s="177"/>
      <c r="L86" s="168">
        <f t="shared" si="9"/>
        <v>-430.35</v>
      </c>
      <c r="M86" s="169"/>
      <c r="N86" s="145"/>
      <c r="O86" s="145"/>
      <c r="P86" s="145"/>
    </row>
    <row r="87" spans="1:16" s="146" customFormat="1" ht="59.25" customHeight="1">
      <c r="A87" s="128" t="s">
        <v>175</v>
      </c>
      <c r="B87" s="92" t="s">
        <v>76</v>
      </c>
      <c r="C87" s="170" t="s">
        <v>192</v>
      </c>
      <c r="D87" s="171"/>
      <c r="E87" s="151" t="s">
        <v>85</v>
      </c>
      <c r="F87" s="176" t="s">
        <v>161</v>
      </c>
      <c r="G87" s="176"/>
      <c r="H87" s="168">
        <v>527</v>
      </c>
      <c r="I87" s="169"/>
      <c r="J87" s="166">
        <v>537.76</v>
      </c>
      <c r="K87" s="177"/>
      <c r="L87" s="168">
        <f t="shared" si="9"/>
        <v>10.759999999999991</v>
      </c>
      <c r="M87" s="169"/>
      <c r="N87" s="145"/>
      <c r="O87" s="145"/>
      <c r="P87" s="145"/>
    </row>
    <row r="88" spans="1:16" s="146" customFormat="1" ht="47.25" customHeight="1">
      <c r="A88" s="135" t="s">
        <v>176</v>
      </c>
      <c r="B88" s="92" t="s">
        <v>76</v>
      </c>
      <c r="C88" s="242" t="s">
        <v>162</v>
      </c>
      <c r="D88" s="248"/>
      <c r="E88" s="158" t="s">
        <v>85</v>
      </c>
      <c r="F88" s="176" t="s">
        <v>163</v>
      </c>
      <c r="G88" s="176"/>
      <c r="H88" s="168">
        <v>750</v>
      </c>
      <c r="I88" s="183"/>
      <c r="J88" s="313">
        <v>750</v>
      </c>
      <c r="K88" s="314"/>
      <c r="L88" s="168">
        <f t="shared" si="9"/>
        <v>0</v>
      </c>
      <c r="M88" s="183"/>
      <c r="N88" s="145"/>
      <c r="O88" s="145"/>
      <c r="P88" s="145"/>
    </row>
    <row r="89" spans="1:16" hidden="1">
      <c r="A89" s="108"/>
      <c r="B89" s="107"/>
      <c r="C89" s="348" t="s">
        <v>63</v>
      </c>
      <c r="D89" s="348"/>
      <c r="E89" s="98"/>
      <c r="F89" s="227"/>
      <c r="G89" s="227"/>
      <c r="H89" s="228"/>
      <c r="I89" s="228"/>
      <c r="J89" s="225"/>
      <c r="K89" s="225"/>
      <c r="L89" s="225"/>
      <c r="M89" s="225"/>
      <c r="N89" s="36"/>
      <c r="O89" s="36"/>
      <c r="P89" s="36"/>
    </row>
    <row r="90" spans="1:16" hidden="1">
      <c r="A90" s="108"/>
      <c r="B90" s="107"/>
      <c r="C90" s="349" t="s">
        <v>59</v>
      </c>
      <c r="D90" s="350"/>
      <c r="E90" s="98"/>
      <c r="F90" s="227"/>
      <c r="G90" s="227"/>
      <c r="H90" s="228"/>
      <c r="I90" s="228"/>
      <c r="J90" s="225"/>
      <c r="K90" s="225"/>
      <c r="L90" s="225"/>
      <c r="M90" s="225"/>
      <c r="N90" s="36"/>
      <c r="O90" s="36"/>
      <c r="P90" s="36"/>
    </row>
    <row r="91" spans="1:16" hidden="1">
      <c r="A91" s="108"/>
      <c r="B91" s="107"/>
      <c r="C91" s="351" t="s">
        <v>60</v>
      </c>
      <c r="D91" s="352"/>
      <c r="E91" s="98"/>
      <c r="F91" s="227"/>
      <c r="G91" s="227"/>
      <c r="H91" s="228"/>
      <c r="I91" s="228"/>
      <c r="J91" s="225"/>
      <c r="K91" s="225"/>
      <c r="L91" s="225"/>
      <c r="M91" s="225"/>
      <c r="N91" s="36"/>
      <c r="O91" s="36"/>
      <c r="P91" s="36"/>
    </row>
    <row r="92" spans="1:16" ht="108.75" customHeight="1">
      <c r="A92" s="108"/>
      <c r="B92" s="124"/>
      <c r="C92" s="172" t="s">
        <v>193</v>
      </c>
      <c r="D92" s="173"/>
      <c r="E92" s="173"/>
      <c r="F92" s="173"/>
      <c r="G92" s="173"/>
      <c r="H92" s="173"/>
      <c r="I92" s="173"/>
      <c r="J92" s="173"/>
      <c r="K92" s="173"/>
      <c r="L92" s="173"/>
      <c r="M92" s="174"/>
      <c r="N92" s="36"/>
      <c r="O92" s="36"/>
      <c r="P92" s="36"/>
    </row>
    <row r="93" spans="1:16">
      <c r="A93" s="96" t="s">
        <v>14</v>
      </c>
      <c r="B93" s="92"/>
      <c r="C93" s="226" t="s">
        <v>63</v>
      </c>
      <c r="D93" s="226"/>
      <c r="E93" s="98"/>
      <c r="F93" s="227"/>
      <c r="G93" s="227"/>
      <c r="H93" s="228"/>
      <c r="I93" s="228"/>
      <c r="J93" s="225"/>
      <c r="K93" s="225"/>
      <c r="L93" s="225"/>
      <c r="M93" s="225"/>
      <c r="N93" s="36"/>
      <c r="O93" s="36"/>
      <c r="P93" s="36"/>
    </row>
    <row r="94" spans="1:16" s="146" customFormat="1" ht="56.25" customHeight="1">
      <c r="A94" s="126" t="s">
        <v>178</v>
      </c>
      <c r="B94" s="92" t="s">
        <v>76</v>
      </c>
      <c r="C94" s="178" t="s">
        <v>95</v>
      </c>
      <c r="D94" s="178"/>
      <c r="E94" s="151" t="s">
        <v>74</v>
      </c>
      <c r="F94" s="164" t="s">
        <v>84</v>
      </c>
      <c r="G94" s="182"/>
      <c r="H94" s="219">
        <v>99</v>
      </c>
      <c r="I94" s="219"/>
      <c r="J94" s="215">
        <v>103.8</v>
      </c>
      <c r="K94" s="216"/>
      <c r="L94" s="219">
        <f>J94-H94</f>
        <v>4.7999999999999972</v>
      </c>
      <c r="M94" s="219"/>
      <c r="N94" s="145"/>
      <c r="O94" s="145"/>
      <c r="P94" s="145"/>
    </row>
    <row r="95" spans="1:16" s="146" customFormat="1" ht="60" customHeight="1">
      <c r="A95" s="128" t="s">
        <v>179</v>
      </c>
      <c r="B95" s="92" t="s">
        <v>76</v>
      </c>
      <c r="C95" s="162" t="s">
        <v>177</v>
      </c>
      <c r="D95" s="224"/>
      <c r="E95" s="151" t="s">
        <v>74</v>
      </c>
      <c r="F95" s="164" t="s">
        <v>84</v>
      </c>
      <c r="G95" s="182"/>
      <c r="H95" s="219">
        <v>104</v>
      </c>
      <c r="I95" s="219"/>
      <c r="J95" s="219">
        <v>104</v>
      </c>
      <c r="K95" s="219"/>
      <c r="L95" s="219">
        <v>0</v>
      </c>
      <c r="M95" s="219"/>
      <c r="N95" s="145"/>
      <c r="O95" s="145"/>
      <c r="P95" s="145"/>
    </row>
    <row r="96" spans="1:16" ht="52.5" customHeight="1">
      <c r="A96" s="127"/>
      <c r="B96" s="92"/>
      <c r="C96" s="172" t="s">
        <v>190</v>
      </c>
      <c r="D96" s="353"/>
      <c r="E96" s="353"/>
      <c r="F96" s="353"/>
      <c r="G96" s="353"/>
      <c r="H96" s="353"/>
      <c r="I96" s="353"/>
      <c r="J96" s="353"/>
      <c r="K96" s="353"/>
      <c r="L96" s="353"/>
      <c r="M96" s="354"/>
      <c r="N96" s="36"/>
      <c r="O96" s="36"/>
      <c r="P96" s="36"/>
    </row>
    <row r="97" spans="1:16" s="146" customFormat="1" ht="75.75" customHeight="1">
      <c r="A97" s="160"/>
      <c r="B97" s="92" t="s">
        <v>76</v>
      </c>
      <c r="C97" s="347" t="s">
        <v>106</v>
      </c>
      <c r="D97" s="347"/>
      <c r="E97" s="150"/>
      <c r="F97" s="187"/>
      <c r="G97" s="187"/>
      <c r="H97" s="187"/>
      <c r="I97" s="187"/>
      <c r="J97" s="187"/>
      <c r="K97" s="187"/>
      <c r="L97" s="187"/>
      <c r="M97" s="187"/>
      <c r="N97" s="145"/>
      <c r="O97" s="145"/>
      <c r="P97" s="145"/>
    </row>
    <row r="98" spans="1:16" ht="16.5" customHeight="1">
      <c r="A98" s="129">
        <v>1</v>
      </c>
      <c r="B98" s="94"/>
      <c r="C98" s="297" t="s">
        <v>58</v>
      </c>
      <c r="D98" s="297"/>
      <c r="E98" s="95"/>
      <c r="F98" s="227"/>
      <c r="G98" s="227"/>
      <c r="H98" s="228"/>
      <c r="I98" s="228"/>
      <c r="J98" s="225"/>
      <c r="K98" s="225"/>
      <c r="L98" s="225"/>
      <c r="M98" s="225"/>
      <c r="N98" s="36"/>
      <c r="O98" s="36"/>
      <c r="P98" s="36"/>
    </row>
    <row r="99" spans="1:16" ht="49.5" customHeight="1">
      <c r="A99" s="130" t="s">
        <v>113</v>
      </c>
      <c r="B99" s="97" t="s">
        <v>76</v>
      </c>
      <c r="C99" s="222" t="s">
        <v>180</v>
      </c>
      <c r="D99" s="223"/>
      <c r="E99" s="151" t="s">
        <v>73</v>
      </c>
      <c r="F99" s="164" t="s">
        <v>200</v>
      </c>
      <c r="G99" s="182"/>
      <c r="H99" s="166">
        <v>250.9</v>
      </c>
      <c r="I99" s="167"/>
      <c r="J99" s="166">
        <v>66.2</v>
      </c>
      <c r="K99" s="167"/>
      <c r="L99" s="219">
        <f>J99-H99</f>
        <v>-184.7</v>
      </c>
      <c r="M99" s="219"/>
      <c r="N99" s="36"/>
      <c r="O99" s="36"/>
      <c r="P99" s="36"/>
    </row>
    <row r="100" spans="1:16" ht="36.75" customHeight="1">
      <c r="A100" s="100"/>
      <c r="B100" s="92"/>
      <c r="C100" s="172" t="s">
        <v>187</v>
      </c>
      <c r="D100" s="173"/>
      <c r="E100" s="173"/>
      <c r="F100" s="173"/>
      <c r="G100" s="173"/>
      <c r="H100" s="173"/>
      <c r="I100" s="173"/>
      <c r="J100" s="173"/>
      <c r="K100" s="173"/>
      <c r="L100" s="173"/>
      <c r="M100" s="174"/>
      <c r="N100" s="36"/>
      <c r="O100" s="36"/>
      <c r="P100" s="36"/>
    </row>
    <row r="101" spans="1:16" ht="14.25" customHeight="1">
      <c r="A101" s="100">
        <v>2</v>
      </c>
      <c r="B101" s="94"/>
      <c r="C101" s="226" t="s">
        <v>61</v>
      </c>
      <c r="D101" s="226"/>
      <c r="E101" s="98"/>
      <c r="F101" s="227"/>
      <c r="G101" s="227"/>
      <c r="H101" s="228"/>
      <c r="I101" s="228"/>
      <c r="J101" s="225"/>
      <c r="K101" s="225"/>
      <c r="L101" s="225"/>
      <c r="M101" s="225"/>
      <c r="N101" s="36"/>
      <c r="O101" s="36"/>
      <c r="P101" s="36"/>
    </row>
    <row r="102" spans="1:16" s="146" customFormat="1" ht="57" customHeight="1">
      <c r="A102" s="128" t="s">
        <v>133</v>
      </c>
      <c r="B102" s="92" t="s">
        <v>76</v>
      </c>
      <c r="C102" s="178" t="s">
        <v>181</v>
      </c>
      <c r="D102" s="179"/>
      <c r="E102" s="151" t="s">
        <v>72</v>
      </c>
      <c r="F102" s="164" t="s">
        <v>100</v>
      </c>
      <c r="G102" s="182"/>
      <c r="H102" s="166">
        <v>1</v>
      </c>
      <c r="I102" s="167"/>
      <c r="J102" s="166">
        <v>1</v>
      </c>
      <c r="K102" s="167"/>
      <c r="L102" s="205">
        <f t="shared" ref="L102" si="10">H102-J102</f>
        <v>0</v>
      </c>
      <c r="M102" s="206"/>
      <c r="N102" s="145"/>
      <c r="O102" s="145"/>
      <c r="P102" s="145"/>
    </row>
    <row r="103" spans="1:16" ht="18" customHeight="1">
      <c r="A103" s="129">
        <v>3</v>
      </c>
      <c r="B103" s="104"/>
      <c r="C103" s="226" t="s">
        <v>62</v>
      </c>
      <c r="D103" s="226"/>
      <c r="E103" s="98"/>
      <c r="F103" s="227"/>
      <c r="G103" s="227"/>
      <c r="H103" s="228"/>
      <c r="I103" s="228"/>
      <c r="J103" s="225"/>
      <c r="K103" s="225"/>
      <c r="L103" s="225"/>
      <c r="M103" s="225"/>
      <c r="N103" s="36"/>
      <c r="O103" s="36"/>
      <c r="P103" s="36"/>
    </row>
    <row r="104" spans="1:16" ht="78" customHeight="1">
      <c r="A104" s="129" t="s">
        <v>164</v>
      </c>
      <c r="B104" s="92" t="s">
        <v>76</v>
      </c>
      <c r="C104" s="222" t="s">
        <v>182</v>
      </c>
      <c r="D104" s="223"/>
      <c r="E104" s="151" t="s">
        <v>73</v>
      </c>
      <c r="F104" s="164" t="s">
        <v>146</v>
      </c>
      <c r="G104" s="182"/>
      <c r="H104" s="166">
        <v>250.9</v>
      </c>
      <c r="I104" s="167"/>
      <c r="J104" s="166">
        <v>66.2</v>
      </c>
      <c r="K104" s="167"/>
      <c r="L104" s="168">
        <f t="shared" ref="L104" si="11">H104-J104</f>
        <v>184.7</v>
      </c>
      <c r="M104" s="183"/>
      <c r="N104" s="36"/>
      <c r="O104" s="36"/>
      <c r="P104" s="36"/>
    </row>
    <row r="105" spans="1:16" ht="35.25" customHeight="1">
      <c r="A105" s="129"/>
      <c r="B105" s="92"/>
      <c r="C105" s="172" t="s">
        <v>186</v>
      </c>
      <c r="D105" s="173"/>
      <c r="E105" s="173"/>
      <c r="F105" s="173"/>
      <c r="G105" s="173"/>
      <c r="H105" s="173"/>
      <c r="I105" s="173"/>
      <c r="J105" s="173"/>
      <c r="K105" s="173"/>
      <c r="L105" s="173"/>
      <c r="M105" s="174"/>
      <c r="N105" s="36"/>
      <c r="O105" s="36"/>
      <c r="P105" s="36"/>
    </row>
    <row r="106" spans="1:16" ht="19.5" customHeight="1">
      <c r="A106" s="125" t="s">
        <v>14</v>
      </c>
      <c r="B106" s="92"/>
      <c r="C106" s="226" t="s">
        <v>63</v>
      </c>
      <c r="D106" s="226"/>
      <c r="E106" s="98"/>
      <c r="F106" s="227"/>
      <c r="G106" s="227"/>
      <c r="H106" s="228"/>
      <c r="I106" s="228"/>
      <c r="J106" s="225"/>
      <c r="K106" s="225"/>
      <c r="L106" s="225"/>
      <c r="M106" s="225"/>
      <c r="N106" s="36"/>
      <c r="O106" s="36"/>
      <c r="P106" s="36"/>
    </row>
    <row r="107" spans="1:16" s="146" customFormat="1" ht="21.75" customHeight="1">
      <c r="A107" s="126" t="s">
        <v>178</v>
      </c>
      <c r="B107" s="142" t="s">
        <v>76</v>
      </c>
      <c r="C107" s="255" t="s">
        <v>183</v>
      </c>
      <c r="D107" s="255"/>
      <c r="E107" s="123" t="s">
        <v>74</v>
      </c>
      <c r="F107" s="257" t="s">
        <v>84</v>
      </c>
      <c r="G107" s="258"/>
      <c r="H107" s="355">
        <v>100</v>
      </c>
      <c r="I107" s="355"/>
      <c r="J107" s="356">
        <v>26.4</v>
      </c>
      <c r="K107" s="357"/>
      <c r="L107" s="355">
        <f>J107-H107</f>
        <v>-73.599999999999994</v>
      </c>
      <c r="M107" s="355"/>
      <c r="N107" s="145"/>
      <c r="O107" s="145"/>
      <c r="P107" s="145"/>
    </row>
    <row r="108" spans="1:16" ht="40.5" customHeight="1">
      <c r="A108" s="100"/>
      <c r="B108" s="92"/>
      <c r="C108" s="172" t="s">
        <v>191</v>
      </c>
      <c r="D108" s="353"/>
      <c r="E108" s="353"/>
      <c r="F108" s="353"/>
      <c r="G108" s="353"/>
      <c r="H108" s="353"/>
      <c r="I108" s="353"/>
      <c r="J108" s="353"/>
      <c r="K108" s="353"/>
      <c r="L108" s="353"/>
      <c r="M108" s="354"/>
      <c r="N108" s="36"/>
      <c r="O108" s="36"/>
      <c r="P108" s="36"/>
    </row>
    <row r="109" spans="1:16" ht="21.75" customHeight="1">
      <c r="A109" s="304"/>
      <c r="B109" s="304"/>
      <c r="C109" s="304"/>
      <c r="D109" s="304"/>
      <c r="E109" s="304"/>
      <c r="F109" s="304"/>
      <c r="G109" s="304"/>
      <c r="H109" s="109"/>
      <c r="I109" s="109"/>
      <c r="J109" s="109"/>
      <c r="K109" s="109"/>
      <c r="L109" s="109"/>
      <c r="M109" s="36"/>
      <c r="N109" s="36"/>
      <c r="O109" s="36"/>
      <c r="P109" s="36"/>
    </row>
    <row r="110" spans="1:16" s="16" customFormat="1" ht="12.75" customHeight="1">
      <c r="A110" s="305" t="s">
        <v>54</v>
      </c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</row>
    <row r="111" spans="1:16" s="16" customFormat="1" ht="12.75" customHeight="1">
      <c r="A111" s="305"/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</row>
    <row r="112" spans="1:16" s="16" customFormat="1" ht="12.75" customHeight="1">
      <c r="A112" s="24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8" t="s">
        <v>16</v>
      </c>
      <c r="P112" s="24"/>
    </row>
    <row r="113" spans="1:16" s="16" customFormat="1" ht="48.2" customHeight="1">
      <c r="A113" s="329" t="s">
        <v>43</v>
      </c>
      <c r="B113" s="329" t="s">
        <v>44</v>
      </c>
      <c r="C113" s="329" t="s">
        <v>25</v>
      </c>
      <c r="D113" s="329" t="s">
        <v>45</v>
      </c>
      <c r="E113" s="329"/>
      <c r="F113" s="329"/>
      <c r="G113" s="329" t="s">
        <v>64</v>
      </c>
      <c r="H113" s="329"/>
      <c r="I113" s="329"/>
      <c r="J113" s="329" t="s">
        <v>65</v>
      </c>
      <c r="K113" s="329"/>
      <c r="L113" s="329"/>
      <c r="M113" s="329" t="s">
        <v>66</v>
      </c>
      <c r="N113" s="329"/>
      <c r="O113" s="329"/>
      <c r="P113" s="24"/>
    </row>
    <row r="114" spans="1:16" s="16" customFormat="1" ht="51.4" customHeight="1">
      <c r="A114" s="329"/>
      <c r="B114" s="329"/>
      <c r="C114" s="329"/>
      <c r="D114" s="82" t="s">
        <v>19</v>
      </c>
      <c r="E114" s="82" t="s">
        <v>20</v>
      </c>
      <c r="F114" s="82" t="s">
        <v>21</v>
      </c>
      <c r="G114" s="82" t="s">
        <v>19</v>
      </c>
      <c r="H114" s="82" t="s">
        <v>20</v>
      </c>
      <c r="I114" s="82" t="s">
        <v>21</v>
      </c>
      <c r="J114" s="82" t="s">
        <v>19</v>
      </c>
      <c r="K114" s="82" t="s">
        <v>20</v>
      </c>
      <c r="L114" s="82" t="s">
        <v>21</v>
      </c>
      <c r="M114" s="82" t="s">
        <v>19</v>
      </c>
      <c r="N114" s="82" t="s">
        <v>20</v>
      </c>
      <c r="O114" s="82" t="s">
        <v>21</v>
      </c>
      <c r="P114" s="24"/>
    </row>
    <row r="115" spans="1:16" s="16" customFormat="1" ht="16.7" customHeight="1">
      <c r="A115" s="61">
        <v>1</v>
      </c>
      <c r="B115" s="64">
        <v>2</v>
      </c>
      <c r="C115" s="64" t="s">
        <v>11</v>
      </c>
      <c r="D115" s="61">
        <v>4</v>
      </c>
      <c r="E115" s="61">
        <v>5</v>
      </c>
      <c r="F115" s="61">
        <v>6</v>
      </c>
      <c r="G115" s="61">
        <v>7</v>
      </c>
      <c r="H115" s="61">
        <v>8</v>
      </c>
      <c r="I115" s="61">
        <v>9</v>
      </c>
      <c r="J115" s="61">
        <v>10</v>
      </c>
      <c r="K115" s="61">
        <v>11</v>
      </c>
      <c r="L115" s="61">
        <v>12</v>
      </c>
      <c r="M115" s="61">
        <v>13</v>
      </c>
      <c r="N115" s="61">
        <v>14</v>
      </c>
      <c r="O115" s="61">
        <v>15</v>
      </c>
      <c r="P115" s="24"/>
    </row>
    <row r="116" spans="1:16" s="16" customFormat="1" ht="21" customHeight="1">
      <c r="A116" s="62"/>
      <c r="B116" s="110" t="s">
        <v>33</v>
      </c>
      <c r="C116" s="131"/>
      <c r="D116" s="63" t="s">
        <v>46</v>
      </c>
      <c r="E116" s="40" t="s">
        <v>46</v>
      </c>
      <c r="F116" s="40" t="s">
        <v>46</v>
      </c>
      <c r="G116" s="40" t="s">
        <v>46</v>
      </c>
      <c r="H116" s="40" t="s">
        <v>46</v>
      </c>
      <c r="I116" s="40" t="s">
        <v>46</v>
      </c>
      <c r="J116" s="40" t="s">
        <v>46</v>
      </c>
      <c r="K116" s="40" t="s">
        <v>46</v>
      </c>
      <c r="L116" s="40" t="s">
        <v>46</v>
      </c>
      <c r="M116" s="40" t="s">
        <v>46</v>
      </c>
      <c r="N116" s="40" t="s">
        <v>46</v>
      </c>
      <c r="O116" s="40" t="s">
        <v>46</v>
      </c>
      <c r="P116" s="24"/>
    </row>
    <row r="117" spans="1:16" s="16" customFormat="1" ht="295.5" customHeight="1">
      <c r="A117" s="40"/>
      <c r="B117" s="161" t="s">
        <v>184</v>
      </c>
      <c r="C117" s="132"/>
      <c r="D117" s="40" t="s">
        <v>46</v>
      </c>
      <c r="E117" s="40"/>
      <c r="F117" s="40" t="s">
        <v>46</v>
      </c>
      <c r="G117" s="40" t="s">
        <v>46</v>
      </c>
      <c r="H117" s="40"/>
      <c r="I117" s="40" t="s">
        <v>46</v>
      </c>
      <c r="J117" s="40" t="s">
        <v>46</v>
      </c>
      <c r="K117" s="40"/>
      <c r="L117" s="40" t="s">
        <v>46</v>
      </c>
      <c r="M117" s="40" t="s">
        <v>46</v>
      </c>
      <c r="N117" s="40" t="s">
        <v>46</v>
      </c>
      <c r="O117" s="40" t="s">
        <v>46</v>
      </c>
      <c r="P117" s="24"/>
    </row>
    <row r="118" spans="1:16" s="16" customFormat="1" ht="33.75" customHeight="1">
      <c r="A118" s="40"/>
      <c r="B118" s="75" t="s">
        <v>48</v>
      </c>
      <c r="C118" s="132" t="s">
        <v>76</v>
      </c>
      <c r="D118" s="134">
        <v>0</v>
      </c>
      <c r="E118" s="134">
        <v>20.2</v>
      </c>
      <c r="F118" s="134">
        <f>D118+E118</f>
        <v>20.2</v>
      </c>
      <c r="G118" s="134">
        <v>0</v>
      </c>
      <c r="H118" s="134">
        <v>250.9</v>
      </c>
      <c r="I118" s="134">
        <f>G118+H118</f>
        <v>250.9</v>
      </c>
      <c r="J118" s="134">
        <v>0</v>
      </c>
      <c r="K118" s="134">
        <v>66.2</v>
      </c>
      <c r="L118" s="134">
        <f>J118+K118</f>
        <v>66.2</v>
      </c>
      <c r="M118" s="134">
        <v>0</v>
      </c>
      <c r="N118" s="134">
        <v>160.6</v>
      </c>
      <c r="O118" s="134">
        <f>M118+N118</f>
        <v>160.6</v>
      </c>
      <c r="P118" s="24"/>
    </row>
    <row r="119" spans="1:16" s="16" customFormat="1" ht="46.5" customHeight="1">
      <c r="A119" s="40"/>
      <c r="B119" s="76" t="s">
        <v>68</v>
      </c>
      <c r="C119" s="133"/>
      <c r="D119" s="40" t="s">
        <v>47</v>
      </c>
      <c r="E119" s="40">
        <v>0</v>
      </c>
      <c r="F119" s="40">
        <v>0</v>
      </c>
      <c r="G119" s="40" t="s">
        <v>47</v>
      </c>
      <c r="H119" s="40">
        <v>0</v>
      </c>
      <c r="I119" s="40">
        <v>0</v>
      </c>
      <c r="J119" s="40" t="s">
        <v>47</v>
      </c>
      <c r="K119" s="40">
        <v>0</v>
      </c>
      <c r="L119" s="40">
        <v>0</v>
      </c>
      <c r="M119" s="40" t="s">
        <v>47</v>
      </c>
      <c r="N119" s="40">
        <v>0</v>
      </c>
      <c r="O119" s="40">
        <v>0</v>
      </c>
      <c r="P119" s="24"/>
    </row>
    <row r="120" spans="1:16" s="16" customFormat="1" ht="19.5" customHeight="1">
      <c r="A120" s="62"/>
      <c r="B120" s="307" t="s">
        <v>194</v>
      </c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9"/>
      <c r="P120" s="24"/>
    </row>
    <row r="121" spans="1:16" s="16" customFormat="1" ht="22.5" customHeight="1">
      <c r="A121" s="40"/>
      <c r="B121" s="62" t="s">
        <v>34</v>
      </c>
      <c r="C121" s="65"/>
      <c r="D121" s="134">
        <v>0</v>
      </c>
      <c r="E121" s="134">
        <f>E118+E119</f>
        <v>20.2</v>
      </c>
      <c r="F121" s="134">
        <f t="shared" ref="F121:O121" si="12">F118+F119</f>
        <v>20.2</v>
      </c>
      <c r="G121" s="134">
        <v>0</v>
      </c>
      <c r="H121" s="134">
        <f t="shared" si="12"/>
        <v>250.9</v>
      </c>
      <c r="I121" s="134">
        <f t="shared" si="12"/>
        <v>250.9</v>
      </c>
      <c r="J121" s="134">
        <v>0</v>
      </c>
      <c r="K121" s="134">
        <f t="shared" si="12"/>
        <v>66.2</v>
      </c>
      <c r="L121" s="134">
        <f t="shared" si="12"/>
        <v>66.2</v>
      </c>
      <c r="M121" s="134">
        <v>0</v>
      </c>
      <c r="N121" s="134">
        <f t="shared" si="12"/>
        <v>160.6</v>
      </c>
      <c r="O121" s="134">
        <f t="shared" si="12"/>
        <v>160.6</v>
      </c>
      <c r="P121" s="24"/>
    </row>
    <row r="122" spans="1:16" s="16" customFormat="1" ht="12.75" customHeight="1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3"/>
    </row>
    <row r="123" spans="1:16" s="16" customFormat="1" ht="14.1" customHeight="1">
      <c r="A123" s="306" t="s">
        <v>55</v>
      </c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</row>
    <row r="124" spans="1:16" s="16" customFormat="1" ht="14.1" customHeight="1">
      <c r="A124" s="306" t="s">
        <v>56</v>
      </c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</row>
    <row r="125" spans="1:16" s="16" customFormat="1" ht="14.1" customHeight="1">
      <c r="A125" s="306" t="s">
        <v>57</v>
      </c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</row>
    <row r="126" spans="1:16" s="16" customFormat="1" ht="14.1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</row>
    <row r="127" spans="1:16" s="16" customFormat="1" ht="14.1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s="16" customFormat="1" ht="14.85" customHeight="1">
      <c r="A128" s="330" t="s">
        <v>49</v>
      </c>
      <c r="B128" s="330"/>
      <c r="C128" s="330"/>
      <c r="D128" s="330"/>
      <c r="E128" s="330"/>
      <c r="F128" s="330"/>
      <c r="G128" s="330"/>
      <c r="H128" s="36"/>
      <c r="I128" s="36"/>
      <c r="J128" s="43"/>
      <c r="K128" s="43"/>
      <c r="L128" s="43"/>
      <c r="M128" s="43"/>
      <c r="N128" s="43"/>
      <c r="O128" s="43"/>
      <c r="P128" s="43"/>
    </row>
    <row r="129" spans="1:16" ht="17.45" customHeight="1">
      <c r="A129" s="330" t="s">
        <v>50</v>
      </c>
      <c r="B129" s="330"/>
      <c r="C129" s="330"/>
      <c r="D129" s="330"/>
      <c r="E129" s="330"/>
      <c r="F129" s="330"/>
      <c r="G129" s="330"/>
      <c r="H129" s="331"/>
      <c r="I129" s="331"/>
      <c r="J129" s="43"/>
      <c r="K129" s="331" t="s">
        <v>96</v>
      </c>
      <c r="L129" s="331"/>
      <c r="M129" s="331"/>
      <c r="N129" s="331"/>
      <c r="O129" s="43"/>
      <c r="P129" s="43"/>
    </row>
    <row r="130" spans="1:16">
      <c r="A130" s="36"/>
      <c r="B130" s="36"/>
      <c r="C130" s="36"/>
      <c r="D130" s="36"/>
      <c r="E130" s="36"/>
      <c r="F130" s="36"/>
      <c r="G130" s="36"/>
      <c r="H130" s="333" t="s">
        <v>51</v>
      </c>
      <c r="I130" s="333"/>
      <c r="J130" s="43"/>
      <c r="K130" s="333" t="s">
        <v>52</v>
      </c>
      <c r="L130" s="333"/>
      <c r="M130" s="333"/>
      <c r="N130" s="333"/>
      <c r="O130" s="43"/>
      <c r="P130" s="43"/>
    </row>
    <row r="131" spans="1:16">
      <c r="A131" s="36"/>
      <c r="B131" s="36"/>
      <c r="C131" s="36"/>
      <c r="D131" s="36"/>
      <c r="E131" s="36"/>
      <c r="F131" s="36"/>
      <c r="G131" s="36"/>
      <c r="H131" s="36"/>
      <c r="I131" s="36"/>
      <c r="J131" s="43"/>
      <c r="K131" s="36"/>
      <c r="L131" s="36"/>
      <c r="M131" s="36"/>
      <c r="N131" s="36"/>
      <c r="O131" s="43"/>
      <c r="P131" s="43"/>
    </row>
    <row r="132" spans="1:16" ht="18.600000000000001" customHeight="1">
      <c r="A132" s="330" t="s">
        <v>53</v>
      </c>
      <c r="B132" s="330"/>
      <c r="C132" s="330"/>
      <c r="D132" s="330"/>
      <c r="E132" s="330"/>
      <c r="F132" s="330"/>
      <c r="G132" s="330"/>
      <c r="H132" s="331"/>
      <c r="I132" s="331"/>
      <c r="J132" s="43"/>
      <c r="K132" s="331" t="s">
        <v>71</v>
      </c>
      <c r="L132" s="331"/>
      <c r="M132" s="331"/>
      <c r="N132" s="331"/>
      <c r="O132" s="43"/>
      <c r="P132" s="43"/>
    </row>
    <row r="133" spans="1:16">
      <c r="A133" s="330" t="s">
        <v>50</v>
      </c>
      <c r="B133" s="330"/>
      <c r="C133" s="330"/>
      <c r="D133" s="330"/>
      <c r="E133" s="330"/>
      <c r="F133" s="330"/>
      <c r="G133" s="330"/>
      <c r="H133" s="333" t="s">
        <v>51</v>
      </c>
      <c r="I133" s="333"/>
      <c r="J133" s="43"/>
      <c r="K133" s="333" t="s">
        <v>52</v>
      </c>
      <c r="L133" s="333"/>
      <c r="M133" s="333"/>
      <c r="N133" s="333"/>
      <c r="O133" s="43"/>
      <c r="P133" s="43"/>
    </row>
    <row r="134" spans="1:16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5" spans="1:16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</row>
    <row r="136" spans="1:16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</row>
  </sheetData>
  <sheetProtection selectLockedCells="1" selectUnlockedCells="1"/>
  <mergeCells count="391">
    <mergeCell ref="C100:M100"/>
    <mergeCell ref="C96:M96"/>
    <mergeCell ref="C105:M105"/>
    <mergeCell ref="C108:M108"/>
    <mergeCell ref="C106:D106"/>
    <mergeCell ref="F106:G106"/>
    <mergeCell ref="H106:I106"/>
    <mergeCell ref="J106:K106"/>
    <mergeCell ref="L106:M106"/>
    <mergeCell ref="C107:D107"/>
    <mergeCell ref="F107:G107"/>
    <mergeCell ref="H107:I107"/>
    <mergeCell ref="J107:K107"/>
    <mergeCell ref="L107:M107"/>
    <mergeCell ref="C103:D103"/>
    <mergeCell ref="F103:G103"/>
    <mergeCell ref="H103:I103"/>
    <mergeCell ref="J103:K103"/>
    <mergeCell ref="L103:M103"/>
    <mergeCell ref="C104:D104"/>
    <mergeCell ref="F104:G104"/>
    <mergeCell ref="H104:I104"/>
    <mergeCell ref="J104:K104"/>
    <mergeCell ref="L104:M104"/>
    <mergeCell ref="C101:D101"/>
    <mergeCell ref="F101:G101"/>
    <mergeCell ref="H101:I101"/>
    <mergeCell ref="J101:K101"/>
    <mergeCell ref="L101:M101"/>
    <mergeCell ref="C102:D102"/>
    <mergeCell ref="F102:G102"/>
    <mergeCell ref="H102:I102"/>
    <mergeCell ref="J102:K102"/>
    <mergeCell ref="L102:M102"/>
    <mergeCell ref="C98:D98"/>
    <mergeCell ref="F98:G98"/>
    <mergeCell ref="H98:I98"/>
    <mergeCell ref="J98:K98"/>
    <mergeCell ref="L98:M98"/>
    <mergeCell ref="C99:D99"/>
    <mergeCell ref="F99:G99"/>
    <mergeCell ref="H99:I99"/>
    <mergeCell ref="J99:K99"/>
    <mergeCell ref="L99:M99"/>
    <mergeCell ref="C83:D83"/>
    <mergeCell ref="F83:G83"/>
    <mergeCell ref="H83:I83"/>
    <mergeCell ref="J83:K83"/>
    <mergeCell ref="C97:D97"/>
    <mergeCell ref="F97:G97"/>
    <mergeCell ref="H97:I97"/>
    <mergeCell ref="J97:K97"/>
    <mergeCell ref="L97:M97"/>
    <mergeCell ref="J88:K88"/>
    <mergeCell ref="L90:M90"/>
    <mergeCell ref="F91:G91"/>
    <mergeCell ref="H91:I91"/>
    <mergeCell ref="J91:K91"/>
    <mergeCell ref="L91:M91"/>
    <mergeCell ref="C89:D89"/>
    <mergeCell ref="C90:D90"/>
    <mergeCell ref="C91:D91"/>
    <mergeCell ref="F89:G89"/>
    <mergeCell ref="J89:K89"/>
    <mergeCell ref="L89:M89"/>
    <mergeCell ref="F90:G90"/>
    <mergeCell ref="H89:I89"/>
    <mergeCell ref="C82:D82"/>
    <mergeCell ref="F82:G82"/>
    <mergeCell ref="H82:I82"/>
    <mergeCell ref="C81:D81"/>
    <mergeCell ref="F81:G81"/>
    <mergeCell ref="H81:I81"/>
    <mergeCell ref="C69:D69"/>
    <mergeCell ref="J65:K65"/>
    <mergeCell ref="L65:M65"/>
    <mergeCell ref="C66:D66"/>
    <mergeCell ref="F66:G66"/>
    <mergeCell ref="H66:I66"/>
    <mergeCell ref="J66:K66"/>
    <mergeCell ref="L66:M66"/>
    <mergeCell ref="C67:D68"/>
    <mergeCell ref="C79:D79"/>
    <mergeCell ref="F79:G79"/>
    <mergeCell ref="H79:I79"/>
    <mergeCell ref="J79:K79"/>
    <mergeCell ref="L75:M75"/>
    <mergeCell ref="L72:M72"/>
    <mergeCell ref="C65:D65"/>
    <mergeCell ref="F65:G65"/>
    <mergeCell ref="H65:I65"/>
    <mergeCell ref="A133:G133"/>
    <mergeCell ref="H133:I133"/>
    <mergeCell ref="K133:N133"/>
    <mergeCell ref="H130:I130"/>
    <mergeCell ref="K130:N130"/>
    <mergeCell ref="A132:G132"/>
    <mergeCell ref="H132:I132"/>
    <mergeCell ref="K132:N132"/>
    <mergeCell ref="A123:P123"/>
    <mergeCell ref="H44:I44"/>
    <mergeCell ref="J44:K44"/>
    <mergeCell ref="L44:M44"/>
    <mergeCell ref="C58:D58"/>
    <mergeCell ref="G113:I113"/>
    <mergeCell ref="J113:L113"/>
    <mergeCell ref="M113:O113"/>
    <mergeCell ref="A128:G128"/>
    <mergeCell ref="A129:G129"/>
    <mergeCell ref="H129:I129"/>
    <mergeCell ref="K129:N129"/>
    <mergeCell ref="A113:A114"/>
    <mergeCell ref="B113:B114"/>
    <mergeCell ref="C113:C114"/>
    <mergeCell ref="D113:F113"/>
    <mergeCell ref="J84:K84"/>
    <mergeCell ref="L82:M82"/>
    <mergeCell ref="L83:M83"/>
    <mergeCell ref="L84:M84"/>
    <mergeCell ref="L88:M88"/>
    <mergeCell ref="C73:M73"/>
    <mergeCell ref="C88:D88"/>
    <mergeCell ref="F80:G80"/>
    <mergeCell ref="F88:G88"/>
    <mergeCell ref="L39:M40"/>
    <mergeCell ref="F42:G42"/>
    <mergeCell ref="H42:I42"/>
    <mergeCell ref="J42:K42"/>
    <mergeCell ref="L42:M42"/>
    <mergeCell ref="C43:D43"/>
    <mergeCell ref="J41:K41"/>
    <mergeCell ref="L41:M41"/>
    <mergeCell ref="J39:K40"/>
    <mergeCell ref="H39:I40"/>
    <mergeCell ref="H41:I41"/>
    <mergeCell ref="H43:I43"/>
    <mergeCell ref="J43:K43"/>
    <mergeCell ref="L43:M43"/>
    <mergeCell ref="F43:G43"/>
    <mergeCell ref="H48:I48"/>
    <mergeCell ref="J48:K48"/>
    <mergeCell ref="L48:M48"/>
    <mergeCell ref="F52:G52"/>
    <mergeCell ref="C52:D52"/>
    <mergeCell ref="A109:G109"/>
    <mergeCell ref="A110:P111"/>
    <mergeCell ref="A124:P124"/>
    <mergeCell ref="A125:P125"/>
    <mergeCell ref="B120:O120"/>
    <mergeCell ref="H80:I80"/>
    <mergeCell ref="H88:I88"/>
    <mergeCell ref="J72:K72"/>
    <mergeCell ref="J81:K81"/>
    <mergeCell ref="L81:M81"/>
    <mergeCell ref="C78:D78"/>
    <mergeCell ref="F78:G78"/>
    <mergeCell ref="H78:I78"/>
    <mergeCell ref="J78:K78"/>
    <mergeCell ref="L78:M78"/>
    <mergeCell ref="C80:D80"/>
    <mergeCell ref="L80:M80"/>
    <mergeCell ref="J80:K80"/>
    <mergeCell ref="L79:M79"/>
    <mergeCell ref="H22:J22"/>
    <mergeCell ref="A29:L29"/>
    <mergeCell ref="E30:G30"/>
    <mergeCell ref="H30:J30"/>
    <mergeCell ref="K30:M30"/>
    <mergeCell ref="C44:D44"/>
    <mergeCell ref="F44:G44"/>
    <mergeCell ref="L58:M58"/>
    <mergeCell ref="A38:D38"/>
    <mergeCell ref="A39:A40"/>
    <mergeCell ref="E39:E40"/>
    <mergeCell ref="C42:D42"/>
    <mergeCell ref="C39:D40"/>
    <mergeCell ref="B39:B40"/>
    <mergeCell ref="C41:D41"/>
    <mergeCell ref="F39:G40"/>
    <mergeCell ref="F41:G41"/>
    <mergeCell ref="C48:D48"/>
    <mergeCell ref="F48:G48"/>
    <mergeCell ref="J50:K50"/>
    <mergeCell ref="L50:M50"/>
    <mergeCell ref="C51:D51"/>
    <mergeCell ref="C56:D56"/>
    <mergeCell ref="F51:G51"/>
    <mergeCell ref="A18:B18"/>
    <mergeCell ref="B14:I14"/>
    <mergeCell ref="A17:B17"/>
    <mergeCell ref="C17:D17"/>
    <mergeCell ref="A16:E16"/>
    <mergeCell ref="A19:B19"/>
    <mergeCell ref="C19:D19"/>
    <mergeCell ref="K1:M1"/>
    <mergeCell ref="K3:M3"/>
    <mergeCell ref="A7:J7"/>
    <mergeCell ref="D11:N11"/>
    <mergeCell ref="C12:D12"/>
    <mergeCell ref="C13:D13"/>
    <mergeCell ref="E12:N12"/>
    <mergeCell ref="E13:N13"/>
    <mergeCell ref="D15:K15"/>
    <mergeCell ref="D8:N8"/>
    <mergeCell ref="D9:N9"/>
    <mergeCell ref="C18:D18"/>
    <mergeCell ref="F18:G18"/>
    <mergeCell ref="K18:L18"/>
    <mergeCell ref="F16:I16"/>
    <mergeCell ref="F17:G17"/>
    <mergeCell ref="F19:G19"/>
    <mergeCell ref="H45:I45"/>
    <mergeCell ref="J45:K45"/>
    <mergeCell ref="L45:M45"/>
    <mergeCell ref="C46:D46"/>
    <mergeCell ref="F46:G46"/>
    <mergeCell ref="H46:I46"/>
    <mergeCell ref="J46:K46"/>
    <mergeCell ref="L46:M46"/>
    <mergeCell ref="J16:M16"/>
    <mergeCell ref="K17:L17"/>
    <mergeCell ref="K19:L19"/>
    <mergeCell ref="A30:D31"/>
    <mergeCell ref="A33:D33"/>
    <mergeCell ref="A32:D32"/>
    <mergeCell ref="K22:M22"/>
    <mergeCell ref="A27:M27"/>
    <mergeCell ref="B20:J20"/>
    <mergeCell ref="A34:D34"/>
    <mergeCell ref="A21:L21"/>
    <mergeCell ref="A22:A23"/>
    <mergeCell ref="B22:B23"/>
    <mergeCell ref="C22:C23"/>
    <mergeCell ref="D22:D23"/>
    <mergeCell ref="E22:G22"/>
    <mergeCell ref="C49:D49"/>
    <mergeCell ref="H52:I52"/>
    <mergeCell ref="J52:K52"/>
    <mergeCell ref="L52:M52"/>
    <mergeCell ref="F49:G49"/>
    <mergeCell ref="H49:I49"/>
    <mergeCell ref="J49:K49"/>
    <mergeCell ref="L49:M49"/>
    <mergeCell ref="L61:M61"/>
    <mergeCell ref="C61:D61"/>
    <mergeCell ref="F61:G61"/>
    <mergeCell ref="H61:I61"/>
    <mergeCell ref="J61:K61"/>
    <mergeCell ref="C50:D50"/>
    <mergeCell ref="C60:D60"/>
    <mergeCell ref="F60:G60"/>
    <mergeCell ref="H60:I60"/>
    <mergeCell ref="J60:K60"/>
    <mergeCell ref="L60:M60"/>
    <mergeCell ref="C64:D64"/>
    <mergeCell ref="F64:G64"/>
    <mergeCell ref="H64:I64"/>
    <mergeCell ref="J64:K64"/>
    <mergeCell ref="L64:M64"/>
    <mergeCell ref="C63:D63"/>
    <mergeCell ref="F63:G63"/>
    <mergeCell ref="H63:I63"/>
    <mergeCell ref="J63:K63"/>
    <mergeCell ref="L63:M63"/>
    <mergeCell ref="C62:D62"/>
    <mergeCell ref="F62:G62"/>
    <mergeCell ref="J62:K62"/>
    <mergeCell ref="H62:I62"/>
    <mergeCell ref="L62:M62"/>
    <mergeCell ref="F50:G50"/>
    <mergeCell ref="H50:I50"/>
    <mergeCell ref="J56:K56"/>
    <mergeCell ref="L56:M56"/>
    <mergeCell ref="C57:M57"/>
    <mergeCell ref="F59:G59"/>
    <mergeCell ref="H59:I59"/>
    <mergeCell ref="J59:K59"/>
    <mergeCell ref="L59:M59"/>
    <mergeCell ref="C59:D59"/>
    <mergeCell ref="F58:G58"/>
    <mergeCell ref="H58:I58"/>
    <mergeCell ref="J58:K58"/>
    <mergeCell ref="F56:G56"/>
    <mergeCell ref="H51:I51"/>
    <mergeCell ref="H56:I56"/>
    <mergeCell ref="J51:K51"/>
    <mergeCell ref="L51:M51"/>
    <mergeCell ref="C77:D77"/>
    <mergeCell ref="F77:G77"/>
    <mergeCell ref="H77:I77"/>
    <mergeCell ref="J77:K77"/>
    <mergeCell ref="L77:M77"/>
    <mergeCell ref="J75:K75"/>
    <mergeCell ref="C95:D95"/>
    <mergeCell ref="F95:G95"/>
    <mergeCell ref="H95:I95"/>
    <mergeCell ref="J95:K95"/>
    <mergeCell ref="L95:M95"/>
    <mergeCell ref="C93:D93"/>
    <mergeCell ref="F93:G93"/>
    <mergeCell ref="H93:I93"/>
    <mergeCell ref="J93:K93"/>
    <mergeCell ref="L93:M93"/>
    <mergeCell ref="C94:D94"/>
    <mergeCell ref="F94:G94"/>
    <mergeCell ref="H94:I94"/>
    <mergeCell ref="J94:K94"/>
    <mergeCell ref="L94:M94"/>
    <mergeCell ref="H90:I90"/>
    <mergeCell ref="J90:K90"/>
    <mergeCell ref="J82:K82"/>
    <mergeCell ref="N22:N23"/>
    <mergeCell ref="N30:N31"/>
    <mergeCell ref="C53:D53"/>
    <mergeCell ref="F53:G53"/>
    <mergeCell ref="H53:I53"/>
    <mergeCell ref="J53:K53"/>
    <mergeCell ref="H54:I54"/>
    <mergeCell ref="H55:I55"/>
    <mergeCell ref="J54:K54"/>
    <mergeCell ref="J55:K55"/>
    <mergeCell ref="L53:M53"/>
    <mergeCell ref="L54:M54"/>
    <mergeCell ref="L55:M55"/>
    <mergeCell ref="C54:D54"/>
    <mergeCell ref="F54:G54"/>
    <mergeCell ref="F55:G55"/>
    <mergeCell ref="C55:D55"/>
    <mergeCell ref="J47:K47"/>
    <mergeCell ref="L47:M47"/>
    <mergeCell ref="C47:D47"/>
    <mergeCell ref="F47:G47"/>
    <mergeCell ref="H47:I47"/>
    <mergeCell ref="C45:D45"/>
    <mergeCell ref="F45:G45"/>
    <mergeCell ref="B67:B68"/>
    <mergeCell ref="A67:A68"/>
    <mergeCell ref="E67:E68"/>
    <mergeCell ref="H67:I68"/>
    <mergeCell ref="J67:K68"/>
    <mergeCell ref="L67:M68"/>
    <mergeCell ref="C70:D70"/>
    <mergeCell ref="C71:D71"/>
    <mergeCell ref="F70:G70"/>
    <mergeCell ref="H70:I70"/>
    <mergeCell ref="J70:K70"/>
    <mergeCell ref="L70:M70"/>
    <mergeCell ref="L71:M71"/>
    <mergeCell ref="J71:K71"/>
    <mergeCell ref="H71:I71"/>
    <mergeCell ref="F71:G71"/>
    <mergeCell ref="F67:G68"/>
    <mergeCell ref="F69:G69"/>
    <mergeCell ref="H69:I69"/>
    <mergeCell ref="L69:M69"/>
    <mergeCell ref="J69:K69"/>
    <mergeCell ref="H76:I76"/>
    <mergeCell ref="J76:K76"/>
    <mergeCell ref="L76:M76"/>
    <mergeCell ref="C74:D74"/>
    <mergeCell ref="C75:D75"/>
    <mergeCell ref="F74:G74"/>
    <mergeCell ref="H74:I74"/>
    <mergeCell ref="F75:G75"/>
    <mergeCell ref="H75:I75"/>
    <mergeCell ref="J74:K74"/>
    <mergeCell ref="L74:M74"/>
    <mergeCell ref="C72:D72"/>
    <mergeCell ref="F72:G72"/>
    <mergeCell ref="H72:I72"/>
    <mergeCell ref="L85:M85"/>
    <mergeCell ref="L86:M86"/>
    <mergeCell ref="L87:M87"/>
    <mergeCell ref="C86:D86"/>
    <mergeCell ref="C87:D87"/>
    <mergeCell ref="C92:M92"/>
    <mergeCell ref="C84:D84"/>
    <mergeCell ref="F84:G84"/>
    <mergeCell ref="H84:I84"/>
    <mergeCell ref="F85:G85"/>
    <mergeCell ref="F86:G86"/>
    <mergeCell ref="F87:G87"/>
    <mergeCell ref="C85:D85"/>
    <mergeCell ref="H85:I85"/>
    <mergeCell ref="J85:K85"/>
    <mergeCell ref="J86:K86"/>
    <mergeCell ref="J87:K87"/>
    <mergeCell ref="H87:I87"/>
    <mergeCell ref="H86:I86"/>
    <mergeCell ref="C76:D76"/>
    <mergeCell ref="F76:G76"/>
  </mergeCells>
  <phoneticPr fontId="0" type="noConversion"/>
  <pageMargins left="0.6692913385826772" right="0.39370078740157483" top="0.59055118110236227" bottom="0.59055118110236227" header="0.51181102362204722" footer="0.51181102362204722"/>
  <pageSetup paperSize="9" scale="54" firstPageNumber="0" orientation="landscape" horizontalDpi="300" verticalDpi="300" r:id="rId1"/>
  <headerFooter alignWithMargins="0"/>
  <rowBreaks count="3" manualBreakCount="3">
    <brk id="26" max="16383" man="1"/>
    <brk id="86" max="15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1,2,3,4,5,6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2018-01-19T09:50:07Z</cp:lastPrinted>
  <dcterms:created xsi:type="dcterms:W3CDTF">2015-01-21T15:14:42Z</dcterms:created>
  <dcterms:modified xsi:type="dcterms:W3CDTF">2018-01-19T09:50:08Z</dcterms:modified>
</cp:coreProperties>
</file>