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1325"/>
  </bookViews>
  <sheets>
    <sheet name="130102,130106" sheetId="1" r:id="rId1"/>
  </sheets>
  <definedNames>
    <definedName name="_xlnm.Print_Area" localSheetId="0">'130102,130106'!$A$1:$Q$143</definedName>
  </definedNames>
  <calcPr calcId="145621"/>
</workbook>
</file>

<file path=xl/calcChain.xml><?xml version="1.0" encoding="utf-8"?>
<calcChain xmlns="http://schemas.openxmlformats.org/spreadsheetml/2006/main">
  <c r="L78" i="1" l="1"/>
  <c r="J78" i="1"/>
  <c r="L77" i="1"/>
  <c r="J77" i="1"/>
  <c r="L75" i="1"/>
  <c r="J75" i="1"/>
  <c r="L74" i="1"/>
  <c r="J74" i="1"/>
  <c r="L73" i="1"/>
  <c r="J73" i="1"/>
  <c r="N73" i="1" l="1"/>
  <c r="N74" i="1"/>
  <c r="N75" i="1"/>
  <c r="N114" i="1"/>
  <c r="L111" i="1"/>
  <c r="J111" i="1"/>
  <c r="N111" i="1" s="1"/>
  <c r="L110" i="1"/>
  <c r="J110" i="1"/>
  <c r="N107" i="1"/>
  <c r="N106" i="1"/>
  <c r="N103" i="1"/>
  <c r="N98" i="1"/>
  <c r="N96" i="1"/>
  <c r="N94" i="1"/>
  <c r="N92" i="1"/>
  <c r="N88" i="1"/>
  <c r="N77" i="1"/>
  <c r="N78" i="1"/>
  <c r="N110" i="1" l="1"/>
  <c r="N71" i="1"/>
  <c r="N61" i="1"/>
  <c r="N62" i="1"/>
  <c r="N63" i="1"/>
  <c r="N64" i="1"/>
  <c r="N65" i="1"/>
  <c r="N66" i="1"/>
  <c r="N67" i="1"/>
  <c r="N68" i="1"/>
  <c r="N60" i="1"/>
  <c r="N56" i="1" l="1"/>
  <c r="N57" i="1"/>
  <c r="J45" i="1"/>
  <c r="I46" i="1"/>
  <c r="K46" i="1" s="1"/>
  <c r="I45" i="1"/>
  <c r="G23" i="1"/>
  <c r="J23" i="1" s="1"/>
  <c r="O37" i="1"/>
  <c r="K37" i="1"/>
  <c r="N33" i="1"/>
  <c r="M34" i="1"/>
  <c r="M33" i="1"/>
  <c r="G45" i="1"/>
  <c r="F46" i="1"/>
  <c r="H46" i="1" s="1"/>
  <c r="F45" i="1"/>
  <c r="H45" i="1" s="1"/>
  <c r="L37" i="1"/>
  <c r="I37" i="1"/>
  <c r="H37" i="1"/>
  <c r="J34" i="1"/>
  <c r="L23" i="1"/>
  <c r="N34" i="1"/>
  <c r="I47" i="1" l="1"/>
  <c r="I44" i="1" s="1"/>
  <c r="K44" i="1" s="1"/>
  <c r="K45" i="1"/>
  <c r="N45" i="1" s="1"/>
  <c r="P34" i="1"/>
  <c r="L45" i="1"/>
  <c r="M45" i="1"/>
  <c r="L46" i="1"/>
  <c r="M46" i="1"/>
  <c r="N46" i="1"/>
  <c r="M44" i="1"/>
  <c r="J33" i="1"/>
  <c r="G47" i="1" l="1"/>
  <c r="H47" i="1"/>
  <c r="J47" i="1"/>
  <c r="K47" i="1"/>
  <c r="L47" i="1"/>
  <c r="M47" i="1"/>
  <c r="N47" i="1"/>
  <c r="F47" i="1"/>
  <c r="F44" i="1" s="1"/>
  <c r="H44" i="1" l="1"/>
  <c r="N44" i="1" s="1"/>
  <c r="L44" i="1"/>
  <c r="N36" i="1" l="1"/>
  <c r="N37" i="1" s="1"/>
  <c r="M36" i="1"/>
  <c r="M37" i="1" s="1"/>
  <c r="P33" i="1"/>
  <c r="J36" i="1"/>
  <c r="J37" i="1" s="1"/>
  <c r="N55" i="1"/>
  <c r="K23" i="1"/>
  <c r="F23" i="1"/>
  <c r="P36" i="1" l="1"/>
  <c r="P37" i="1" s="1"/>
  <c r="N23" i="1"/>
</calcChain>
</file>

<file path=xl/sharedStrings.xml><?xml version="1.0" encoding="utf-8"?>
<sst xmlns="http://schemas.openxmlformats.org/spreadsheetml/2006/main" count="351" uniqueCount="155">
  <si>
    <t xml:space="preserve">ЗАТВЕРДЖЕНО </t>
  </si>
  <si>
    <t xml:space="preserve">Наказ Міністерства фінансів України </t>
  </si>
  <si>
    <t xml:space="preserve">26 серпня 2014 року № 836 </t>
  </si>
  <si>
    <t xml:space="preserve">ЗВІТ </t>
  </si>
  <si>
    <t xml:space="preserve">1. </t>
  </si>
  <si>
    <t xml:space="preserve">Управління у справах сім"ї,молоді та спорту Житомирської міської ради </t>
  </si>
  <si>
    <t xml:space="preserve"> (КПКВК МБ)                                                                                         (найменування головного розпорядника)</t>
  </si>
  <si>
    <t>2.</t>
  </si>
  <si>
    <t xml:space="preserve">         (КПКВК МБ)                                                                                      (найменування відповідального виконавця)</t>
  </si>
  <si>
    <t>3.</t>
  </si>
  <si>
    <t>(КПКВК МБ)</t>
  </si>
  <si>
    <t xml:space="preserve">(КТФКВК) </t>
  </si>
  <si>
    <t>4.</t>
  </si>
  <si>
    <t xml:space="preserve">Видатки та надання кредитів за бюджетною програмою за звітний період: </t>
  </si>
  <si>
    <t>Затверджено паспортом бюджетної програми</t>
  </si>
  <si>
    <t>Касові видатки (надані кредити)</t>
  </si>
  <si>
    <t>Відхилення</t>
  </si>
  <si>
    <t xml:space="preserve">Загальний фонд </t>
  </si>
  <si>
    <t xml:space="preserve">Спеціальний фонд </t>
  </si>
  <si>
    <t xml:space="preserve">Разом </t>
  </si>
  <si>
    <t>5.</t>
  </si>
  <si>
    <t xml:space="preserve"> Обсяги фінансування бюджетної програми за звітний період у розрізі підпрограм та завдань:</t>
  </si>
  <si>
    <t>тис.грн.</t>
  </si>
  <si>
    <t>№з/п</t>
  </si>
  <si>
    <t>КПКВК</t>
  </si>
  <si>
    <t xml:space="preserve">КФКВК </t>
  </si>
  <si>
    <t>Підпрограма /Завдання бюджетної програми 1</t>
  </si>
  <si>
    <t>Затверджено паспортом бюджетної програми на звітний період</t>
  </si>
  <si>
    <t>Касові видатки (надані кредити) за звітний період</t>
  </si>
  <si>
    <t xml:space="preserve">Відхилення </t>
  </si>
  <si>
    <t>1.</t>
  </si>
  <si>
    <t xml:space="preserve">УСЬОГО </t>
  </si>
  <si>
    <t>6.</t>
  </si>
  <si>
    <t>Видатки на реалізацію регіональних цільових програм, що виконуються в межах бюджетної програми, за звітний період:</t>
  </si>
  <si>
    <t xml:space="preserve">Назва регіональної цільової програми та підпрограми </t>
  </si>
  <si>
    <t>-</t>
  </si>
  <si>
    <t>Підпрограма 1</t>
  </si>
  <si>
    <t xml:space="preserve">Усього </t>
  </si>
  <si>
    <t xml:space="preserve">7. </t>
  </si>
  <si>
    <t xml:space="preserve"> Результативні показники бюджетної програми та аналіз їх виконання за звітний період:</t>
  </si>
  <si>
    <t>№ п/п</t>
  </si>
  <si>
    <t xml:space="preserve">КПКВК </t>
  </si>
  <si>
    <t xml:space="preserve">Показники </t>
  </si>
  <si>
    <t xml:space="preserve">Одиниця виміру </t>
  </si>
  <si>
    <t xml:space="preserve">Джерело інформації </t>
  </si>
  <si>
    <t>Виконано за звітний період ( касові видатки / надані кредити)</t>
  </si>
  <si>
    <t xml:space="preserve">затрат </t>
  </si>
  <si>
    <t xml:space="preserve">продукту </t>
  </si>
  <si>
    <t xml:space="preserve">ефективності </t>
  </si>
  <si>
    <t>грн.</t>
  </si>
  <si>
    <t xml:space="preserve">якість </t>
  </si>
  <si>
    <t>%</t>
  </si>
  <si>
    <t>8.</t>
  </si>
  <si>
    <t>Джерела фінансування інвестиційних проектів (програм)3:</t>
  </si>
  <si>
    <t xml:space="preserve">Код </t>
  </si>
  <si>
    <t xml:space="preserve">Найменування джерел надходжень </t>
  </si>
  <si>
    <t>Касові видатки станом на 01 січня 2015 року</t>
  </si>
  <si>
    <t>План видатків звітного періоду</t>
  </si>
  <si>
    <t xml:space="preserve">Касові видатки за звітний період </t>
  </si>
  <si>
    <t xml:space="preserve">Прогноз видатків до кінця реалізації інвестиційного проекту </t>
  </si>
  <si>
    <t>Інвестиційний проект 1</t>
  </si>
  <si>
    <t xml:space="preserve">Надходження із бюджету </t>
  </si>
  <si>
    <t xml:space="preserve">Інші джерела фінансування ( за видами) </t>
  </si>
  <si>
    <t>…</t>
  </si>
  <si>
    <t>Пояснення щодо розбіжностей між фактичними надходженнями і тими, що затверджені паспортом бюджетної програми</t>
  </si>
  <si>
    <t>Інвестиційний проект 2</t>
  </si>
  <si>
    <t>Усього</t>
  </si>
  <si>
    <t>1Код функціональної класифікації видатків та кредитування бюджету вказується лише у випадку, коли бюджетна програма не поділяється на програми.</t>
  </si>
  <si>
    <t>2 Зазначаються усі підпрограми та завдання, затверджені паспортом бюджетної програми.</t>
  </si>
  <si>
    <t xml:space="preserve">3 Пункт 8 заповнюється тільки для затверджених у місцевому бюджеті видатків/надання кредитів на реалізацію інвестиційних проектів ( програм) </t>
  </si>
  <si>
    <t xml:space="preserve">І.А. Ковальчук </t>
  </si>
  <si>
    <t xml:space="preserve">(підпис) </t>
  </si>
  <si>
    <t xml:space="preserve">( ініціали та прізвище) </t>
  </si>
  <si>
    <t xml:space="preserve">Вик. </t>
  </si>
  <si>
    <t>А.О. Кононенко</t>
  </si>
  <si>
    <t>Розрахунок</t>
  </si>
  <si>
    <t>Пояснення щодо причин відхилення</t>
  </si>
  <si>
    <t xml:space="preserve">                  тис.грн.</t>
  </si>
  <si>
    <t>Пояснення : розбіжність між касовими та плановими видатками виникла за рахунок невикористаних коштів по проведенню заходів та залученню позабюджетних коштів для економії бюджету.</t>
  </si>
  <si>
    <t>Пояснення : розбіжностей не має.</t>
  </si>
  <si>
    <t>Пояснення : розбіжність між касовими та плановими видатками виникла за рахунок залучення позабюджетних коштів для економії бюджету.</t>
  </si>
  <si>
    <t>Начальник управління</t>
  </si>
  <si>
    <t>Головний бухгалтер</t>
  </si>
  <si>
    <t xml:space="preserve"> про використання паспорта бюджетної програми місцевого бюджету станом на 01 січня 2019 року </t>
  </si>
  <si>
    <t>Здійснення соціальної роботи з вразливими категоріями населення</t>
  </si>
  <si>
    <t>1040</t>
  </si>
  <si>
    <t>Підпрограма 1 Утримання та забезпечення діяльності центрів соціальних служб для сім'ї, дітей та молоді</t>
  </si>
  <si>
    <r>
      <t xml:space="preserve">Завдання1. </t>
    </r>
    <r>
      <rPr>
        <sz val="8"/>
        <rFont val="Arial"/>
        <family val="2"/>
        <charset val="204"/>
      </rPr>
      <t>Надання соціальних послуг дітям, молоді та сім'ям, які опинилися у складних життєвих обставинах та потребують стороньої допомоги</t>
    </r>
    <r>
      <rPr>
        <b/>
        <sz val="8"/>
        <rFont val="Arial"/>
        <family val="2"/>
        <charset val="204"/>
      </rPr>
      <t xml:space="preserve">  </t>
    </r>
  </si>
  <si>
    <r>
      <t xml:space="preserve">Завдання 2: </t>
    </r>
    <r>
      <rPr>
        <sz val="8"/>
        <rFont val="Arial"/>
        <family val="2"/>
        <charset val="204"/>
      </rPr>
      <t xml:space="preserve">Встановлення лічильника, обладнання, супутніх матеріалів </t>
    </r>
  </si>
  <si>
    <t>Підпрограма 2 Заходи державної політики з питань сім'ї</t>
  </si>
  <si>
    <r>
      <t xml:space="preserve">Завдання 1 </t>
    </r>
    <r>
      <rPr>
        <sz val="8"/>
        <rFont val="Arial"/>
        <family val="2"/>
        <charset val="204"/>
      </rPr>
      <t xml:space="preserve">Проведення регіональних заходів, спрямованих на підтримку сім"ї, демографічний розвиток </t>
    </r>
  </si>
  <si>
    <t>Програма підтримки сім’ї, дітей та молоді, забезпечення рівних прав та можливостей жінок і чоловіків на 2018-2020 роки</t>
  </si>
  <si>
    <t>Розбіжність між касовими та плановими видатками виникла за рахунок невикористаних коштів на проведення заходів  та залученню позабюджетних коштів для економії бюджету.</t>
  </si>
  <si>
    <t xml:space="preserve">Кількість центрів соціальних служб для сім"ї, дітей та молоді </t>
  </si>
  <si>
    <t xml:space="preserve">Кількість штатних працівників центрів </t>
  </si>
  <si>
    <t xml:space="preserve">Кількість спеціалістів, залучених до заходів </t>
  </si>
  <si>
    <t>од.</t>
  </si>
  <si>
    <t>осіб</t>
  </si>
  <si>
    <t xml:space="preserve">Штатний розпис та угоди </t>
  </si>
  <si>
    <t>Зведення планів по мережі, штатах і контингентах установ, що фінансуються з місцевих бюджетів</t>
  </si>
  <si>
    <t xml:space="preserve">Кількість закладів, що надають соціальні послуги сімёям, дітям та молоді діяльність яких координується центрами соціальних служб для сім"ї, дітей та молоді </t>
  </si>
  <si>
    <t>Кількість прийомних сімей, дитячих будинків сімейного типу,сімей які опинилися в складних життєвих обставинах,охоплених соціальним супроводом</t>
  </si>
  <si>
    <t xml:space="preserve">Кількість запланованих заходів </t>
  </si>
  <si>
    <t>Кількість осіб, охоплених заходами</t>
  </si>
  <si>
    <t>Кількість молодих сімей, сімей з дітьми, осіб, які перебувають у складних життєвих обставинах, та охоплених соціальною роботою</t>
  </si>
  <si>
    <t>Кількість соціальних послуг, наданих молодим сім’ям, сімям з дітьми, особам, які перебувають у складних життєвих обставинах</t>
  </si>
  <si>
    <t>Кількість прийомних сімей, дитячих будинків сімейного типу, сімей опікунів, піклувальників, охоплених заходами</t>
  </si>
  <si>
    <t>Кількість учасників АТО та членів їх сімей, охоплених соціальною роботою</t>
  </si>
  <si>
    <t>Кількість соціальних послуг, наданих учасникам АТО та членам їх сімей</t>
  </si>
  <si>
    <t>Журнал обліку групових заходів</t>
  </si>
  <si>
    <t>Звітність з соціальної роботи та картки клієнтів</t>
  </si>
  <si>
    <t>Звітність з соціальної роботи</t>
  </si>
  <si>
    <t xml:space="preserve">Середні витрати на утримання одного центру соціальних служб для сім"ї, дітей та молоді </t>
  </si>
  <si>
    <t xml:space="preserve">Середні витрати на забезпечення діяльності одного працівника центру соціальних служб для сім"ї, дітей та молоді </t>
  </si>
  <si>
    <t xml:space="preserve">Середні витрати на здійснення соціального супроводу </t>
  </si>
  <si>
    <t>Середні витрати на надання однієї соціальної послуги наданих молодим сім’ям, сімям з дітьми, особам, які перебувають у складних життєвих обставинах</t>
  </si>
  <si>
    <t>Середні витрати проведення 1 заходу у сфері сімейної політики і забезпечення рівних прав та можливостей жінок і чоловіків</t>
  </si>
  <si>
    <t>Середні витрати на одного фахівця, який отримав знання по роботі з сім'ями та з питань гендерної політики поза системою освіти</t>
  </si>
  <si>
    <t xml:space="preserve">Кошторис </t>
  </si>
  <si>
    <t>Розрахунок (відношення витрат на забезпечення діяльності Центру до кількості штатних одиниць)</t>
  </si>
  <si>
    <t>Розрахунок відношення видатків до кількості</t>
  </si>
  <si>
    <t xml:space="preserve">Розрахунок відношення </t>
  </si>
  <si>
    <t>Пояснення: Розбіжності між касовими та плановими видатками, пояснюються кредиторською заборгованістю за 2018 р. та за рахунок економії коштів на енергоносії, відрядження, оплату праці та інших видатків</t>
  </si>
  <si>
    <t>Пояснення : розбіжності пояснюються кредиторською заборгованістю</t>
  </si>
  <si>
    <t>Кількість підготовлених кандидатів в опікуни,піклувальники прийомні батьки та батьки-вихователі, які пройшли підготовку та стали прийомними батьками або батькми вихователями</t>
  </si>
  <si>
    <t>Кількість підготовлених прийомних батьків, батьків-вихователів, які пройшли навчання з метою підвищення їхнього виховного потенціалу</t>
  </si>
  <si>
    <t xml:space="preserve">Кількість послуг, які надані центрам соціальних служб для сім"ї, дітей та молоді </t>
  </si>
  <si>
    <t xml:space="preserve">Динаміка кількості осіб, яким надано соціальні послуги, порівняно з минулим роком </t>
  </si>
  <si>
    <t>Динаміка кількості сімей та осіб, які перебувають у складних життєвих обставинах, знятих з соціального супроводу з позитивним результатом, порівняно з минулим роком</t>
  </si>
  <si>
    <t>Частка охоплення населення заходами програми</t>
  </si>
  <si>
    <t xml:space="preserve">Частка охоплення заходами програми від загальної кількості прийомних сімей, дитячих будинків сімейного типу, сімей опікунів, піклувальників і знаходяться під супроводом, заходами програми від загальної кількості таких сімей </t>
  </si>
  <si>
    <t>Частка охоплення заходами програми від загальної кількості багатодітних сімей м. Житомира</t>
  </si>
  <si>
    <t xml:space="preserve">Завдання 1 : Надання соціальних послуг дітям, молоді та сім'ям, які опинилися у складних життєвих обставинах та потребують стороньої допомоги  </t>
  </si>
  <si>
    <t xml:space="preserve">Завдання 2: Встановлення лічильника, обладнання, супутніх матеріалів </t>
  </si>
  <si>
    <t>Вартість теплового лічильника, обладнання, супутніх матеріалів по вул. ім. Лесі Українки, 43-А</t>
  </si>
  <si>
    <t>Розрахунки ТзОВ "Аґрус"</t>
  </si>
  <si>
    <t>Кількість теплових лічильників для ЖМЦСССДМ по вул. ім. Лесі Українки, 43-А</t>
  </si>
  <si>
    <t>Середні витрати на встановлення теплового лічильника</t>
  </si>
  <si>
    <t>Рівень готовності теплового лічильника до експлуатації по вул. ім. Лесі Українки, 43-А</t>
  </si>
  <si>
    <t>Підпрограма 1 : Утримання та забезпечення діяльності центрів соціальних служб для сім'ї, дітей та молоді</t>
  </si>
  <si>
    <t>Підпрограма 2 : Заходи державної політики з питань сім'ї</t>
  </si>
  <si>
    <t xml:space="preserve">Завдання 1 Проведення регіональних заходів, спрямованих на підтримку сім"ї, демографічний розвиток </t>
  </si>
  <si>
    <t>Обсяги видатків на заходи державної політики з питань сім"ї</t>
  </si>
  <si>
    <t xml:space="preserve">Рішення сесії Житомирської міської ради від 18.12.2017 № 881 "Про міський бюджет на 2018 рік".      </t>
  </si>
  <si>
    <t>Кількість заходів (проектів) у сфері сімейної політики</t>
  </si>
  <si>
    <t>План по мережі</t>
  </si>
  <si>
    <t>Кількість учасників регіональних заходів державної політики з питань сім"ї</t>
  </si>
  <si>
    <t>п.п.1 п.2 р.Х рішення Житомирської міської ради від 18.12.2017 № 876 " Про затвердження міської комплексної цільової соціальної програми підтримки сім"ї, дітей та молоді, забезпечення рівних прав та можливостей жінок та чоловіків на 2018-2020 роки"</t>
  </si>
  <si>
    <t>Середні витрати на проведення одного регіонального заходу державної політики з питань сім"ї</t>
  </si>
  <si>
    <t>Середні витрати на забезпечення участі в регіональних заходах державної політики з питань сім"ї одного учасника</t>
  </si>
  <si>
    <t>Частка багатодітних сімей м.Житомира, охоплених заходами програми, від загальної їх кількості</t>
  </si>
  <si>
    <t>Розрахунок (відношення кількості людей  за 2018 р. в порівнянні до 2017 р) .</t>
  </si>
  <si>
    <t>Розбіжність між касовими та плановими видатками виникла за рахунок невикористаних коштів на проведення заходів.</t>
  </si>
  <si>
    <t>Пояснення : розбіжності пояснюються кредиторською заборгованістю та збільшенню проблемних питань та ситуацій внаслідок надання соціальних послуг молодим сім'м, сім'ям з дітьми, особам, які перебувають у складних життєвих обставинах</t>
  </si>
  <si>
    <t>Пояснення : розбіжностей немає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</si>
</sst>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"/>
    <numFmt numFmtId="166" formatCode="#,##0.0"/>
  </numFmts>
  <fonts count="16" x14ac:knownFonts="1">
    <font>
      <sz val="10"/>
      <name val="Arial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 shrinkToFi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wrapText="1" shrinkToFit="1"/>
    </xf>
    <xf numFmtId="0" fontId="6" fillId="0" borderId="5" xfId="0" applyFont="1" applyBorder="1" applyAlignment="1">
      <alignment horizontal="center" wrapText="1" shrinkToFit="1"/>
    </xf>
    <xf numFmtId="0" fontId="6" fillId="0" borderId="0" xfId="0" applyFont="1" applyBorder="1" applyAlignment="1">
      <alignment horizontal="center" wrapText="1" shrinkToFi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6" xfId="0" applyFont="1" applyBorder="1"/>
    <xf numFmtId="165" fontId="4" fillId="0" borderId="6" xfId="0" applyNumberFormat="1" applyFont="1" applyBorder="1"/>
    <xf numFmtId="165" fontId="4" fillId="0" borderId="0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wrapText="1" shrinkToFit="1"/>
    </xf>
    <xf numFmtId="0" fontId="7" fillId="0" borderId="5" xfId="0" applyFont="1" applyBorder="1" applyAlignment="1">
      <alignment horizontal="center" wrapText="1" shrinkToFit="1"/>
    </xf>
    <xf numFmtId="0" fontId="7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/>
    <xf numFmtId="165" fontId="7" fillId="0" borderId="6" xfId="0" applyNumberFormat="1" applyFont="1" applyBorder="1" applyAlignment="1">
      <alignment horizontal="center"/>
    </xf>
    <xf numFmtId="0" fontId="0" fillId="0" borderId="6" xfId="0" applyBorder="1"/>
    <xf numFmtId="0" fontId="6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 wrapText="1" shrinkToFit="1"/>
    </xf>
    <xf numFmtId="0" fontId="0" fillId="0" borderId="0" xfId="0" applyAlignme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 wrapText="1" shrinkToFit="1"/>
    </xf>
    <xf numFmtId="0" fontId="12" fillId="0" borderId="6" xfId="0" applyFont="1" applyBorder="1"/>
    <xf numFmtId="0" fontId="5" fillId="0" borderId="12" xfId="0" applyFont="1" applyBorder="1" applyAlignment="1">
      <alignment horizontal="center" wrapText="1" shrinkToFit="1"/>
    </xf>
    <xf numFmtId="0" fontId="12" fillId="0" borderId="12" xfId="0" applyFont="1" applyBorder="1"/>
    <xf numFmtId="0" fontId="1" fillId="0" borderId="6" xfId="0" applyFont="1" applyBorder="1" applyAlignment="1">
      <alignment horizontal="left" wrapText="1" shrinkToFit="1"/>
    </xf>
    <xf numFmtId="0" fontId="14" fillId="0" borderId="6" xfId="0" applyFont="1" applyBorder="1" applyAlignment="1">
      <alignment horizontal="left" wrapText="1" shrinkToFit="1"/>
    </xf>
    <xf numFmtId="0" fontId="0" fillId="0" borderId="5" xfId="0" applyBorder="1"/>
    <xf numFmtId="0" fontId="1" fillId="0" borderId="0" xfId="0" applyFont="1" applyBorder="1" applyAlignment="1">
      <alignment horizontal="left"/>
    </xf>
    <xf numFmtId="0" fontId="0" fillId="0" borderId="1" xfId="0" applyBorder="1"/>
    <xf numFmtId="0" fontId="8" fillId="0" borderId="0" xfId="0" applyFont="1"/>
    <xf numFmtId="0" fontId="8" fillId="0" borderId="0" xfId="0" applyFont="1" applyAlignment="1"/>
    <xf numFmtId="0" fontId="1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 shrinkToFit="1"/>
    </xf>
    <xf numFmtId="0" fontId="0" fillId="0" borderId="13" xfId="0" applyBorder="1"/>
    <xf numFmtId="0" fontId="9" fillId="0" borderId="6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left" wrapText="1" shrinkToFit="1"/>
    </xf>
    <xf numFmtId="0" fontId="1" fillId="0" borderId="4" xfId="0" applyFont="1" applyBorder="1" applyAlignment="1">
      <alignment horizontal="center" wrapText="1" shrinkToFit="1"/>
    </xf>
    <xf numFmtId="0" fontId="1" fillId="0" borderId="5" xfId="0" applyFont="1" applyBorder="1" applyAlignment="1">
      <alignment horizontal="center" wrapText="1" shrinkToFit="1"/>
    </xf>
    <xf numFmtId="0" fontId="1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/>
    <xf numFmtId="0" fontId="11" fillId="0" borderId="11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vertical="center"/>
    </xf>
    <xf numFmtId="0" fontId="0" fillId="2" borderId="13" xfId="0" applyFill="1" applyBorder="1"/>
    <xf numFmtId="0" fontId="0" fillId="2" borderId="0" xfId="0" applyFill="1"/>
    <xf numFmtId="0" fontId="1" fillId="2" borderId="6" xfId="0" applyFont="1" applyFill="1" applyBorder="1"/>
    <xf numFmtId="0" fontId="0" fillId="2" borderId="6" xfId="0" applyFill="1" applyBorder="1"/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1" fillId="2" borderId="0" xfId="0" applyFont="1" applyFill="1"/>
    <xf numFmtId="0" fontId="1" fillId="0" borderId="11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164" fontId="1" fillId="2" borderId="0" xfId="0" applyNumberFormat="1" applyFont="1" applyFill="1" applyBorder="1" applyAlignment="1"/>
    <xf numFmtId="49" fontId="0" fillId="0" borderId="1" xfId="0" applyNumberForma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/>
    </xf>
    <xf numFmtId="165" fontId="7" fillId="0" borderId="12" xfId="0" applyNumberFormat="1" applyFont="1" applyBorder="1" applyAlignment="1">
      <alignment horizontal="center" vertical="center"/>
    </xf>
    <xf numFmtId="165" fontId="7" fillId="0" borderId="12" xfId="0" applyNumberFormat="1" applyFont="1" applyFill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165" fontId="8" fillId="0" borderId="12" xfId="0" applyNumberFormat="1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8" fillId="0" borderId="6" xfId="0" applyNumberFormat="1" applyFont="1" applyFill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2" fontId="0" fillId="0" borderId="13" xfId="0" applyNumberFormat="1" applyBorder="1"/>
    <xf numFmtId="2" fontId="0" fillId="0" borderId="0" xfId="0" applyNumberFormat="1"/>
    <xf numFmtId="0" fontId="5" fillId="0" borderId="3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0" borderId="3" xfId="0" applyFont="1" applyBorder="1" applyAlignment="1">
      <alignment vertical="center" wrapText="1" shrinkToFit="1"/>
    </xf>
    <xf numFmtId="0" fontId="5" fillId="0" borderId="4" xfId="0" applyFont="1" applyBorder="1" applyAlignment="1">
      <alignment vertical="center" wrapText="1" shrinkToFit="1"/>
    </xf>
    <xf numFmtId="0" fontId="5" fillId="0" borderId="5" xfId="0" applyFont="1" applyBorder="1" applyAlignment="1">
      <alignment vertical="center" wrapText="1" shrinkToFit="1"/>
    </xf>
    <xf numFmtId="0" fontId="5" fillId="0" borderId="6" xfId="0" applyFont="1" applyBorder="1" applyAlignment="1">
      <alignment vertical="center" wrapText="1" shrinkToFi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0" xfId="0" applyFont="1" applyAlignment="1">
      <alignment horizontal="left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left"/>
    </xf>
    <xf numFmtId="1" fontId="5" fillId="0" borderId="3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6" fillId="0" borderId="0" xfId="0" applyFont="1" applyBorder="1" applyAlignment="1">
      <alignment horizontal="left"/>
    </xf>
    <xf numFmtId="0" fontId="0" fillId="0" borderId="7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1" fillId="0" borderId="3" xfId="0" applyFont="1" applyBorder="1" applyAlignment="1">
      <alignment horizontal="left" vertical="center" wrapText="1" shrinkToFit="1"/>
    </xf>
    <xf numFmtId="0" fontId="1" fillId="0" borderId="4" xfId="0" applyFont="1" applyBorder="1" applyAlignment="1">
      <alignment horizontal="left" vertical="center" wrapText="1" shrinkToFit="1"/>
    </xf>
    <xf numFmtId="0" fontId="1" fillId="0" borderId="5" xfId="0" applyFont="1" applyBorder="1" applyAlignment="1">
      <alignment horizontal="left" vertical="center" wrapText="1" shrinkToFit="1"/>
    </xf>
    <xf numFmtId="0" fontId="1" fillId="0" borderId="6" xfId="0" applyFont="1" applyBorder="1" applyAlignment="1">
      <alignment horizontal="left" wrapText="1" shrinkToFit="1"/>
    </xf>
    <xf numFmtId="0" fontId="0" fillId="0" borderId="6" xfId="0" applyBorder="1" applyAlignment="1">
      <alignment horizontal="center" wrapText="1" shrinkToFi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 shrinkToFit="1"/>
    </xf>
    <xf numFmtId="0" fontId="7" fillId="0" borderId="4" xfId="0" applyFont="1" applyBorder="1" applyAlignment="1">
      <alignment horizontal="center" vertical="top" wrapText="1" shrinkToFit="1"/>
    </xf>
    <xf numFmtId="0" fontId="7" fillId="0" borderId="5" xfId="0" applyFont="1" applyBorder="1" applyAlignment="1">
      <alignment horizontal="center" vertical="top" wrapText="1" shrinkToFit="1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 wrapText="1" shrinkToFit="1"/>
    </xf>
    <xf numFmtId="0" fontId="7" fillId="0" borderId="4" xfId="0" applyFont="1" applyBorder="1" applyAlignment="1">
      <alignment horizontal="center" wrapText="1" shrinkToFit="1"/>
    </xf>
    <xf numFmtId="0" fontId="7" fillId="0" borderId="5" xfId="0" applyFont="1" applyBorder="1" applyAlignment="1">
      <alignment horizontal="center" wrapText="1" shrinkToFi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 shrinkToFi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 shrinkToFit="1"/>
    </xf>
    <xf numFmtId="0" fontId="6" fillId="0" borderId="3" xfId="0" applyFont="1" applyBorder="1" applyAlignment="1">
      <alignment horizontal="center" wrapText="1" shrinkToFit="1"/>
    </xf>
    <xf numFmtId="0" fontId="6" fillId="0" borderId="5" xfId="0" applyFont="1" applyBorder="1" applyAlignment="1">
      <alignment horizontal="center" wrapText="1" shrinkToFit="1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left" wrapText="1" shrinkToFit="1"/>
    </xf>
    <xf numFmtId="0" fontId="1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4" fillId="0" borderId="5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 shrinkToFit="1"/>
    </xf>
    <xf numFmtId="0" fontId="10" fillId="0" borderId="5" xfId="0" applyFont="1" applyBorder="1" applyAlignment="1">
      <alignment horizontal="left" vertical="center" wrapText="1" shrinkToFit="1"/>
    </xf>
    <xf numFmtId="0" fontId="6" fillId="0" borderId="4" xfId="0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 wrapText="1" shrinkToFit="1"/>
    </xf>
    <xf numFmtId="0" fontId="6" fillId="0" borderId="4" xfId="0" applyFont="1" applyBorder="1" applyAlignment="1">
      <alignment horizontal="left" wrapText="1" shrinkToFit="1"/>
    </xf>
    <xf numFmtId="0" fontId="6" fillId="0" borderId="5" xfId="0" applyFont="1" applyBorder="1" applyAlignment="1">
      <alignment horizontal="left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165" fontId="5" fillId="0" borderId="5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5" fillId="0" borderId="0" xfId="0" applyFont="1" applyAlignment="1">
      <alignment horizontal="center" vertical="top" wrapText="1" shrinkToFit="1"/>
    </xf>
    <xf numFmtId="0" fontId="0" fillId="0" borderId="0" xfId="0" applyAlignment="1">
      <alignment horizontal="center" vertical="top" wrapText="1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left" wrapText="1" shrinkToFit="1"/>
    </xf>
    <xf numFmtId="0" fontId="1" fillId="0" borderId="0" xfId="0" applyFont="1" applyBorder="1" applyAlignment="1">
      <alignment horizontal="left"/>
    </xf>
    <xf numFmtId="0" fontId="1" fillId="0" borderId="3" xfId="0" applyFont="1" applyBorder="1" applyAlignment="1">
      <alignment horizontal="left" wrapText="1" shrinkToFit="1"/>
    </xf>
    <xf numFmtId="0" fontId="1" fillId="0" borderId="4" xfId="0" applyFont="1" applyBorder="1" applyAlignment="1">
      <alignment horizontal="left" wrapText="1" shrinkToFit="1"/>
    </xf>
    <xf numFmtId="0" fontId="1" fillId="0" borderId="5" xfId="0" applyFont="1" applyBorder="1" applyAlignment="1">
      <alignment horizontal="left" wrapText="1" shrinkToFi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1" xfId="0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0" fontId="15" fillId="2" borderId="3" xfId="0" applyFont="1" applyFill="1" applyBorder="1" applyAlignment="1">
      <alignment horizontal="center" vertical="center" wrapText="1" shrinkToFit="1"/>
    </xf>
    <xf numFmtId="0" fontId="15" fillId="2" borderId="4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5" xfId="0" applyFont="1" applyBorder="1" applyAlignment="1">
      <alignment horizontal="center" vertical="center" wrapText="1" shrinkToFit="1"/>
    </xf>
    <xf numFmtId="2" fontId="5" fillId="0" borderId="3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 shrinkToFit="1"/>
    </xf>
    <xf numFmtId="0" fontId="6" fillId="0" borderId="4" xfId="0" applyFont="1" applyFill="1" applyBorder="1" applyAlignment="1">
      <alignment horizontal="left" vertical="center" wrapText="1" shrinkToFit="1"/>
    </xf>
    <xf numFmtId="0" fontId="6" fillId="0" borderId="5" xfId="0" applyFont="1" applyFill="1" applyBorder="1" applyAlignment="1">
      <alignment horizontal="left" vertical="center" wrapText="1" shrinkToFit="1"/>
    </xf>
    <xf numFmtId="0" fontId="6" fillId="2" borderId="6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165" fontId="5" fillId="2" borderId="4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2" borderId="5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wrapText="1" shrinkToFit="1"/>
    </xf>
    <xf numFmtId="0" fontId="13" fillId="2" borderId="4" xfId="0" applyFont="1" applyFill="1" applyBorder="1" applyAlignment="1">
      <alignment horizontal="left" wrapText="1" shrinkToFit="1"/>
    </xf>
    <xf numFmtId="0" fontId="13" fillId="2" borderId="5" xfId="0" applyFont="1" applyFill="1" applyBorder="1" applyAlignment="1">
      <alignment horizontal="left" wrapText="1" shrinkToFit="1"/>
    </xf>
    <xf numFmtId="2" fontId="13" fillId="2" borderId="3" xfId="0" applyNumberFormat="1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 shrinkToFit="1"/>
    </xf>
    <xf numFmtId="0" fontId="5" fillId="2" borderId="4" xfId="0" applyFont="1" applyFill="1" applyBorder="1" applyAlignment="1">
      <alignment horizontal="left" vertical="center" wrapText="1" shrinkToFi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top" wrapText="1" shrinkToFit="1"/>
    </xf>
    <xf numFmtId="0" fontId="13" fillId="0" borderId="4" xfId="0" applyFont="1" applyFill="1" applyBorder="1" applyAlignment="1">
      <alignment horizontal="left" vertical="top" wrapText="1" shrinkToFit="1"/>
    </xf>
    <xf numFmtId="0" fontId="13" fillId="0" borderId="5" xfId="0" applyFont="1" applyFill="1" applyBorder="1" applyAlignment="1">
      <alignment horizontal="left" vertical="top" wrapText="1" shrinkToFit="1"/>
    </xf>
    <xf numFmtId="0" fontId="5" fillId="2" borderId="5" xfId="0" applyFont="1" applyFill="1" applyBorder="1" applyAlignment="1">
      <alignment horizontal="left" vertical="center" wrapText="1" shrinkToFit="1"/>
    </xf>
    <xf numFmtId="166" fontId="5" fillId="2" borderId="3" xfId="0" applyNumberFormat="1" applyFont="1" applyFill="1" applyBorder="1" applyAlignment="1">
      <alignment horizontal="center" vertical="center"/>
    </xf>
    <xf numFmtId="166" fontId="5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/>
    </xf>
    <xf numFmtId="165" fontId="5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/>
    <xf numFmtId="0" fontId="11" fillId="2" borderId="3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6" fillId="2" borderId="6" xfId="0" applyFont="1" applyFill="1" applyBorder="1" applyAlignment="1"/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 shrinkToFit="1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0" fillId="2" borderId="6" xfId="0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3"/>
  <sheetViews>
    <sheetView tabSelected="1" view="pageBreakPreview" zoomScale="80" zoomScaleNormal="110" zoomScaleSheetLayoutView="80" workbookViewId="0">
      <selection activeCell="H111" sqref="H111:I111"/>
    </sheetView>
  </sheetViews>
  <sheetFormatPr defaultRowHeight="12.75" x14ac:dyDescent="0.2"/>
  <cols>
    <col min="1" max="1" width="5.140625" customWidth="1"/>
    <col min="2" max="2" width="7.140625" customWidth="1"/>
    <col min="3" max="3" width="9.7109375" customWidth="1"/>
    <col min="6" max="6" width="8.85546875" customWidth="1"/>
    <col min="8" max="8" width="12" customWidth="1"/>
    <col min="9" max="9" width="12.7109375" customWidth="1"/>
    <col min="11" max="11" width="10" customWidth="1"/>
    <col min="13" max="13" width="11" customWidth="1"/>
    <col min="16" max="16" width="9.5703125" customWidth="1"/>
    <col min="17" max="17" width="17.85546875" customWidth="1"/>
  </cols>
  <sheetData>
    <row r="1" spans="2:15" x14ac:dyDescent="0.2">
      <c r="J1" s="1"/>
      <c r="K1" s="192" t="s">
        <v>0</v>
      </c>
      <c r="L1" s="192"/>
      <c r="M1" s="192"/>
      <c r="N1" s="192"/>
      <c r="O1" s="2"/>
    </row>
    <row r="2" spans="2:15" x14ac:dyDescent="0.2">
      <c r="J2" s="192" t="s">
        <v>1</v>
      </c>
      <c r="K2" s="192"/>
      <c r="L2" s="192"/>
      <c r="M2" s="192"/>
      <c r="N2" s="192"/>
      <c r="O2" s="192"/>
    </row>
    <row r="3" spans="2:15" x14ac:dyDescent="0.2">
      <c r="J3" s="192" t="s">
        <v>2</v>
      </c>
      <c r="K3" s="192"/>
      <c r="L3" s="192"/>
      <c r="M3" s="192"/>
      <c r="N3" s="192"/>
      <c r="O3" s="192"/>
    </row>
    <row r="4" spans="2:15" ht="12" customHeight="1" x14ac:dyDescent="0.2">
      <c r="H4" s="193"/>
      <c r="I4" s="193"/>
      <c r="J4" s="193"/>
      <c r="K4" s="193"/>
      <c r="L4" s="193"/>
      <c r="M4" s="193"/>
      <c r="N4" s="193"/>
      <c r="O4" s="193"/>
    </row>
    <row r="6" spans="2:15" ht="15.75" x14ac:dyDescent="0.25">
      <c r="C6" s="194" t="s">
        <v>3</v>
      </c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3"/>
    </row>
    <row r="7" spans="2:15" ht="19.5" customHeight="1" x14ac:dyDescent="0.25">
      <c r="C7" s="195" t="s">
        <v>83</v>
      </c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4"/>
    </row>
    <row r="9" spans="2:15" ht="7.5" customHeight="1" x14ac:dyDescent="0.2"/>
    <row r="10" spans="2:15" x14ac:dyDescent="0.2">
      <c r="B10" s="5" t="s">
        <v>4</v>
      </c>
      <c r="C10" s="198">
        <v>1100000</v>
      </c>
      <c r="D10" s="198"/>
      <c r="E10" s="61"/>
      <c r="F10" s="207" t="s">
        <v>5</v>
      </c>
      <c r="G10" s="207"/>
      <c r="H10" s="207"/>
      <c r="I10" s="207"/>
      <c r="J10" s="207"/>
      <c r="K10" s="207"/>
      <c r="L10" s="207"/>
      <c r="M10" s="207"/>
      <c r="N10" s="207"/>
      <c r="O10" s="207"/>
    </row>
    <row r="11" spans="2:15" x14ac:dyDescent="0.2">
      <c r="C11" s="208" t="s">
        <v>6</v>
      </c>
      <c r="D11" s="208"/>
      <c r="E11" s="208"/>
      <c r="F11" s="208"/>
      <c r="G11" s="208"/>
      <c r="H11" s="208"/>
      <c r="I11" s="208"/>
      <c r="J11" s="208"/>
      <c r="K11" s="208"/>
      <c r="L11" s="61"/>
      <c r="M11" s="61"/>
      <c r="N11" s="61"/>
      <c r="O11" s="61"/>
    </row>
    <row r="12" spans="2:15" x14ac:dyDescent="0.2">
      <c r="C12" s="198">
        <v>1110000</v>
      </c>
      <c r="D12" s="198"/>
      <c r="E12" s="61"/>
      <c r="F12" s="207" t="s">
        <v>5</v>
      </c>
      <c r="G12" s="207"/>
      <c r="H12" s="207"/>
      <c r="I12" s="207"/>
      <c r="J12" s="207"/>
      <c r="K12" s="207"/>
      <c r="L12" s="207"/>
      <c r="M12" s="207"/>
      <c r="N12" s="207"/>
      <c r="O12" s="207"/>
    </row>
    <row r="13" spans="2:15" x14ac:dyDescent="0.2">
      <c r="B13" s="5" t="s">
        <v>7</v>
      </c>
      <c r="C13" s="208" t="s">
        <v>8</v>
      </c>
      <c r="D13" s="208"/>
      <c r="E13" s="208"/>
      <c r="F13" s="208"/>
      <c r="G13" s="208"/>
      <c r="H13" s="208"/>
      <c r="I13" s="208"/>
      <c r="J13" s="208"/>
      <c r="K13" s="208"/>
      <c r="L13" s="67"/>
      <c r="M13" s="67"/>
      <c r="N13" s="67"/>
      <c r="O13" s="67"/>
    </row>
    <row r="14" spans="2:15" x14ac:dyDescent="0.2"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2:15" ht="14.25" customHeight="1" x14ac:dyDescent="0.2">
      <c r="B15" s="5" t="s">
        <v>9</v>
      </c>
      <c r="C15" s="198">
        <v>1113120</v>
      </c>
      <c r="D15" s="198"/>
      <c r="E15" s="61"/>
      <c r="F15" s="71"/>
      <c r="G15" s="70"/>
      <c r="H15" s="199" t="s">
        <v>84</v>
      </c>
      <c r="I15" s="199"/>
      <c r="J15" s="199"/>
      <c r="K15" s="199"/>
      <c r="L15" s="199"/>
      <c r="M15" s="199"/>
      <c r="N15" s="199"/>
      <c r="O15" s="199"/>
    </row>
    <row r="16" spans="2:15" x14ac:dyDescent="0.2">
      <c r="C16" s="200" t="s">
        <v>10</v>
      </c>
      <c r="D16" s="200"/>
      <c r="F16" s="1" t="s">
        <v>11</v>
      </c>
    </row>
    <row r="18" spans="2:19" x14ac:dyDescent="0.2">
      <c r="B18" s="5" t="s">
        <v>12</v>
      </c>
      <c r="C18" s="142" t="s">
        <v>13</v>
      </c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6"/>
    </row>
    <row r="19" spans="2:19" ht="9" customHeight="1" x14ac:dyDescent="0.2"/>
    <row r="20" spans="2:19" ht="28.5" customHeight="1" x14ac:dyDescent="0.2">
      <c r="C20" s="201" t="s">
        <v>14</v>
      </c>
      <c r="D20" s="202"/>
      <c r="E20" s="202"/>
      <c r="F20" s="203"/>
      <c r="G20" s="201" t="s">
        <v>15</v>
      </c>
      <c r="H20" s="202"/>
      <c r="I20" s="202"/>
      <c r="J20" s="203"/>
      <c r="K20" s="204" t="s">
        <v>16</v>
      </c>
      <c r="L20" s="205"/>
      <c r="M20" s="205"/>
      <c r="N20" s="206"/>
      <c r="O20" s="7"/>
    </row>
    <row r="21" spans="2:19" ht="28.5" customHeight="1" x14ac:dyDescent="0.2">
      <c r="C21" s="8" t="s">
        <v>17</v>
      </c>
      <c r="D21" s="196" t="s">
        <v>18</v>
      </c>
      <c r="E21" s="197"/>
      <c r="F21" s="9" t="s">
        <v>19</v>
      </c>
      <c r="G21" s="8" t="s">
        <v>17</v>
      </c>
      <c r="H21" s="196" t="s">
        <v>18</v>
      </c>
      <c r="I21" s="197"/>
      <c r="J21" s="9" t="s">
        <v>19</v>
      </c>
      <c r="K21" s="8" t="s">
        <v>17</v>
      </c>
      <c r="L21" s="196" t="s">
        <v>18</v>
      </c>
      <c r="M21" s="197"/>
      <c r="N21" s="9" t="s">
        <v>19</v>
      </c>
      <c r="O21" s="10"/>
    </row>
    <row r="22" spans="2:19" x14ac:dyDescent="0.2">
      <c r="C22" s="11">
        <v>1</v>
      </c>
      <c r="D22" s="159">
        <v>2</v>
      </c>
      <c r="E22" s="161"/>
      <c r="F22" s="11">
        <v>3</v>
      </c>
      <c r="G22" s="11">
        <v>4</v>
      </c>
      <c r="H22" s="159">
        <v>5</v>
      </c>
      <c r="I22" s="161"/>
      <c r="J22" s="11">
        <v>6</v>
      </c>
      <c r="K22" s="69">
        <v>7</v>
      </c>
      <c r="L22" s="159">
        <v>8</v>
      </c>
      <c r="M22" s="161"/>
      <c r="N22" s="11">
        <v>9</v>
      </c>
      <c r="O22" s="12"/>
    </row>
    <row r="23" spans="2:19" x14ac:dyDescent="0.2">
      <c r="C23" s="13">
        <v>3681.4</v>
      </c>
      <c r="D23" s="209">
        <v>20.6</v>
      </c>
      <c r="E23" s="210"/>
      <c r="F23" s="14">
        <f>C23+D23</f>
        <v>3702</v>
      </c>
      <c r="G23" s="75">
        <f>K33+K36</f>
        <v>3426.4</v>
      </c>
      <c r="H23" s="209">
        <v>20.6</v>
      </c>
      <c r="I23" s="210"/>
      <c r="J23" s="76">
        <f>G23+H23</f>
        <v>3447</v>
      </c>
      <c r="K23" s="77">
        <f>G23-C23</f>
        <v>-255</v>
      </c>
      <c r="L23" s="209">
        <f>H23-D23</f>
        <v>0</v>
      </c>
      <c r="M23" s="210"/>
      <c r="N23" s="14">
        <f>J23-F23</f>
        <v>-255</v>
      </c>
      <c r="O23" s="15"/>
    </row>
    <row r="24" spans="2:19" ht="5.25" customHeight="1" x14ac:dyDescent="0.2"/>
    <row r="25" spans="2:19" ht="5.25" customHeight="1" x14ac:dyDescent="0.2"/>
    <row r="26" spans="2:19" ht="9" customHeight="1" x14ac:dyDescent="0.2"/>
    <row r="27" spans="2:19" x14ac:dyDescent="0.2">
      <c r="B27" s="5" t="s">
        <v>20</v>
      </c>
      <c r="C27" s="142" t="s">
        <v>21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6"/>
    </row>
    <row r="28" spans="2:19" ht="8.25" customHeight="1" x14ac:dyDescent="0.2">
      <c r="N28" s="167"/>
      <c r="O28" s="167"/>
      <c r="Q28" s="147" t="s">
        <v>77</v>
      </c>
      <c r="R28" s="147"/>
      <c r="S28" s="147"/>
    </row>
    <row r="29" spans="2:19" ht="39.75" customHeight="1" x14ac:dyDescent="0.2">
      <c r="B29" s="52" t="s">
        <v>23</v>
      </c>
      <c r="C29" s="52" t="s">
        <v>24</v>
      </c>
      <c r="D29" s="52" t="s">
        <v>25</v>
      </c>
      <c r="E29" s="168" t="s">
        <v>26</v>
      </c>
      <c r="F29" s="169"/>
      <c r="G29" s="170"/>
      <c r="H29" s="168" t="s">
        <v>27</v>
      </c>
      <c r="I29" s="169"/>
      <c r="J29" s="170"/>
      <c r="K29" s="168" t="s">
        <v>28</v>
      </c>
      <c r="L29" s="169"/>
      <c r="M29" s="170"/>
      <c r="N29" s="171" t="s">
        <v>29</v>
      </c>
      <c r="O29" s="172"/>
      <c r="P29" s="173"/>
      <c r="Q29" s="58" t="s">
        <v>76</v>
      </c>
    </row>
    <row r="30" spans="2:19" ht="24" customHeight="1" x14ac:dyDescent="0.2">
      <c r="B30" s="16">
        <v>1</v>
      </c>
      <c r="C30" s="16">
        <v>2</v>
      </c>
      <c r="D30" s="16">
        <v>3</v>
      </c>
      <c r="E30" s="177">
        <v>4</v>
      </c>
      <c r="F30" s="178"/>
      <c r="G30" s="179"/>
      <c r="H30" s="17">
        <v>5</v>
      </c>
      <c r="I30" s="17">
        <v>6</v>
      </c>
      <c r="J30" s="18">
        <v>7</v>
      </c>
      <c r="K30" s="17">
        <v>8</v>
      </c>
      <c r="L30" s="17">
        <v>9</v>
      </c>
      <c r="M30" s="18">
        <v>10</v>
      </c>
      <c r="N30" s="16">
        <v>11</v>
      </c>
      <c r="O30" s="16">
        <v>12</v>
      </c>
      <c r="P30" s="19">
        <v>13</v>
      </c>
      <c r="Q30" s="16">
        <v>14</v>
      </c>
    </row>
    <row r="31" spans="2:19" ht="33" customHeight="1" x14ac:dyDescent="0.2">
      <c r="B31" s="180"/>
      <c r="C31" s="181"/>
      <c r="D31" s="181"/>
      <c r="E31" s="181"/>
      <c r="F31" s="181"/>
      <c r="G31" s="182"/>
      <c r="H31" s="47" t="s">
        <v>17</v>
      </c>
      <c r="I31" s="47" t="s">
        <v>18</v>
      </c>
      <c r="J31" s="53" t="s">
        <v>19</v>
      </c>
      <c r="K31" s="47" t="s">
        <v>17</v>
      </c>
      <c r="L31" s="47" t="s">
        <v>18</v>
      </c>
      <c r="M31" s="53" t="s">
        <v>19</v>
      </c>
      <c r="N31" s="47" t="s">
        <v>17</v>
      </c>
      <c r="O31" s="47" t="s">
        <v>18</v>
      </c>
      <c r="P31" s="53" t="s">
        <v>19</v>
      </c>
      <c r="Q31" s="25"/>
    </row>
    <row r="32" spans="2:19" ht="13.5" customHeight="1" x14ac:dyDescent="0.2">
      <c r="B32" s="16" t="s">
        <v>30</v>
      </c>
      <c r="C32" s="16">
        <v>1113120</v>
      </c>
      <c r="D32" s="72" t="s">
        <v>85</v>
      </c>
      <c r="E32" s="131" t="s">
        <v>86</v>
      </c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3"/>
      <c r="Q32" s="25"/>
    </row>
    <row r="33" spans="1:17" ht="61.5" customHeight="1" x14ac:dyDescent="0.2">
      <c r="B33" s="20"/>
      <c r="C33" s="64">
        <v>1113121</v>
      </c>
      <c r="D33" s="65" t="s">
        <v>85</v>
      </c>
      <c r="E33" s="191" t="s">
        <v>87</v>
      </c>
      <c r="F33" s="211"/>
      <c r="G33" s="212"/>
      <c r="H33" s="66">
        <v>3431.2</v>
      </c>
      <c r="I33" s="66">
        <v>0</v>
      </c>
      <c r="J33" s="66">
        <f>H33</f>
        <v>3431.2</v>
      </c>
      <c r="K33" s="74">
        <v>3255</v>
      </c>
      <c r="L33" s="74">
        <v>0</v>
      </c>
      <c r="M33" s="74">
        <f>K33+L33</f>
        <v>3255</v>
      </c>
      <c r="N33" s="74">
        <f>K33-H33</f>
        <v>-176.19999999999982</v>
      </c>
      <c r="O33" s="74">
        <v>0</v>
      </c>
      <c r="P33" s="74">
        <f>M33-J33</f>
        <v>-176.19999999999982</v>
      </c>
      <c r="Q33" s="183" t="s">
        <v>92</v>
      </c>
    </row>
    <row r="34" spans="1:17" ht="48" customHeight="1" x14ac:dyDescent="0.2">
      <c r="B34" s="20"/>
      <c r="C34" s="64">
        <v>1113121</v>
      </c>
      <c r="D34" s="65" t="s">
        <v>85</v>
      </c>
      <c r="E34" s="191" t="s">
        <v>88</v>
      </c>
      <c r="F34" s="213"/>
      <c r="G34" s="214"/>
      <c r="H34" s="66">
        <v>0</v>
      </c>
      <c r="I34" s="66">
        <v>20.6</v>
      </c>
      <c r="J34" s="66">
        <f>H34+I34</f>
        <v>20.6</v>
      </c>
      <c r="K34" s="74">
        <v>0</v>
      </c>
      <c r="L34" s="74">
        <v>20.6</v>
      </c>
      <c r="M34" s="74">
        <f>K34+L34</f>
        <v>20.6</v>
      </c>
      <c r="N34" s="74">
        <f>K34-H34</f>
        <v>0</v>
      </c>
      <c r="O34" s="74">
        <v>0</v>
      </c>
      <c r="P34" s="74">
        <f>M34-J34</f>
        <v>0</v>
      </c>
      <c r="Q34" s="184"/>
    </row>
    <row r="35" spans="1:17" ht="12" customHeight="1" x14ac:dyDescent="0.2">
      <c r="B35" s="22" t="s">
        <v>7</v>
      </c>
      <c r="C35" s="23">
        <v>1113120</v>
      </c>
      <c r="D35" s="72" t="s">
        <v>85</v>
      </c>
      <c r="E35" s="131" t="s">
        <v>89</v>
      </c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3"/>
      <c r="Q35" s="25"/>
    </row>
    <row r="36" spans="1:17" ht="105" customHeight="1" x14ac:dyDescent="0.2">
      <c r="B36" s="20"/>
      <c r="C36" s="64">
        <v>1113123</v>
      </c>
      <c r="D36" s="65" t="s">
        <v>85</v>
      </c>
      <c r="E36" s="191" t="s">
        <v>90</v>
      </c>
      <c r="F36" s="155"/>
      <c r="G36" s="156"/>
      <c r="H36" s="66">
        <v>250.2</v>
      </c>
      <c r="I36" s="66">
        <v>0</v>
      </c>
      <c r="J36" s="66">
        <f>H36</f>
        <v>250.2</v>
      </c>
      <c r="K36" s="74">
        <v>171.4</v>
      </c>
      <c r="L36" s="74">
        <v>0</v>
      </c>
      <c r="M36" s="74">
        <f>K36</f>
        <v>171.4</v>
      </c>
      <c r="N36" s="74">
        <f>K36-H36</f>
        <v>-78.799999999999983</v>
      </c>
      <c r="O36" s="74">
        <v>0</v>
      </c>
      <c r="P36" s="74">
        <f>N36</f>
        <v>-78.799999999999983</v>
      </c>
      <c r="Q36" s="68" t="s">
        <v>92</v>
      </c>
    </row>
    <row r="37" spans="1:17" ht="15" customHeight="1" x14ac:dyDescent="0.2">
      <c r="B37" s="174" t="s">
        <v>31</v>
      </c>
      <c r="C37" s="175"/>
      <c r="D37" s="175"/>
      <c r="E37" s="175"/>
      <c r="F37" s="175"/>
      <c r="G37" s="176"/>
      <c r="H37" s="24">
        <f>H33+H34+H36</f>
        <v>3681.3999999999996</v>
      </c>
      <c r="I37" s="24">
        <f>I33+I34+I36</f>
        <v>20.6</v>
      </c>
      <c r="J37" s="24">
        <f>J33+J34+J36</f>
        <v>3701.9999999999995</v>
      </c>
      <c r="K37" s="24">
        <f>K33+K34+K36</f>
        <v>3426.4</v>
      </c>
      <c r="L37" s="24">
        <f t="shared" ref="L37" si="0">L33+L34+L36</f>
        <v>20.6</v>
      </c>
      <c r="M37" s="24">
        <f>M33+M34+M36</f>
        <v>3447</v>
      </c>
      <c r="N37" s="24">
        <f>N33+N34+N36</f>
        <v>-254.9999999999998</v>
      </c>
      <c r="O37" s="24">
        <f>O33+O34+O36</f>
        <v>0</v>
      </c>
      <c r="P37" s="24">
        <f>P33+P34+P36</f>
        <v>-254.9999999999998</v>
      </c>
      <c r="Q37" s="25"/>
    </row>
    <row r="38" spans="1:17" ht="15" customHeight="1" x14ac:dyDescent="0.2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7" ht="12.75" customHeight="1" x14ac:dyDescent="0.2">
      <c r="B39" s="5" t="s">
        <v>32</v>
      </c>
      <c r="C39" s="134" t="s">
        <v>33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</row>
    <row r="41" spans="1:17" ht="39" customHeight="1" x14ac:dyDescent="0.2">
      <c r="A41" s="148" t="s">
        <v>34</v>
      </c>
      <c r="B41" s="149"/>
      <c r="C41" s="149"/>
      <c r="D41" s="149"/>
      <c r="E41" s="150"/>
      <c r="F41" s="135" t="s">
        <v>27</v>
      </c>
      <c r="G41" s="135"/>
      <c r="H41" s="135"/>
      <c r="I41" s="135" t="s">
        <v>28</v>
      </c>
      <c r="J41" s="135"/>
      <c r="K41" s="135"/>
      <c r="L41" s="136" t="s">
        <v>29</v>
      </c>
      <c r="M41" s="136"/>
      <c r="N41" s="136"/>
      <c r="O41" s="163" t="s">
        <v>76</v>
      </c>
      <c r="P41" s="164"/>
    </row>
    <row r="42" spans="1:17" ht="24" customHeight="1" x14ac:dyDescent="0.2">
      <c r="A42" s="151"/>
      <c r="B42" s="152"/>
      <c r="C42" s="152"/>
      <c r="D42" s="152"/>
      <c r="E42" s="153"/>
      <c r="F42" s="56" t="s">
        <v>17</v>
      </c>
      <c r="G42" s="56" t="s">
        <v>18</v>
      </c>
      <c r="H42" s="57" t="s">
        <v>19</v>
      </c>
      <c r="I42" s="56" t="s">
        <v>17</v>
      </c>
      <c r="J42" s="56" t="s">
        <v>18</v>
      </c>
      <c r="K42" s="57" t="s">
        <v>19</v>
      </c>
      <c r="L42" s="56" t="s">
        <v>17</v>
      </c>
      <c r="M42" s="56" t="s">
        <v>18</v>
      </c>
      <c r="N42" s="57" t="s">
        <v>19</v>
      </c>
      <c r="O42" s="165"/>
      <c r="P42" s="166"/>
    </row>
    <row r="43" spans="1:17" x14ac:dyDescent="0.2">
      <c r="A43" s="159">
        <v>1</v>
      </c>
      <c r="B43" s="160"/>
      <c r="C43" s="160"/>
      <c r="D43" s="160"/>
      <c r="E43" s="161"/>
      <c r="F43" s="55">
        <v>2</v>
      </c>
      <c r="G43" s="55">
        <v>3</v>
      </c>
      <c r="H43" s="55">
        <v>4</v>
      </c>
      <c r="I43" s="55">
        <v>5</v>
      </c>
      <c r="J43" s="55">
        <v>6</v>
      </c>
      <c r="K43" s="55">
        <v>7</v>
      </c>
      <c r="L43" s="55">
        <v>8</v>
      </c>
      <c r="M43" s="55">
        <v>9</v>
      </c>
      <c r="N43" s="55">
        <v>10</v>
      </c>
      <c r="O43" s="162">
        <v>11</v>
      </c>
      <c r="P43" s="162"/>
    </row>
    <row r="44" spans="1:17" ht="36" customHeight="1" x14ac:dyDescent="0.2">
      <c r="A44" s="154" t="s">
        <v>91</v>
      </c>
      <c r="B44" s="155"/>
      <c r="C44" s="155"/>
      <c r="D44" s="155"/>
      <c r="E44" s="156"/>
      <c r="F44" s="78">
        <f>F47</f>
        <v>3681.3999999999996</v>
      </c>
      <c r="G44" s="78">
        <v>0</v>
      </c>
      <c r="H44" s="78">
        <f>F44</f>
        <v>3681.3999999999996</v>
      </c>
      <c r="I44" s="79">
        <f>I47</f>
        <v>3426.4</v>
      </c>
      <c r="J44" s="79">
        <v>0</v>
      </c>
      <c r="K44" s="79">
        <f>I44+J44</f>
        <v>3426.4</v>
      </c>
      <c r="L44" s="79">
        <f>I44-F44</f>
        <v>-254.99999999999955</v>
      </c>
      <c r="M44" s="79">
        <f t="shared" ref="M44:N44" si="1">J44-G44</f>
        <v>0</v>
      </c>
      <c r="N44" s="79">
        <f t="shared" si="1"/>
        <v>-254.99999999999955</v>
      </c>
      <c r="O44" s="185" t="s">
        <v>152</v>
      </c>
      <c r="P44" s="186"/>
    </row>
    <row r="45" spans="1:17" ht="35.25" customHeight="1" x14ac:dyDescent="0.2">
      <c r="A45" s="157" t="s">
        <v>86</v>
      </c>
      <c r="B45" s="157"/>
      <c r="C45" s="157"/>
      <c r="D45" s="157"/>
      <c r="E45" s="157"/>
      <c r="F45" s="80">
        <f>H33</f>
        <v>3431.2</v>
      </c>
      <c r="G45" s="80">
        <f>I34</f>
        <v>20.6</v>
      </c>
      <c r="H45" s="80">
        <f>F45+G45</f>
        <v>3451.7999999999997</v>
      </c>
      <c r="I45" s="81">
        <f>K33</f>
        <v>3255</v>
      </c>
      <c r="J45" s="81">
        <f>L34</f>
        <v>20.6</v>
      </c>
      <c r="K45" s="81">
        <f>I45+J45</f>
        <v>3275.6</v>
      </c>
      <c r="L45" s="79">
        <f t="shared" ref="L45:L46" si="2">I45-F45</f>
        <v>-176.19999999999982</v>
      </c>
      <c r="M45" s="79">
        <f t="shared" ref="M45:M46" si="3">J45-G45</f>
        <v>0</v>
      </c>
      <c r="N45" s="79">
        <f t="shared" ref="N45:N46" si="4">K45-H45</f>
        <v>-176.19999999999982</v>
      </c>
      <c r="O45" s="187"/>
      <c r="P45" s="188"/>
    </row>
    <row r="46" spans="1:17" ht="26.25" customHeight="1" x14ac:dyDescent="0.2">
      <c r="A46" s="157" t="s">
        <v>89</v>
      </c>
      <c r="B46" s="157"/>
      <c r="C46" s="157"/>
      <c r="D46" s="157"/>
      <c r="E46" s="157"/>
      <c r="F46" s="82">
        <f>H36</f>
        <v>250.2</v>
      </c>
      <c r="G46" s="82">
        <v>0</v>
      </c>
      <c r="H46" s="80">
        <f>F46+G46</f>
        <v>250.2</v>
      </c>
      <c r="I46" s="83">
        <f>K36</f>
        <v>171.4</v>
      </c>
      <c r="J46" s="83">
        <v>0</v>
      </c>
      <c r="K46" s="83">
        <f>I46</f>
        <v>171.4</v>
      </c>
      <c r="L46" s="79">
        <f t="shared" si="2"/>
        <v>-78.799999999999983</v>
      </c>
      <c r="M46" s="79">
        <f t="shared" si="3"/>
        <v>0</v>
      </c>
      <c r="N46" s="79">
        <f t="shared" si="4"/>
        <v>-78.799999999999983</v>
      </c>
      <c r="O46" s="187"/>
      <c r="P46" s="188"/>
    </row>
    <row r="47" spans="1:17" ht="18" customHeight="1" x14ac:dyDescent="0.2">
      <c r="A47" s="158" t="s">
        <v>37</v>
      </c>
      <c r="B47" s="158"/>
      <c r="C47" s="158"/>
      <c r="D47" s="158"/>
      <c r="E47" s="158"/>
      <c r="F47" s="84">
        <f>F45+F46</f>
        <v>3681.3999999999996</v>
      </c>
      <c r="G47" s="84">
        <f t="shared" ref="G47:N47" si="5">G45+G46</f>
        <v>20.6</v>
      </c>
      <c r="H47" s="84">
        <f t="shared" si="5"/>
        <v>3701.9999999999995</v>
      </c>
      <c r="I47" s="85">
        <f>I45+I46</f>
        <v>3426.4</v>
      </c>
      <c r="J47" s="85">
        <f t="shared" si="5"/>
        <v>20.6</v>
      </c>
      <c r="K47" s="85">
        <f t="shared" si="5"/>
        <v>3447</v>
      </c>
      <c r="L47" s="85">
        <f t="shared" si="5"/>
        <v>-254.9999999999998</v>
      </c>
      <c r="M47" s="85">
        <f t="shared" si="5"/>
        <v>0</v>
      </c>
      <c r="N47" s="85">
        <f t="shared" si="5"/>
        <v>-254.9999999999998</v>
      </c>
      <c r="O47" s="189"/>
      <c r="P47" s="190"/>
    </row>
    <row r="49" spans="1:17" x14ac:dyDescent="0.2">
      <c r="B49" s="5" t="s">
        <v>38</v>
      </c>
      <c r="C49" s="142" t="s">
        <v>39</v>
      </c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6"/>
    </row>
    <row r="51" spans="1:17" ht="62.25" customHeight="1" x14ac:dyDescent="0.2">
      <c r="A51" s="45" t="s">
        <v>40</v>
      </c>
      <c r="B51" s="47" t="s">
        <v>41</v>
      </c>
      <c r="C51" s="137" t="s">
        <v>42</v>
      </c>
      <c r="D51" s="138"/>
      <c r="E51" s="138"/>
      <c r="F51" s="139"/>
      <c r="G51" s="47" t="s">
        <v>43</v>
      </c>
      <c r="H51" s="137" t="s">
        <v>44</v>
      </c>
      <c r="I51" s="139"/>
      <c r="J51" s="140" t="s">
        <v>27</v>
      </c>
      <c r="K51" s="141"/>
      <c r="L51" s="140" t="s">
        <v>45</v>
      </c>
      <c r="M51" s="141"/>
      <c r="N51" s="137" t="s">
        <v>16</v>
      </c>
      <c r="O51" s="139"/>
    </row>
    <row r="52" spans="1:17" ht="13.5" customHeight="1" x14ac:dyDescent="0.2">
      <c r="A52" s="25"/>
      <c r="B52" s="26">
        <v>1113121</v>
      </c>
      <c r="C52" s="215" t="s">
        <v>139</v>
      </c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46"/>
    </row>
    <row r="53" spans="1:17" ht="12.75" customHeight="1" x14ac:dyDescent="0.2">
      <c r="A53" s="25"/>
      <c r="B53" s="217" t="s">
        <v>132</v>
      </c>
      <c r="C53" s="218"/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9"/>
      <c r="P53" s="46"/>
    </row>
    <row r="54" spans="1:17" ht="12.75" customHeight="1" x14ac:dyDescent="0.2">
      <c r="A54" s="20">
        <v>1</v>
      </c>
      <c r="B54" s="26"/>
      <c r="C54" s="215" t="s">
        <v>46</v>
      </c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46"/>
      <c r="Q54" s="29"/>
    </row>
    <row r="55" spans="1:17" ht="41.25" customHeight="1" x14ac:dyDescent="0.2">
      <c r="A55" s="42"/>
      <c r="B55" s="43"/>
      <c r="C55" s="106" t="s">
        <v>93</v>
      </c>
      <c r="D55" s="107"/>
      <c r="E55" s="107"/>
      <c r="F55" s="108"/>
      <c r="G55" s="44" t="s">
        <v>96</v>
      </c>
      <c r="H55" s="220" t="s">
        <v>99</v>
      </c>
      <c r="I55" s="221"/>
      <c r="J55" s="143">
        <v>1</v>
      </c>
      <c r="K55" s="144"/>
      <c r="L55" s="143">
        <v>1</v>
      </c>
      <c r="M55" s="144"/>
      <c r="N55" s="111">
        <f>L55-J55</f>
        <v>0</v>
      </c>
      <c r="O55" s="112"/>
      <c r="P55" s="46"/>
    </row>
    <row r="56" spans="1:17" ht="39" customHeight="1" x14ac:dyDescent="0.2">
      <c r="A56" s="42"/>
      <c r="B56" s="42"/>
      <c r="C56" s="89" t="s">
        <v>94</v>
      </c>
      <c r="D56" s="90"/>
      <c r="E56" s="90"/>
      <c r="F56" s="91"/>
      <c r="G56" s="44" t="s">
        <v>97</v>
      </c>
      <c r="H56" s="123" t="s">
        <v>99</v>
      </c>
      <c r="I56" s="124"/>
      <c r="J56" s="92">
        <v>30</v>
      </c>
      <c r="K56" s="93"/>
      <c r="L56" s="92">
        <v>30</v>
      </c>
      <c r="M56" s="93"/>
      <c r="N56" s="111">
        <f t="shared" ref="N56:N57" si="6">L56-J56</f>
        <v>0</v>
      </c>
      <c r="O56" s="112"/>
      <c r="P56" s="46"/>
    </row>
    <row r="57" spans="1:17" ht="17.25" customHeight="1" x14ac:dyDescent="0.2">
      <c r="A57" s="42"/>
      <c r="B57" s="42"/>
      <c r="C57" s="122" t="s">
        <v>95</v>
      </c>
      <c r="D57" s="122"/>
      <c r="E57" s="122"/>
      <c r="F57" s="122"/>
      <c r="G57" s="44" t="s">
        <v>97</v>
      </c>
      <c r="H57" s="123" t="s">
        <v>98</v>
      </c>
      <c r="I57" s="124"/>
      <c r="J57" s="125">
        <v>24</v>
      </c>
      <c r="K57" s="125"/>
      <c r="L57" s="125">
        <v>24</v>
      </c>
      <c r="M57" s="125"/>
      <c r="N57" s="111">
        <f t="shared" si="6"/>
        <v>0</v>
      </c>
      <c r="O57" s="112"/>
      <c r="P57" s="46"/>
    </row>
    <row r="58" spans="1:17" s="61" customFormat="1" ht="14.25" customHeight="1" x14ac:dyDescent="0.2">
      <c r="A58" s="59"/>
      <c r="B58" s="59"/>
      <c r="C58" s="275" t="s">
        <v>79</v>
      </c>
      <c r="D58" s="276"/>
      <c r="E58" s="276"/>
      <c r="F58" s="276"/>
      <c r="G58" s="276"/>
      <c r="H58" s="276"/>
      <c r="I58" s="276"/>
      <c r="J58" s="276"/>
      <c r="K58" s="276"/>
      <c r="L58" s="276"/>
      <c r="M58" s="276"/>
      <c r="N58" s="276"/>
      <c r="O58" s="282"/>
      <c r="P58" s="60"/>
    </row>
    <row r="59" spans="1:17" ht="11.25" customHeight="1" x14ac:dyDescent="0.2">
      <c r="A59" s="42">
        <v>2</v>
      </c>
      <c r="B59" s="43"/>
      <c r="C59" s="120" t="s">
        <v>47</v>
      </c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6"/>
      <c r="P59" s="46"/>
    </row>
    <row r="60" spans="1:17" ht="41.25" customHeight="1" x14ac:dyDescent="0.2">
      <c r="A60" s="42"/>
      <c r="B60" s="43"/>
      <c r="C60" s="106" t="s">
        <v>100</v>
      </c>
      <c r="D60" s="126"/>
      <c r="E60" s="126"/>
      <c r="F60" s="127"/>
      <c r="G60" s="44" t="s">
        <v>96</v>
      </c>
      <c r="H60" s="92" t="s">
        <v>111</v>
      </c>
      <c r="I60" s="93"/>
      <c r="J60" s="92">
        <v>1</v>
      </c>
      <c r="K60" s="93"/>
      <c r="L60" s="92">
        <v>1</v>
      </c>
      <c r="M60" s="93"/>
      <c r="N60" s="111">
        <f t="shared" ref="N60" si="7">L60-J60</f>
        <v>0</v>
      </c>
      <c r="O60" s="112"/>
      <c r="P60" s="46"/>
    </row>
    <row r="61" spans="1:17" ht="49.5" customHeight="1" x14ac:dyDescent="0.2">
      <c r="A61" s="42"/>
      <c r="B61" s="43"/>
      <c r="C61" s="106" t="s">
        <v>101</v>
      </c>
      <c r="D61" s="107"/>
      <c r="E61" s="107"/>
      <c r="F61" s="108"/>
      <c r="G61" s="44" t="s">
        <v>96</v>
      </c>
      <c r="H61" s="92" t="s">
        <v>111</v>
      </c>
      <c r="I61" s="93"/>
      <c r="J61" s="92">
        <v>142</v>
      </c>
      <c r="K61" s="93"/>
      <c r="L61" s="92">
        <v>142</v>
      </c>
      <c r="M61" s="93"/>
      <c r="N61" s="111">
        <f t="shared" ref="N61:N68" si="8">L61-J61</f>
        <v>0</v>
      </c>
      <c r="O61" s="112"/>
      <c r="P61" s="46"/>
    </row>
    <row r="62" spans="1:17" s="61" customFormat="1" ht="11.25" customHeight="1" x14ac:dyDescent="0.2">
      <c r="A62" s="59"/>
      <c r="B62" s="249"/>
      <c r="C62" s="250" t="s">
        <v>102</v>
      </c>
      <c r="D62" s="251"/>
      <c r="E62" s="251"/>
      <c r="F62" s="252"/>
      <c r="G62" s="253" t="s">
        <v>96</v>
      </c>
      <c r="H62" s="254" t="s">
        <v>109</v>
      </c>
      <c r="I62" s="255"/>
      <c r="J62" s="254">
        <v>17</v>
      </c>
      <c r="K62" s="255"/>
      <c r="L62" s="254">
        <v>19</v>
      </c>
      <c r="M62" s="255"/>
      <c r="N62" s="256">
        <f t="shared" si="8"/>
        <v>2</v>
      </c>
      <c r="O62" s="257"/>
      <c r="P62" s="60"/>
    </row>
    <row r="63" spans="1:17" ht="24.75" customHeight="1" x14ac:dyDescent="0.2">
      <c r="A63" s="42"/>
      <c r="B63" s="43"/>
      <c r="C63" s="128" t="s">
        <v>103</v>
      </c>
      <c r="D63" s="129"/>
      <c r="E63" s="129"/>
      <c r="F63" s="130"/>
      <c r="G63" s="44" t="s">
        <v>97</v>
      </c>
      <c r="H63" s="94" t="s">
        <v>110</v>
      </c>
      <c r="I63" s="95"/>
      <c r="J63" s="92">
        <v>14500</v>
      </c>
      <c r="K63" s="93"/>
      <c r="L63" s="92">
        <v>14500</v>
      </c>
      <c r="M63" s="93"/>
      <c r="N63" s="111">
        <f t="shared" si="8"/>
        <v>0</v>
      </c>
      <c r="O63" s="112"/>
      <c r="P63" s="46"/>
    </row>
    <row r="64" spans="1:17" ht="39" customHeight="1" x14ac:dyDescent="0.2">
      <c r="A64" s="42"/>
      <c r="B64" s="43"/>
      <c r="C64" s="106" t="s">
        <v>104</v>
      </c>
      <c r="D64" s="107"/>
      <c r="E64" s="107"/>
      <c r="F64" s="108"/>
      <c r="G64" s="44" t="s">
        <v>97</v>
      </c>
      <c r="H64" s="92" t="s">
        <v>109</v>
      </c>
      <c r="I64" s="93"/>
      <c r="J64" s="92">
        <v>6600</v>
      </c>
      <c r="K64" s="93"/>
      <c r="L64" s="92">
        <v>6600</v>
      </c>
      <c r="M64" s="93"/>
      <c r="N64" s="111">
        <f t="shared" si="8"/>
        <v>0</v>
      </c>
      <c r="O64" s="112"/>
      <c r="P64" s="46"/>
    </row>
    <row r="65" spans="1:17" s="61" customFormat="1" ht="39" customHeight="1" x14ac:dyDescent="0.2">
      <c r="A65" s="59"/>
      <c r="B65" s="249"/>
      <c r="C65" s="258" t="s">
        <v>105</v>
      </c>
      <c r="D65" s="259"/>
      <c r="E65" s="259"/>
      <c r="F65" s="260"/>
      <c r="G65" s="253" t="s">
        <v>96</v>
      </c>
      <c r="H65" s="254" t="s">
        <v>109</v>
      </c>
      <c r="I65" s="255"/>
      <c r="J65" s="254">
        <v>2000</v>
      </c>
      <c r="K65" s="255"/>
      <c r="L65" s="254">
        <v>3420</v>
      </c>
      <c r="M65" s="255"/>
      <c r="N65" s="262">
        <f t="shared" si="8"/>
        <v>1420</v>
      </c>
      <c r="O65" s="263"/>
      <c r="P65" s="60"/>
      <c r="Q65" s="261"/>
    </row>
    <row r="66" spans="1:17" ht="36" customHeight="1" x14ac:dyDescent="0.2">
      <c r="A66" s="42"/>
      <c r="B66" s="43"/>
      <c r="C66" s="106" t="s">
        <v>106</v>
      </c>
      <c r="D66" s="107"/>
      <c r="E66" s="107"/>
      <c r="F66" s="108"/>
      <c r="G66" s="44" t="s">
        <v>97</v>
      </c>
      <c r="H66" s="92" t="s">
        <v>109</v>
      </c>
      <c r="I66" s="93"/>
      <c r="J66" s="92">
        <v>139</v>
      </c>
      <c r="K66" s="93"/>
      <c r="L66" s="92">
        <v>139</v>
      </c>
      <c r="M66" s="93"/>
      <c r="N66" s="111">
        <f t="shared" si="8"/>
        <v>0</v>
      </c>
      <c r="O66" s="112"/>
      <c r="P66" s="46"/>
    </row>
    <row r="67" spans="1:17" ht="23.25" customHeight="1" x14ac:dyDescent="0.2">
      <c r="A67" s="42"/>
      <c r="B67" s="43"/>
      <c r="C67" s="106" t="s">
        <v>107</v>
      </c>
      <c r="D67" s="107"/>
      <c r="E67" s="107"/>
      <c r="F67" s="108"/>
      <c r="G67" s="44" t="s">
        <v>97</v>
      </c>
      <c r="H67" s="92" t="s">
        <v>109</v>
      </c>
      <c r="I67" s="93"/>
      <c r="J67" s="92">
        <v>5100</v>
      </c>
      <c r="K67" s="93"/>
      <c r="L67" s="92">
        <v>5100</v>
      </c>
      <c r="M67" s="93"/>
      <c r="N67" s="111">
        <f t="shared" si="8"/>
        <v>0</v>
      </c>
      <c r="O67" s="112"/>
      <c r="P67" s="46"/>
    </row>
    <row r="68" spans="1:17" ht="26.25" customHeight="1" x14ac:dyDescent="0.2">
      <c r="A68" s="42"/>
      <c r="B68" s="43"/>
      <c r="C68" s="106" t="s">
        <v>108</v>
      </c>
      <c r="D68" s="107"/>
      <c r="E68" s="107"/>
      <c r="F68" s="108"/>
      <c r="G68" s="44" t="s">
        <v>96</v>
      </c>
      <c r="H68" s="92" t="s">
        <v>109</v>
      </c>
      <c r="I68" s="93"/>
      <c r="J68" s="92">
        <v>11500</v>
      </c>
      <c r="K68" s="93"/>
      <c r="L68" s="92">
        <v>11500</v>
      </c>
      <c r="M68" s="93"/>
      <c r="N68" s="111">
        <f t="shared" si="8"/>
        <v>0</v>
      </c>
      <c r="O68" s="112"/>
      <c r="P68" s="46"/>
    </row>
    <row r="69" spans="1:17" s="61" customFormat="1" ht="15.75" customHeight="1" x14ac:dyDescent="0.2">
      <c r="A69" s="59"/>
      <c r="B69" s="249"/>
      <c r="C69" s="275" t="s">
        <v>79</v>
      </c>
      <c r="D69" s="276"/>
      <c r="E69" s="276"/>
      <c r="F69" s="276"/>
      <c r="G69" s="276"/>
      <c r="H69" s="276"/>
      <c r="I69" s="276"/>
      <c r="J69" s="276"/>
      <c r="K69" s="276"/>
      <c r="L69" s="276"/>
      <c r="M69" s="276"/>
      <c r="N69" s="276"/>
      <c r="O69" s="282"/>
      <c r="P69" s="60"/>
    </row>
    <row r="70" spans="1:17" ht="12" customHeight="1" x14ac:dyDescent="0.2">
      <c r="A70" s="42">
        <v>3</v>
      </c>
      <c r="B70" s="43"/>
      <c r="C70" s="120" t="s">
        <v>48</v>
      </c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46"/>
    </row>
    <row r="71" spans="1:17" ht="30.75" customHeight="1" x14ac:dyDescent="0.2">
      <c r="A71" s="42"/>
      <c r="B71" s="43"/>
      <c r="C71" s="113" t="s">
        <v>112</v>
      </c>
      <c r="D71" s="114"/>
      <c r="E71" s="114"/>
      <c r="F71" s="115"/>
      <c r="G71" s="86" t="s">
        <v>22</v>
      </c>
      <c r="H71" s="116" t="s">
        <v>118</v>
      </c>
      <c r="I71" s="117"/>
      <c r="J71" s="118">
        <v>3431.2</v>
      </c>
      <c r="K71" s="119"/>
      <c r="L71" s="109">
        <v>3255</v>
      </c>
      <c r="M71" s="110">
        <v>3255</v>
      </c>
      <c r="N71" s="109">
        <f>L71-J71</f>
        <v>-176.19999999999982</v>
      </c>
      <c r="O71" s="110"/>
      <c r="P71" s="46"/>
    </row>
    <row r="72" spans="1:17" s="61" customFormat="1" ht="27" customHeight="1" x14ac:dyDescent="0.2">
      <c r="A72" s="59"/>
      <c r="B72" s="249"/>
      <c r="C72" s="258" t="s">
        <v>122</v>
      </c>
      <c r="D72" s="259"/>
      <c r="E72" s="259"/>
      <c r="F72" s="259"/>
      <c r="G72" s="259"/>
      <c r="H72" s="259"/>
      <c r="I72" s="259"/>
      <c r="J72" s="259"/>
      <c r="K72" s="259"/>
      <c r="L72" s="259"/>
      <c r="M72" s="259"/>
      <c r="N72" s="259"/>
      <c r="O72" s="260"/>
      <c r="P72" s="60"/>
    </row>
    <row r="73" spans="1:17" ht="41.25" customHeight="1" x14ac:dyDescent="0.2">
      <c r="A73" s="42"/>
      <c r="B73" s="43"/>
      <c r="C73" s="106" t="s">
        <v>113</v>
      </c>
      <c r="D73" s="107"/>
      <c r="E73" s="107"/>
      <c r="F73" s="108"/>
      <c r="G73" s="44" t="s">
        <v>22</v>
      </c>
      <c r="H73" s="94" t="s">
        <v>119</v>
      </c>
      <c r="I73" s="95"/>
      <c r="J73" s="264">
        <f>J71/J62</f>
        <v>201.83529411764704</v>
      </c>
      <c r="K73" s="265"/>
      <c r="L73" s="264">
        <f>L71/L62</f>
        <v>171.31578947368422</v>
      </c>
      <c r="M73" s="265"/>
      <c r="N73" s="264">
        <f t="shared" ref="N73:N75" si="9">J73-L73</f>
        <v>30.519504643962819</v>
      </c>
      <c r="O73" s="265"/>
      <c r="P73" s="268"/>
      <c r="Q73" s="269"/>
    </row>
    <row r="74" spans="1:17" ht="25.5" customHeight="1" x14ac:dyDescent="0.2">
      <c r="A74" s="42"/>
      <c r="B74" s="43"/>
      <c r="C74" s="106" t="s">
        <v>114</v>
      </c>
      <c r="D74" s="107"/>
      <c r="E74" s="107"/>
      <c r="F74" s="108"/>
      <c r="G74" s="44" t="s">
        <v>22</v>
      </c>
      <c r="H74" s="94" t="s">
        <v>120</v>
      </c>
      <c r="I74" s="95"/>
      <c r="J74" s="264">
        <f>J71/J56</f>
        <v>114.37333333333332</v>
      </c>
      <c r="K74" s="265"/>
      <c r="L74" s="264">
        <f>L71/L56</f>
        <v>108.5</v>
      </c>
      <c r="M74" s="265"/>
      <c r="N74" s="264">
        <f t="shared" si="9"/>
        <v>5.8733333333333206</v>
      </c>
      <c r="O74" s="265"/>
      <c r="P74" s="268"/>
      <c r="Q74" s="269"/>
    </row>
    <row r="75" spans="1:17" ht="40.5" customHeight="1" x14ac:dyDescent="0.2">
      <c r="A75" s="42"/>
      <c r="B75" s="43"/>
      <c r="C75" s="106" t="s">
        <v>115</v>
      </c>
      <c r="D75" s="107"/>
      <c r="E75" s="107"/>
      <c r="F75" s="108"/>
      <c r="G75" s="44" t="s">
        <v>22</v>
      </c>
      <c r="H75" s="94" t="s">
        <v>120</v>
      </c>
      <c r="I75" s="95"/>
      <c r="J75" s="266">
        <f>3431.2/11500</f>
        <v>0.29836521739130434</v>
      </c>
      <c r="K75" s="267"/>
      <c r="L75" s="266">
        <f>L71/11500</f>
        <v>0.28304347826086956</v>
      </c>
      <c r="M75" s="267"/>
      <c r="N75" s="266">
        <f t="shared" si="9"/>
        <v>1.5321739130434775E-2</v>
      </c>
      <c r="O75" s="267"/>
      <c r="P75" s="268"/>
      <c r="Q75" s="269"/>
    </row>
    <row r="76" spans="1:17" ht="27.75" customHeight="1" x14ac:dyDescent="0.2">
      <c r="A76" s="42"/>
      <c r="B76" s="43"/>
      <c r="C76" s="270" t="s">
        <v>153</v>
      </c>
      <c r="D76" s="271"/>
      <c r="E76" s="271"/>
      <c r="F76" s="271"/>
      <c r="G76" s="271"/>
      <c r="H76" s="271"/>
      <c r="I76" s="271"/>
      <c r="J76" s="271"/>
      <c r="K76" s="271"/>
      <c r="L76" s="271"/>
      <c r="M76" s="271"/>
      <c r="N76" s="271"/>
      <c r="O76" s="272"/>
      <c r="P76" s="268"/>
      <c r="Q76" s="269"/>
    </row>
    <row r="77" spans="1:17" s="61" customFormat="1" ht="33.75" customHeight="1" x14ac:dyDescent="0.2">
      <c r="A77" s="59"/>
      <c r="B77" s="249"/>
      <c r="C77" s="258" t="s">
        <v>116</v>
      </c>
      <c r="D77" s="259"/>
      <c r="E77" s="259"/>
      <c r="F77" s="260"/>
      <c r="G77" s="253" t="s">
        <v>49</v>
      </c>
      <c r="H77" s="254" t="s">
        <v>121</v>
      </c>
      <c r="I77" s="255"/>
      <c r="J77" s="273">
        <f>J71/J62</f>
        <v>201.83529411764704</v>
      </c>
      <c r="K77" s="274"/>
      <c r="L77" s="273">
        <f>L71/L62</f>
        <v>171.31578947368422</v>
      </c>
      <c r="M77" s="274"/>
      <c r="N77" s="283">
        <f t="shared" ref="N77:N78" si="10">L77-J77</f>
        <v>-30.519504643962819</v>
      </c>
      <c r="O77" s="284"/>
      <c r="P77" s="268"/>
      <c r="Q77" s="269"/>
    </row>
    <row r="78" spans="1:17" s="61" customFormat="1" ht="39.75" customHeight="1" x14ac:dyDescent="0.2">
      <c r="A78" s="59"/>
      <c r="B78" s="249"/>
      <c r="C78" s="258" t="s">
        <v>117</v>
      </c>
      <c r="D78" s="259"/>
      <c r="E78" s="259"/>
      <c r="F78" s="260"/>
      <c r="G78" s="253" t="s">
        <v>49</v>
      </c>
      <c r="H78" s="254" t="s">
        <v>121</v>
      </c>
      <c r="I78" s="255"/>
      <c r="J78" s="273">
        <f>J71/J57</f>
        <v>142.96666666666667</v>
      </c>
      <c r="K78" s="274"/>
      <c r="L78" s="273">
        <f>L71/L57</f>
        <v>135.625</v>
      </c>
      <c r="M78" s="274"/>
      <c r="N78" s="283">
        <f t="shared" si="10"/>
        <v>-7.3416666666666686</v>
      </c>
      <c r="O78" s="284"/>
      <c r="P78" s="268"/>
      <c r="Q78" s="269"/>
    </row>
    <row r="79" spans="1:17" s="61" customFormat="1" ht="12.75" customHeight="1" x14ac:dyDescent="0.2">
      <c r="A79" s="59"/>
      <c r="B79" s="59"/>
      <c r="C79" s="275" t="s">
        <v>123</v>
      </c>
      <c r="D79" s="276"/>
      <c r="E79" s="276"/>
      <c r="F79" s="276"/>
      <c r="G79" s="276"/>
      <c r="H79" s="276"/>
      <c r="I79" s="276"/>
      <c r="J79" s="276"/>
      <c r="K79" s="276"/>
      <c r="L79" s="276"/>
      <c r="M79" s="276"/>
      <c r="N79" s="276"/>
      <c r="O79" s="276"/>
      <c r="P79" s="60"/>
    </row>
    <row r="80" spans="1:17" ht="12.75" customHeight="1" x14ac:dyDescent="0.2">
      <c r="A80" s="42">
        <v>4</v>
      </c>
      <c r="B80" s="43"/>
      <c r="C80" s="120" t="s">
        <v>50</v>
      </c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46"/>
    </row>
    <row r="81" spans="1:18" ht="46.5" customHeight="1" x14ac:dyDescent="0.2">
      <c r="A81" s="42"/>
      <c r="B81" s="42"/>
      <c r="C81" s="96" t="s">
        <v>124</v>
      </c>
      <c r="D81" s="97"/>
      <c r="E81" s="97"/>
      <c r="F81" s="98"/>
      <c r="G81" s="73" t="s">
        <v>97</v>
      </c>
      <c r="H81" s="94" t="s">
        <v>111</v>
      </c>
      <c r="I81" s="95"/>
      <c r="J81" s="92">
        <v>2</v>
      </c>
      <c r="K81" s="93"/>
      <c r="L81" s="92">
        <v>2</v>
      </c>
      <c r="M81" s="93"/>
      <c r="N81" s="244">
        <v>0</v>
      </c>
      <c r="O81" s="245"/>
      <c r="P81" s="46"/>
    </row>
    <row r="82" spans="1:18" ht="38.25" customHeight="1" x14ac:dyDescent="0.2">
      <c r="A82" s="42"/>
      <c r="B82" s="42"/>
      <c r="C82" s="99" t="s">
        <v>125</v>
      </c>
      <c r="D82" s="100"/>
      <c r="E82" s="100"/>
      <c r="F82" s="101"/>
      <c r="G82" s="73" t="s">
        <v>96</v>
      </c>
      <c r="H82" s="94" t="s">
        <v>111</v>
      </c>
      <c r="I82" s="95"/>
      <c r="J82" s="92">
        <v>15</v>
      </c>
      <c r="K82" s="93"/>
      <c r="L82" s="92">
        <v>15</v>
      </c>
      <c r="M82" s="93"/>
      <c r="N82" s="111">
        <v>0</v>
      </c>
      <c r="O82" s="222"/>
      <c r="P82" s="46"/>
    </row>
    <row r="83" spans="1:18" ht="29.25" customHeight="1" x14ac:dyDescent="0.2">
      <c r="A83" s="42"/>
      <c r="B83" s="42"/>
      <c r="C83" s="89" t="s">
        <v>126</v>
      </c>
      <c r="D83" s="90"/>
      <c r="E83" s="90"/>
      <c r="F83" s="91"/>
      <c r="G83" s="73" t="s">
        <v>51</v>
      </c>
      <c r="H83" s="94" t="s">
        <v>111</v>
      </c>
      <c r="I83" s="95"/>
      <c r="J83" s="143">
        <v>37000</v>
      </c>
      <c r="K83" s="144"/>
      <c r="L83" s="143">
        <v>37000</v>
      </c>
      <c r="M83" s="144"/>
      <c r="N83" s="111">
        <v>0</v>
      </c>
      <c r="O83" s="222"/>
      <c r="P83" s="46"/>
    </row>
    <row r="84" spans="1:18" ht="44.25" customHeight="1" x14ac:dyDescent="0.2">
      <c r="A84" s="42"/>
      <c r="B84" s="42"/>
      <c r="C84" s="89" t="s">
        <v>127</v>
      </c>
      <c r="D84" s="90"/>
      <c r="E84" s="90"/>
      <c r="F84" s="91"/>
      <c r="G84" s="73" t="s">
        <v>51</v>
      </c>
      <c r="H84" s="94" t="s">
        <v>111</v>
      </c>
      <c r="I84" s="95"/>
      <c r="J84" s="143">
        <v>3</v>
      </c>
      <c r="K84" s="144"/>
      <c r="L84" s="143">
        <v>3</v>
      </c>
      <c r="M84" s="144"/>
      <c r="N84" s="111">
        <v>0</v>
      </c>
      <c r="O84" s="222"/>
      <c r="P84" s="46"/>
    </row>
    <row r="85" spans="1:18" ht="51.75" customHeight="1" x14ac:dyDescent="0.2">
      <c r="A85" s="42"/>
      <c r="B85" s="42"/>
      <c r="C85" s="89" t="s">
        <v>128</v>
      </c>
      <c r="D85" s="90"/>
      <c r="E85" s="90"/>
      <c r="F85" s="91"/>
      <c r="G85" s="73" t="s">
        <v>51</v>
      </c>
      <c r="H85" s="94" t="s">
        <v>111</v>
      </c>
      <c r="I85" s="95"/>
      <c r="J85" s="143">
        <v>3</v>
      </c>
      <c r="K85" s="144"/>
      <c r="L85" s="143">
        <v>3</v>
      </c>
      <c r="M85" s="144"/>
      <c r="N85" s="111">
        <v>0</v>
      </c>
      <c r="O85" s="222"/>
      <c r="P85" s="46"/>
    </row>
    <row r="86" spans="1:18" ht="20.25" customHeight="1" x14ac:dyDescent="0.2">
      <c r="A86" s="42"/>
      <c r="B86" s="42"/>
      <c r="C86" s="102" t="s">
        <v>129</v>
      </c>
      <c r="D86" s="103"/>
      <c r="E86" s="103"/>
      <c r="F86" s="104"/>
      <c r="G86" s="73" t="s">
        <v>51</v>
      </c>
      <c r="H86" s="94" t="s">
        <v>121</v>
      </c>
      <c r="I86" s="95"/>
      <c r="J86" s="143">
        <v>100</v>
      </c>
      <c r="K86" s="144"/>
      <c r="L86" s="143">
        <v>100</v>
      </c>
      <c r="M86" s="144"/>
      <c r="N86" s="111">
        <v>0</v>
      </c>
      <c r="O86" s="222"/>
      <c r="P86" s="46"/>
    </row>
    <row r="87" spans="1:18" ht="66.75" customHeight="1" x14ac:dyDescent="0.2">
      <c r="A87" s="42"/>
      <c r="B87" s="42"/>
      <c r="C87" s="105" t="s">
        <v>130</v>
      </c>
      <c r="D87" s="105"/>
      <c r="E87" s="105"/>
      <c r="F87" s="105"/>
      <c r="G87" s="73" t="s">
        <v>51</v>
      </c>
      <c r="H87" s="94" t="s">
        <v>121</v>
      </c>
      <c r="I87" s="95"/>
      <c r="J87" s="273">
        <v>12.23</v>
      </c>
      <c r="K87" s="274"/>
      <c r="L87" s="273">
        <v>12.23</v>
      </c>
      <c r="M87" s="274"/>
      <c r="N87" s="277">
        <v>0</v>
      </c>
      <c r="O87" s="278"/>
      <c r="P87" s="46"/>
    </row>
    <row r="88" spans="1:18" ht="26.25" customHeight="1" x14ac:dyDescent="0.2">
      <c r="A88" s="42"/>
      <c r="B88" s="42"/>
      <c r="C88" s="89" t="s">
        <v>131</v>
      </c>
      <c r="D88" s="90"/>
      <c r="E88" s="90"/>
      <c r="F88" s="91"/>
      <c r="G88" s="73" t="s">
        <v>51</v>
      </c>
      <c r="H88" s="94" t="s">
        <v>121</v>
      </c>
      <c r="I88" s="95"/>
      <c r="J88" s="111">
        <v>77.272727272727266</v>
      </c>
      <c r="K88" s="222"/>
      <c r="L88" s="111">
        <v>77.272727272727266</v>
      </c>
      <c r="M88" s="222"/>
      <c r="N88" s="111">
        <f>L88-J88</f>
        <v>0</v>
      </c>
      <c r="O88" s="222"/>
      <c r="P88" s="46"/>
    </row>
    <row r="89" spans="1:18" ht="16.5" customHeight="1" x14ac:dyDescent="0.2">
      <c r="A89" s="42"/>
      <c r="B89" s="42"/>
      <c r="C89" s="279" t="s">
        <v>154</v>
      </c>
      <c r="D89" s="280"/>
      <c r="E89" s="280"/>
      <c r="F89" s="280"/>
      <c r="G89" s="280"/>
      <c r="H89" s="280"/>
      <c r="I89" s="280"/>
      <c r="J89" s="280"/>
      <c r="K89" s="280"/>
      <c r="L89" s="280"/>
      <c r="M89" s="280"/>
      <c r="N89" s="280"/>
      <c r="O89" s="281"/>
      <c r="P89" s="46"/>
    </row>
    <row r="90" spans="1:18" ht="16.5" customHeight="1" x14ac:dyDescent="0.2">
      <c r="A90" s="42"/>
      <c r="B90" s="42"/>
      <c r="C90" s="246" t="s">
        <v>133</v>
      </c>
      <c r="D90" s="247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8"/>
      <c r="P90" s="46"/>
    </row>
    <row r="91" spans="1:18" ht="13.5" customHeight="1" x14ac:dyDescent="0.2">
      <c r="A91" s="20">
        <v>1</v>
      </c>
      <c r="B91" s="26"/>
      <c r="C91" s="215" t="s">
        <v>46</v>
      </c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46"/>
    </row>
    <row r="92" spans="1:18" ht="30.75" customHeight="1" x14ac:dyDescent="0.2">
      <c r="A92" s="42"/>
      <c r="B92" s="42"/>
      <c r="C92" s="89" t="s">
        <v>134</v>
      </c>
      <c r="D92" s="90"/>
      <c r="E92" s="90"/>
      <c r="F92" s="91"/>
      <c r="G92" s="73" t="s">
        <v>22</v>
      </c>
      <c r="H92" s="92" t="s">
        <v>135</v>
      </c>
      <c r="I92" s="93"/>
      <c r="J92" s="92">
        <v>20.6</v>
      </c>
      <c r="K92" s="93"/>
      <c r="L92" s="92">
        <v>20.6</v>
      </c>
      <c r="M92" s="93"/>
      <c r="N92" s="111">
        <f>L92-J92</f>
        <v>0</v>
      </c>
      <c r="O92" s="222"/>
      <c r="P92" s="46"/>
    </row>
    <row r="93" spans="1:18" ht="13.5" customHeight="1" x14ac:dyDescent="0.2">
      <c r="A93" s="42">
        <v>2</v>
      </c>
      <c r="B93" s="43"/>
      <c r="C93" s="120" t="s">
        <v>47</v>
      </c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6"/>
      <c r="P93" s="46"/>
    </row>
    <row r="94" spans="1:18" ht="30" customHeight="1" x14ac:dyDescent="0.2">
      <c r="A94" s="42"/>
      <c r="B94" s="42"/>
      <c r="C94" s="89" t="s">
        <v>136</v>
      </c>
      <c r="D94" s="90"/>
      <c r="E94" s="90"/>
      <c r="F94" s="91"/>
      <c r="G94" s="73" t="s">
        <v>96</v>
      </c>
      <c r="H94" s="94" t="s">
        <v>75</v>
      </c>
      <c r="I94" s="95"/>
      <c r="J94" s="92">
        <v>1</v>
      </c>
      <c r="K94" s="93"/>
      <c r="L94" s="92">
        <v>1</v>
      </c>
      <c r="M94" s="93"/>
      <c r="N94" s="111">
        <f>L94-J94</f>
        <v>0</v>
      </c>
      <c r="O94" s="222"/>
      <c r="P94" s="46"/>
    </row>
    <row r="95" spans="1:18" ht="13.5" customHeight="1" x14ac:dyDescent="0.2">
      <c r="A95" s="42">
        <v>3</v>
      </c>
      <c r="B95" s="43"/>
      <c r="C95" s="120" t="s">
        <v>48</v>
      </c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46"/>
    </row>
    <row r="96" spans="1:18" ht="27.75" customHeight="1" x14ac:dyDescent="0.2">
      <c r="A96" s="42"/>
      <c r="B96" s="42"/>
      <c r="C96" s="89" t="s">
        <v>137</v>
      </c>
      <c r="D96" s="90"/>
      <c r="E96" s="90"/>
      <c r="F96" s="91"/>
      <c r="G96" s="73" t="s">
        <v>22</v>
      </c>
      <c r="H96" s="92" t="s">
        <v>75</v>
      </c>
      <c r="I96" s="93"/>
      <c r="J96" s="92">
        <v>20.6</v>
      </c>
      <c r="K96" s="93"/>
      <c r="L96" s="92">
        <v>20.6</v>
      </c>
      <c r="M96" s="93"/>
      <c r="N96" s="111">
        <f>L96-J96</f>
        <v>0</v>
      </c>
      <c r="O96" s="222"/>
      <c r="P96" s="87"/>
      <c r="Q96" s="88"/>
      <c r="R96" s="88"/>
    </row>
    <row r="97" spans="1:16" ht="13.5" customHeight="1" x14ac:dyDescent="0.2">
      <c r="A97" s="42">
        <v>4</v>
      </c>
      <c r="B97" s="43"/>
      <c r="C97" s="120" t="s">
        <v>50</v>
      </c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46"/>
    </row>
    <row r="98" spans="1:16" ht="30.75" customHeight="1" x14ac:dyDescent="0.2">
      <c r="A98" s="42"/>
      <c r="B98" s="42"/>
      <c r="C98" s="89" t="s">
        <v>138</v>
      </c>
      <c r="D98" s="90"/>
      <c r="E98" s="90"/>
      <c r="F98" s="91"/>
      <c r="G98" s="73" t="s">
        <v>51</v>
      </c>
      <c r="H98" s="92" t="s">
        <v>75</v>
      </c>
      <c r="I98" s="93"/>
      <c r="J98" s="92">
        <v>100</v>
      </c>
      <c r="K98" s="93"/>
      <c r="L98" s="92">
        <v>100</v>
      </c>
      <c r="M98" s="93"/>
      <c r="N98" s="111">
        <f>L98-J98</f>
        <v>0</v>
      </c>
      <c r="O98" s="222"/>
      <c r="P98" s="46"/>
    </row>
    <row r="99" spans="1:16" ht="13.5" customHeight="1" x14ac:dyDescent="0.2">
      <c r="A99" s="42"/>
      <c r="B99" s="42"/>
      <c r="C99" s="275" t="s">
        <v>79</v>
      </c>
      <c r="D99" s="276"/>
      <c r="E99" s="276"/>
      <c r="F99" s="276"/>
      <c r="G99" s="276"/>
      <c r="H99" s="276"/>
      <c r="I99" s="276"/>
      <c r="J99" s="276"/>
      <c r="K99" s="276"/>
      <c r="L99" s="276"/>
      <c r="M99" s="276"/>
      <c r="N99" s="276"/>
      <c r="O99" s="282"/>
      <c r="P99" s="46"/>
    </row>
    <row r="100" spans="1:16" ht="13.5" customHeight="1" x14ac:dyDescent="0.2">
      <c r="A100" s="42"/>
      <c r="B100" s="26">
        <v>1113123</v>
      </c>
      <c r="C100" s="215" t="s">
        <v>140</v>
      </c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46"/>
    </row>
    <row r="101" spans="1:16" ht="13.5" customHeight="1" x14ac:dyDescent="0.2">
      <c r="A101" s="42"/>
      <c r="B101" s="217" t="s">
        <v>141</v>
      </c>
      <c r="C101" s="218"/>
      <c r="D101" s="218"/>
      <c r="E101" s="218"/>
      <c r="F101" s="218"/>
      <c r="G101" s="218"/>
      <c r="H101" s="218"/>
      <c r="I101" s="218"/>
      <c r="J101" s="218"/>
      <c r="K101" s="218"/>
      <c r="L101" s="218"/>
      <c r="M101" s="218"/>
      <c r="N101" s="218"/>
      <c r="O101" s="219"/>
      <c r="P101" s="46"/>
    </row>
    <row r="102" spans="1:16" ht="10.5" customHeight="1" x14ac:dyDescent="0.2">
      <c r="A102" s="25">
        <v>1</v>
      </c>
      <c r="B102" s="26"/>
      <c r="C102" s="215" t="s">
        <v>46</v>
      </c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46"/>
    </row>
    <row r="103" spans="1:16" s="61" customFormat="1" ht="50.25" customHeight="1" x14ac:dyDescent="0.2">
      <c r="A103" s="63"/>
      <c r="B103" s="285"/>
      <c r="C103" s="258" t="s">
        <v>142</v>
      </c>
      <c r="D103" s="259"/>
      <c r="E103" s="259"/>
      <c r="F103" s="260"/>
      <c r="G103" s="253" t="s">
        <v>22</v>
      </c>
      <c r="H103" s="220" t="s">
        <v>143</v>
      </c>
      <c r="I103" s="221"/>
      <c r="J103" s="256">
        <v>250.2</v>
      </c>
      <c r="K103" s="286"/>
      <c r="L103" s="256">
        <v>171.4</v>
      </c>
      <c r="M103" s="286"/>
      <c r="N103" s="256">
        <f>L103-J103</f>
        <v>-78.799999999999983</v>
      </c>
      <c r="O103" s="257"/>
      <c r="P103" s="60"/>
    </row>
    <row r="104" spans="1:16" s="61" customFormat="1" ht="15" customHeight="1" x14ac:dyDescent="0.2">
      <c r="A104" s="63"/>
      <c r="B104" s="287"/>
      <c r="C104" s="275" t="s">
        <v>78</v>
      </c>
      <c r="D104" s="276"/>
      <c r="E104" s="276"/>
      <c r="F104" s="276"/>
      <c r="G104" s="276"/>
      <c r="H104" s="276"/>
      <c r="I104" s="276"/>
      <c r="J104" s="276"/>
      <c r="K104" s="276"/>
      <c r="L104" s="276"/>
      <c r="M104" s="276"/>
      <c r="N104" s="276"/>
      <c r="O104" s="276"/>
      <c r="P104" s="60"/>
    </row>
    <row r="105" spans="1:16" s="61" customFormat="1" ht="12" customHeight="1" x14ac:dyDescent="0.2">
      <c r="A105" s="63">
        <v>2</v>
      </c>
      <c r="B105" s="285"/>
      <c r="C105" s="288" t="s">
        <v>47</v>
      </c>
      <c r="D105" s="289"/>
      <c r="E105" s="289"/>
      <c r="F105" s="289"/>
      <c r="G105" s="289"/>
      <c r="H105" s="289"/>
      <c r="I105" s="289"/>
      <c r="J105" s="289"/>
      <c r="K105" s="289"/>
      <c r="L105" s="289"/>
      <c r="M105" s="289"/>
      <c r="N105" s="289"/>
      <c r="O105" s="289"/>
      <c r="P105" s="60"/>
    </row>
    <row r="106" spans="1:16" s="61" customFormat="1" ht="21" customHeight="1" x14ac:dyDescent="0.2">
      <c r="A106" s="63"/>
      <c r="B106" s="290"/>
      <c r="C106" s="275" t="s">
        <v>144</v>
      </c>
      <c r="D106" s="276"/>
      <c r="E106" s="276"/>
      <c r="F106" s="282"/>
      <c r="G106" s="253" t="s">
        <v>96</v>
      </c>
      <c r="H106" s="220" t="s">
        <v>145</v>
      </c>
      <c r="I106" s="221"/>
      <c r="J106" s="254">
        <v>35</v>
      </c>
      <c r="K106" s="255"/>
      <c r="L106" s="254">
        <v>35</v>
      </c>
      <c r="M106" s="255"/>
      <c r="N106" s="256">
        <f>L106-J106</f>
        <v>0</v>
      </c>
      <c r="O106" s="257"/>
      <c r="P106" s="60"/>
    </row>
    <row r="107" spans="1:16" s="61" customFormat="1" ht="111.75" customHeight="1" x14ac:dyDescent="0.2">
      <c r="A107" s="63"/>
      <c r="B107" s="290"/>
      <c r="C107" s="275" t="s">
        <v>146</v>
      </c>
      <c r="D107" s="276"/>
      <c r="E107" s="276"/>
      <c r="F107" s="282"/>
      <c r="G107" s="253" t="s">
        <v>96</v>
      </c>
      <c r="H107" s="291" t="s">
        <v>147</v>
      </c>
      <c r="I107" s="291"/>
      <c r="J107" s="291">
        <v>17000</v>
      </c>
      <c r="K107" s="291"/>
      <c r="L107" s="291">
        <v>17000</v>
      </c>
      <c r="M107" s="291"/>
      <c r="N107" s="256">
        <f>L107-J107</f>
        <v>0</v>
      </c>
      <c r="O107" s="257"/>
      <c r="P107" s="60"/>
    </row>
    <row r="108" spans="1:16" s="61" customFormat="1" ht="15" customHeight="1" x14ac:dyDescent="0.2">
      <c r="A108" s="63"/>
      <c r="B108" s="290"/>
      <c r="C108" s="275" t="s">
        <v>79</v>
      </c>
      <c r="D108" s="276"/>
      <c r="E108" s="276"/>
      <c r="F108" s="276"/>
      <c r="G108" s="276"/>
      <c r="H108" s="276"/>
      <c r="I108" s="276"/>
      <c r="J108" s="276"/>
      <c r="K108" s="276"/>
      <c r="L108" s="276"/>
      <c r="M108" s="276"/>
      <c r="N108" s="276"/>
      <c r="O108" s="282"/>
      <c r="P108" s="60"/>
    </row>
    <row r="109" spans="1:16" ht="12.75" customHeight="1" x14ac:dyDescent="0.2">
      <c r="A109" s="25">
        <v>3</v>
      </c>
      <c r="B109" s="26"/>
      <c r="C109" s="223" t="s">
        <v>48</v>
      </c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46"/>
    </row>
    <row r="110" spans="1:16" s="61" customFormat="1" ht="30" customHeight="1" x14ac:dyDescent="0.2">
      <c r="A110" s="63"/>
      <c r="B110" s="285"/>
      <c r="C110" s="258" t="s">
        <v>148</v>
      </c>
      <c r="D110" s="259"/>
      <c r="E110" s="259"/>
      <c r="F110" s="260"/>
      <c r="G110" s="253" t="s">
        <v>22</v>
      </c>
      <c r="H110" s="292" t="s">
        <v>120</v>
      </c>
      <c r="I110" s="293"/>
      <c r="J110" s="256">
        <f>J103/J106</f>
        <v>7.1485714285714286</v>
      </c>
      <c r="K110" s="286"/>
      <c r="L110" s="256">
        <f>L103/L106</f>
        <v>4.8971428571428577</v>
      </c>
      <c r="M110" s="286"/>
      <c r="N110" s="256">
        <f>L110-J110</f>
        <v>-2.2514285714285709</v>
      </c>
      <c r="O110" s="286"/>
      <c r="P110" s="60"/>
    </row>
    <row r="111" spans="1:16" s="298" customFormat="1" ht="39" customHeight="1" x14ac:dyDescent="0.2">
      <c r="A111" s="294"/>
      <c r="B111" s="295"/>
      <c r="C111" s="296" t="s">
        <v>149</v>
      </c>
      <c r="D111" s="296"/>
      <c r="E111" s="296"/>
      <c r="F111" s="296"/>
      <c r="G111" s="253" t="s">
        <v>49</v>
      </c>
      <c r="H111" s="292" t="s">
        <v>120</v>
      </c>
      <c r="I111" s="293"/>
      <c r="J111" s="256">
        <f>250200/J107</f>
        <v>14.717647058823529</v>
      </c>
      <c r="K111" s="286"/>
      <c r="L111" s="256">
        <f>171400/17000</f>
        <v>10.08235294117647</v>
      </c>
      <c r="M111" s="286"/>
      <c r="N111" s="256">
        <f>L111-J111</f>
        <v>-4.6352941176470583</v>
      </c>
      <c r="O111" s="286"/>
      <c r="P111" s="297"/>
    </row>
    <row r="112" spans="1:16" s="61" customFormat="1" ht="13.5" customHeight="1" x14ac:dyDescent="0.2">
      <c r="A112" s="63"/>
      <c r="B112" s="287"/>
      <c r="C112" s="275" t="s">
        <v>80</v>
      </c>
      <c r="D112" s="276"/>
      <c r="E112" s="276"/>
      <c r="F112" s="276"/>
      <c r="G112" s="276"/>
      <c r="H112" s="276"/>
      <c r="I112" s="276"/>
      <c r="J112" s="276"/>
      <c r="K112" s="276"/>
      <c r="L112" s="276"/>
      <c r="M112" s="276"/>
      <c r="N112" s="276"/>
      <c r="O112" s="276"/>
      <c r="P112" s="60"/>
    </row>
    <row r="113" spans="1:19" s="61" customFormat="1" ht="15" customHeight="1" x14ac:dyDescent="0.2">
      <c r="A113" s="63">
        <v>4</v>
      </c>
      <c r="B113" s="285"/>
      <c r="C113" s="299" t="s">
        <v>50</v>
      </c>
      <c r="D113" s="300"/>
      <c r="E113" s="300"/>
      <c r="F113" s="300"/>
      <c r="G113" s="300"/>
      <c r="H113" s="300"/>
      <c r="I113" s="300"/>
      <c r="J113" s="300"/>
      <c r="K113" s="300"/>
      <c r="L113" s="300"/>
      <c r="M113" s="300"/>
      <c r="N113" s="300"/>
      <c r="O113" s="300"/>
      <c r="P113" s="60"/>
    </row>
    <row r="114" spans="1:19" s="304" customFormat="1" ht="35.25" customHeight="1" x14ac:dyDescent="0.2">
      <c r="A114" s="301"/>
      <c r="B114" s="302"/>
      <c r="C114" s="275" t="s">
        <v>150</v>
      </c>
      <c r="D114" s="276"/>
      <c r="E114" s="276"/>
      <c r="F114" s="282"/>
      <c r="G114" s="295" t="s">
        <v>51</v>
      </c>
      <c r="H114" s="258" t="s">
        <v>151</v>
      </c>
      <c r="I114" s="252"/>
      <c r="J114" s="254">
        <v>24.4</v>
      </c>
      <c r="K114" s="255"/>
      <c r="L114" s="254">
        <v>24.4</v>
      </c>
      <c r="M114" s="255"/>
      <c r="N114" s="256">
        <f>L114-J114</f>
        <v>0</v>
      </c>
      <c r="O114" s="257"/>
      <c r="P114" s="303"/>
    </row>
    <row r="115" spans="1:19" s="61" customFormat="1" ht="12.75" customHeight="1" x14ac:dyDescent="0.2">
      <c r="A115" s="63"/>
      <c r="B115" s="62"/>
      <c r="C115" s="275" t="s">
        <v>79</v>
      </c>
      <c r="D115" s="276"/>
      <c r="E115" s="276"/>
      <c r="F115" s="276"/>
      <c r="G115" s="276"/>
      <c r="H115" s="276"/>
      <c r="I115" s="276"/>
      <c r="J115" s="276"/>
      <c r="K115" s="276"/>
      <c r="L115" s="276"/>
      <c r="M115" s="276"/>
      <c r="N115" s="276"/>
      <c r="O115" s="276"/>
      <c r="P115" s="60"/>
    </row>
    <row r="116" spans="1:19" x14ac:dyDescent="0.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</row>
    <row r="117" spans="1:19" ht="14.25" customHeight="1" x14ac:dyDescent="0.2">
      <c r="A117" s="29"/>
      <c r="C117" s="6" t="s">
        <v>52</v>
      </c>
      <c r="D117" s="142" t="s">
        <v>53</v>
      </c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</row>
    <row r="118" spans="1:19" ht="8.25" customHeight="1" x14ac:dyDescent="0.2">
      <c r="A118" s="30"/>
      <c r="P118" s="29"/>
      <c r="Q118" s="29"/>
      <c r="R118" s="29"/>
      <c r="S118" s="29"/>
    </row>
    <row r="119" spans="1:19" ht="18" customHeight="1" x14ac:dyDescent="0.2">
      <c r="A119" s="30"/>
      <c r="Q119" s="29"/>
      <c r="R119" s="29"/>
      <c r="S119" s="29"/>
    </row>
    <row r="120" spans="1:19" ht="42" customHeight="1" x14ac:dyDescent="0.2">
      <c r="A120" s="30"/>
      <c r="B120" s="234" t="s">
        <v>54</v>
      </c>
      <c r="C120" s="236" t="s">
        <v>55</v>
      </c>
      <c r="D120" s="234" t="s">
        <v>24</v>
      </c>
      <c r="E120" s="238" t="s">
        <v>56</v>
      </c>
      <c r="F120" s="239"/>
      <c r="G120" s="240"/>
      <c r="H120" s="241" t="s">
        <v>57</v>
      </c>
      <c r="I120" s="242"/>
      <c r="J120" s="243"/>
      <c r="K120" s="241" t="s">
        <v>58</v>
      </c>
      <c r="L120" s="242"/>
      <c r="M120" s="242"/>
      <c r="N120" s="241" t="s">
        <v>59</v>
      </c>
      <c r="O120" s="242"/>
      <c r="P120" s="243"/>
      <c r="Q120" s="29"/>
      <c r="R120" s="29"/>
      <c r="S120" s="29"/>
    </row>
    <row r="121" spans="1:19" ht="37.5" customHeight="1" x14ac:dyDescent="0.2">
      <c r="A121" s="30"/>
      <c r="B121" s="235"/>
      <c r="C121" s="237"/>
      <c r="D121" s="235"/>
      <c r="E121" s="31" t="s">
        <v>17</v>
      </c>
      <c r="F121" s="31" t="s">
        <v>18</v>
      </c>
      <c r="G121" s="32" t="s">
        <v>19</v>
      </c>
      <c r="H121" s="27" t="s">
        <v>17</v>
      </c>
      <c r="I121" s="27" t="s">
        <v>18</v>
      </c>
      <c r="J121" s="32" t="s">
        <v>19</v>
      </c>
      <c r="K121" s="27" t="s">
        <v>17</v>
      </c>
      <c r="L121" s="27" t="s">
        <v>18</v>
      </c>
      <c r="M121" s="32" t="s">
        <v>19</v>
      </c>
      <c r="N121" s="33" t="s">
        <v>17</v>
      </c>
      <c r="O121" s="33" t="s">
        <v>18</v>
      </c>
      <c r="P121" s="34" t="s">
        <v>19</v>
      </c>
      <c r="Q121" s="29"/>
      <c r="R121" s="29"/>
      <c r="S121" s="29"/>
    </row>
    <row r="122" spans="1:19" ht="32.25" customHeight="1" x14ac:dyDescent="0.2">
      <c r="A122" s="30"/>
      <c r="B122" s="51">
        <v>1</v>
      </c>
      <c r="C122" s="21">
        <v>2</v>
      </c>
      <c r="D122" s="25"/>
      <c r="E122" s="21">
        <v>3</v>
      </c>
      <c r="F122" s="21">
        <v>4</v>
      </c>
      <c r="G122" s="21">
        <v>5</v>
      </c>
      <c r="H122" s="21">
        <v>6</v>
      </c>
      <c r="I122" s="21">
        <v>7</v>
      </c>
      <c r="J122" s="21">
        <v>8</v>
      </c>
      <c r="K122" s="21">
        <v>9</v>
      </c>
      <c r="L122" s="21">
        <v>10</v>
      </c>
      <c r="M122" s="21">
        <v>11</v>
      </c>
      <c r="N122" s="21">
        <v>12</v>
      </c>
      <c r="O122" s="21">
        <v>13</v>
      </c>
      <c r="P122" s="21">
        <v>14</v>
      </c>
      <c r="Q122" s="29"/>
      <c r="R122" s="29"/>
      <c r="S122" s="29"/>
    </row>
    <row r="123" spans="1:19" ht="24" customHeight="1" x14ac:dyDescent="0.2">
      <c r="A123" s="30"/>
      <c r="B123" s="51"/>
      <c r="C123" s="35" t="s">
        <v>36</v>
      </c>
      <c r="D123" s="54" t="s">
        <v>35</v>
      </c>
      <c r="E123" s="21" t="s">
        <v>35</v>
      </c>
      <c r="F123" s="21" t="s">
        <v>35</v>
      </c>
      <c r="G123" s="21" t="s">
        <v>35</v>
      </c>
      <c r="H123" s="21" t="s">
        <v>35</v>
      </c>
      <c r="I123" s="21" t="s">
        <v>35</v>
      </c>
      <c r="J123" s="21" t="s">
        <v>35</v>
      </c>
      <c r="K123" s="21" t="s">
        <v>35</v>
      </c>
      <c r="L123" s="21" t="s">
        <v>35</v>
      </c>
      <c r="M123" s="21" t="s">
        <v>35</v>
      </c>
      <c r="N123" s="21" t="s">
        <v>35</v>
      </c>
      <c r="O123" s="21" t="s">
        <v>35</v>
      </c>
      <c r="P123" s="21" t="s">
        <v>35</v>
      </c>
      <c r="Q123" s="29"/>
      <c r="R123" s="29"/>
      <c r="S123" s="29"/>
    </row>
    <row r="124" spans="1:19" ht="22.5" customHeight="1" x14ac:dyDescent="0.2">
      <c r="A124" s="29"/>
      <c r="B124" s="51"/>
      <c r="C124" s="35" t="s">
        <v>60</v>
      </c>
      <c r="D124" s="54" t="s">
        <v>35</v>
      </c>
      <c r="E124" s="21" t="s">
        <v>35</v>
      </c>
      <c r="F124" s="21" t="s">
        <v>35</v>
      </c>
      <c r="G124" s="21" t="s">
        <v>35</v>
      </c>
      <c r="H124" s="21" t="s">
        <v>35</v>
      </c>
      <c r="I124" s="21" t="s">
        <v>35</v>
      </c>
      <c r="J124" s="21" t="s">
        <v>35</v>
      </c>
      <c r="K124" s="21" t="s">
        <v>35</v>
      </c>
      <c r="L124" s="21" t="s">
        <v>35</v>
      </c>
      <c r="M124" s="21" t="s">
        <v>35</v>
      </c>
      <c r="N124" s="21" t="s">
        <v>35</v>
      </c>
      <c r="O124" s="21" t="s">
        <v>35</v>
      </c>
      <c r="P124" s="21" t="s">
        <v>35</v>
      </c>
    </row>
    <row r="125" spans="1:19" ht="4.5" hidden="1" customHeight="1" x14ac:dyDescent="0.2">
      <c r="A125" s="29"/>
      <c r="B125" s="51"/>
      <c r="C125" s="36" t="s">
        <v>61</v>
      </c>
      <c r="D125" s="21" t="s">
        <v>35</v>
      </c>
      <c r="E125" s="21" t="s">
        <v>35</v>
      </c>
      <c r="F125" s="21" t="s">
        <v>35</v>
      </c>
      <c r="G125" s="21" t="s">
        <v>35</v>
      </c>
      <c r="H125" s="21" t="s">
        <v>35</v>
      </c>
      <c r="I125" s="21" t="s">
        <v>35</v>
      </c>
      <c r="J125" s="21" t="s">
        <v>35</v>
      </c>
      <c r="K125" s="21" t="s">
        <v>35</v>
      </c>
      <c r="L125" s="21" t="s">
        <v>35</v>
      </c>
      <c r="M125" s="21" t="s">
        <v>35</v>
      </c>
      <c r="N125" s="21" t="s">
        <v>35</v>
      </c>
      <c r="O125" s="21" t="s">
        <v>35</v>
      </c>
      <c r="P125" s="21" t="s">
        <v>35</v>
      </c>
    </row>
    <row r="126" spans="1:19" ht="56.25" x14ac:dyDescent="0.2">
      <c r="B126" s="25"/>
      <c r="C126" s="35" t="s">
        <v>62</v>
      </c>
      <c r="D126" s="21" t="s">
        <v>35</v>
      </c>
      <c r="E126" s="21" t="s">
        <v>35</v>
      </c>
      <c r="F126" s="21" t="s">
        <v>35</v>
      </c>
      <c r="G126" s="21" t="s">
        <v>35</v>
      </c>
      <c r="H126" s="21" t="s">
        <v>35</v>
      </c>
      <c r="I126" s="21" t="s">
        <v>35</v>
      </c>
      <c r="J126" s="21" t="s">
        <v>35</v>
      </c>
      <c r="K126" s="21" t="s">
        <v>35</v>
      </c>
      <c r="L126" s="21" t="s">
        <v>35</v>
      </c>
      <c r="M126" s="21" t="s">
        <v>35</v>
      </c>
      <c r="N126" s="21" t="s">
        <v>35</v>
      </c>
      <c r="O126" s="21" t="s">
        <v>35</v>
      </c>
      <c r="P126" s="21" t="s">
        <v>35</v>
      </c>
    </row>
    <row r="127" spans="1:19" ht="12.75" customHeight="1" x14ac:dyDescent="0.2">
      <c r="B127" s="25"/>
      <c r="C127" s="35" t="s">
        <v>63</v>
      </c>
      <c r="D127" s="37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</row>
    <row r="128" spans="1:19" ht="12.75" customHeight="1" x14ac:dyDescent="0.2">
      <c r="B128" s="25"/>
      <c r="C128" s="231" t="s">
        <v>64</v>
      </c>
      <c r="D128" s="232"/>
      <c r="E128" s="232"/>
      <c r="F128" s="232"/>
      <c r="G128" s="232"/>
      <c r="H128" s="232"/>
      <c r="I128" s="232"/>
      <c r="J128" s="232"/>
      <c r="K128" s="232"/>
      <c r="L128" s="232"/>
      <c r="M128" s="232"/>
      <c r="N128" s="232"/>
      <c r="O128" s="232"/>
      <c r="P128" s="233"/>
    </row>
    <row r="129" spans="1:16" ht="9.75" customHeight="1" x14ac:dyDescent="0.2">
      <c r="B129" s="25"/>
      <c r="C129" s="35" t="s">
        <v>65</v>
      </c>
      <c r="D129" s="21" t="s">
        <v>35</v>
      </c>
      <c r="E129" s="21" t="s">
        <v>35</v>
      </c>
      <c r="F129" s="21" t="s">
        <v>35</v>
      </c>
      <c r="G129" s="21" t="s">
        <v>35</v>
      </c>
      <c r="H129" s="21" t="s">
        <v>35</v>
      </c>
      <c r="I129" s="21" t="s">
        <v>35</v>
      </c>
      <c r="J129" s="21" t="s">
        <v>35</v>
      </c>
      <c r="K129" s="21" t="s">
        <v>35</v>
      </c>
      <c r="L129" s="21" t="s">
        <v>35</v>
      </c>
      <c r="M129" s="21" t="s">
        <v>35</v>
      </c>
      <c r="N129" s="21" t="s">
        <v>35</v>
      </c>
      <c r="O129" s="21" t="s">
        <v>35</v>
      </c>
      <c r="P129" s="21" t="s">
        <v>35</v>
      </c>
    </row>
    <row r="130" spans="1:16" ht="12" customHeight="1" x14ac:dyDescent="0.2">
      <c r="B130" s="25"/>
      <c r="C130" s="48" t="s">
        <v>63</v>
      </c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50"/>
    </row>
    <row r="131" spans="1:16" x14ac:dyDescent="0.2">
      <c r="B131" s="159" t="s">
        <v>66</v>
      </c>
      <c r="C131" s="160"/>
      <c r="D131" s="161"/>
      <c r="E131" s="54" t="s">
        <v>35</v>
      </c>
      <c r="F131" s="54" t="s">
        <v>35</v>
      </c>
      <c r="G131" s="54" t="s">
        <v>35</v>
      </c>
      <c r="H131" s="54" t="s">
        <v>35</v>
      </c>
      <c r="I131" s="54" t="s">
        <v>35</v>
      </c>
      <c r="J131" s="54" t="s">
        <v>35</v>
      </c>
      <c r="K131" s="54" t="s">
        <v>35</v>
      </c>
      <c r="L131" s="54" t="s">
        <v>35</v>
      </c>
      <c r="M131" s="54" t="s">
        <v>35</v>
      </c>
      <c r="N131" s="54" t="s">
        <v>35</v>
      </c>
      <c r="O131" s="54" t="s">
        <v>35</v>
      </c>
      <c r="P131" s="54" t="s">
        <v>35</v>
      </c>
    </row>
    <row r="132" spans="1:16" ht="17.25" customHeight="1" x14ac:dyDescent="0.2">
      <c r="C132" s="229" t="s">
        <v>67</v>
      </c>
      <c r="D132" s="229"/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</row>
    <row r="133" spans="1:16" ht="15.75" customHeight="1" x14ac:dyDescent="0.2">
      <c r="C133" s="230" t="s">
        <v>68</v>
      </c>
      <c r="D133" s="230"/>
      <c r="E133" s="230"/>
      <c r="F133" s="230"/>
      <c r="G133" s="230"/>
      <c r="H133" s="230"/>
      <c r="I133" s="230"/>
      <c r="J133" s="230"/>
      <c r="K133" s="230"/>
      <c r="L133" s="230"/>
      <c r="M133" s="230"/>
      <c r="N133" s="230"/>
      <c r="O133" s="230"/>
    </row>
    <row r="134" spans="1:16" ht="12.75" customHeight="1" x14ac:dyDescent="0.2">
      <c r="C134" s="38" t="s">
        <v>69</v>
      </c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</row>
    <row r="135" spans="1:16" ht="9.75" customHeight="1" x14ac:dyDescent="0.2">
      <c r="E135" s="225" t="s">
        <v>81</v>
      </c>
      <c r="F135" s="226"/>
      <c r="G135" s="226"/>
      <c r="H135" s="226"/>
    </row>
    <row r="136" spans="1:16" ht="19.5" customHeight="1" x14ac:dyDescent="0.2">
      <c r="E136" s="226"/>
      <c r="F136" s="226"/>
      <c r="G136" s="226"/>
      <c r="H136" s="226"/>
      <c r="K136" s="39"/>
      <c r="L136" s="39"/>
      <c r="N136" s="227" t="s">
        <v>70</v>
      </c>
      <c r="O136" s="227"/>
    </row>
    <row r="137" spans="1:16" x14ac:dyDescent="0.2">
      <c r="K137" s="228" t="s">
        <v>71</v>
      </c>
      <c r="L137" s="228"/>
      <c r="N137" s="200" t="s">
        <v>72</v>
      </c>
      <c r="O137" s="200"/>
    </row>
    <row r="138" spans="1:16" x14ac:dyDescent="0.2">
      <c r="K138" s="12"/>
      <c r="L138" s="12"/>
      <c r="N138" s="30"/>
      <c r="O138" s="30"/>
    </row>
    <row r="139" spans="1:16" ht="12.75" customHeight="1" x14ac:dyDescent="0.2">
      <c r="E139" s="225" t="s">
        <v>82</v>
      </c>
      <c r="F139" s="226"/>
      <c r="G139" s="226"/>
      <c r="H139" s="226"/>
      <c r="K139" s="39"/>
      <c r="L139" s="39"/>
      <c r="N139" s="227" t="s">
        <v>74</v>
      </c>
      <c r="O139" s="227"/>
    </row>
    <row r="140" spans="1:16" x14ac:dyDescent="0.2">
      <c r="E140" s="226"/>
      <c r="F140" s="226"/>
      <c r="G140" s="226"/>
      <c r="H140" s="226"/>
      <c r="K140" s="228" t="s">
        <v>71</v>
      </c>
      <c r="L140" s="228"/>
      <c r="N140" s="200" t="s">
        <v>72</v>
      </c>
      <c r="O140" s="200"/>
    </row>
    <row r="141" spans="1:16" x14ac:dyDescent="0.2">
      <c r="A141" s="40"/>
    </row>
    <row r="142" spans="1:16" x14ac:dyDescent="0.2">
      <c r="A142" s="40"/>
      <c r="B142" s="40"/>
      <c r="C142" s="40" t="s">
        <v>73</v>
      </c>
      <c r="D142" s="40"/>
      <c r="E142" s="41" t="s">
        <v>74</v>
      </c>
      <c r="F142" s="41"/>
      <c r="G142" s="40"/>
    </row>
    <row r="143" spans="1:16" x14ac:dyDescent="0.2">
      <c r="A143" s="40"/>
      <c r="B143" s="40"/>
      <c r="C143" s="40"/>
      <c r="D143" s="40"/>
      <c r="E143" s="40">
        <v>481213</v>
      </c>
      <c r="F143" s="1"/>
      <c r="G143" s="40"/>
    </row>
  </sheetData>
  <mergeCells count="293">
    <mergeCell ref="H94:I94"/>
    <mergeCell ref="H96:I96"/>
    <mergeCell ref="H98:I98"/>
    <mergeCell ref="C76:O76"/>
    <mergeCell ref="N98:O98"/>
    <mergeCell ref="L92:M92"/>
    <mergeCell ref="L94:M94"/>
    <mergeCell ref="L96:M96"/>
    <mergeCell ref="L98:M98"/>
    <mergeCell ref="J92:K92"/>
    <mergeCell ref="J94:K94"/>
    <mergeCell ref="J96:K96"/>
    <mergeCell ref="J98:K98"/>
    <mergeCell ref="C102:O102"/>
    <mergeCell ref="C103:F103"/>
    <mergeCell ref="H103:I103"/>
    <mergeCell ref="N86:O86"/>
    <mergeCell ref="N87:O87"/>
    <mergeCell ref="H84:I84"/>
    <mergeCell ref="H85:I85"/>
    <mergeCell ref="H86:I86"/>
    <mergeCell ref="H87:I87"/>
    <mergeCell ref="J84:K84"/>
    <mergeCell ref="J85:K85"/>
    <mergeCell ref="J86:K86"/>
    <mergeCell ref="J87:K87"/>
    <mergeCell ref="C90:O90"/>
    <mergeCell ref="C91:O91"/>
    <mergeCell ref="C93:O93"/>
    <mergeCell ref="C95:O95"/>
    <mergeCell ref="C97:O97"/>
    <mergeCell ref="C99:O99"/>
    <mergeCell ref="C100:O100"/>
    <mergeCell ref="B101:O101"/>
    <mergeCell ref="N92:O92"/>
    <mergeCell ref="N94:O94"/>
    <mergeCell ref="N96:O96"/>
    <mergeCell ref="P73:Q78"/>
    <mergeCell ref="J88:K88"/>
    <mergeCell ref="L88:M88"/>
    <mergeCell ref="N88:O88"/>
    <mergeCell ref="L82:M82"/>
    <mergeCell ref="L81:M81"/>
    <mergeCell ref="L83:M83"/>
    <mergeCell ref="L84:M84"/>
    <mergeCell ref="L85:M85"/>
    <mergeCell ref="L86:M86"/>
    <mergeCell ref="L87:M87"/>
    <mergeCell ref="N82:O82"/>
    <mergeCell ref="N81:O81"/>
    <mergeCell ref="N83:O83"/>
    <mergeCell ref="N84:O84"/>
    <mergeCell ref="N85:O85"/>
    <mergeCell ref="J82:K82"/>
    <mergeCell ref="J81:K81"/>
    <mergeCell ref="J83:K83"/>
    <mergeCell ref="B120:B121"/>
    <mergeCell ref="C120:C121"/>
    <mergeCell ref="D120:D121"/>
    <mergeCell ref="E120:G120"/>
    <mergeCell ref="H120:J120"/>
    <mergeCell ref="K120:M120"/>
    <mergeCell ref="N120:P120"/>
    <mergeCell ref="K137:L137"/>
    <mergeCell ref="N137:O137"/>
    <mergeCell ref="E139:H140"/>
    <mergeCell ref="N139:O139"/>
    <mergeCell ref="K140:L140"/>
    <mergeCell ref="N140:O140"/>
    <mergeCell ref="C132:O132"/>
    <mergeCell ref="C133:O133"/>
    <mergeCell ref="E135:H136"/>
    <mergeCell ref="N136:O136"/>
    <mergeCell ref="C128:P128"/>
    <mergeCell ref="B131:D131"/>
    <mergeCell ref="C112:O112"/>
    <mergeCell ref="C107:F107"/>
    <mergeCell ref="H107:I107"/>
    <mergeCell ref="J107:K107"/>
    <mergeCell ref="L107:M107"/>
    <mergeCell ref="N107:O107"/>
    <mergeCell ref="C105:O105"/>
    <mergeCell ref="D117:O117"/>
    <mergeCell ref="C114:F114"/>
    <mergeCell ref="H114:I114"/>
    <mergeCell ref="J114:K114"/>
    <mergeCell ref="L114:M114"/>
    <mergeCell ref="N114:O114"/>
    <mergeCell ref="C115:O115"/>
    <mergeCell ref="C111:F111"/>
    <mergeCell ref="H111:I111"/>
    <mergeCell ref="J111:K111"/>
    <mergeCell ref="L111:M111"/>
    <mergeCell ref="N111:O111"/>
    <mergeCell ref="C113:O113"/>
    <mergeCell ref="C106:F106"/>
    <mergeCell ref="H106:I106"/>
    <mergeCell ref="L106:M106"/>
    <mergeCell ref="J106:K106"/>
    <mergeCell ref="J103:K103"/>
    <mergeCell ref="L103:M103"/>
    <mergeCell ref="N103:O103"/>
    <mergeCell ref="C104:O104"/>
    <mergeCell ref="C110:F110"/>
    <mergeCell ref="H110:I110"/>
    <mergeCell ref="J110:K110"/>
    <mergeCell ref="L110:M110"/>
    <mergeCell ref="N110:O110"/>
    <mergeCell ref="C109:O109"/>
    <mergeCell ref="C108:O108"/>
    <mergeCell ref="N106:O106"/>
    <mergeCell ref="C79:O79"/>
    <mergeCell ref="C80:O80"/>
    <mergeCell ref="D23:E23"/>
    <mergeCell ref="H23:I23"/>
    <mergeCell ref="L23:M23"/>
    <mergeCell ref="C27:N27"/>
    <mergeCell ref="D22:E22"/>
    <mergeCell ref="H22:I22"/>
    <mergeCell ref="L22:M22"/>
    <mergeCell ref="E33:G33"/>
    <mergeCell ref="E34:G34"/>
    <mergeCell ref="E32:P32"/>
    <mergeCell ref="C52:O52"/>
    <mergeCell ref="C56:F56"/>
    <mergeCell ref="H56:I56"/>
    <mergeCell ref="J56:K56"/>
    <mergeCell ref="L56:M56"/>
    <mergeCell ref="N56:O56"/>
    <mergeCell ref="C58:O58"/>
    <mergeCell ref="B53:O53"/>
    <mergeCell ref="C54:O54"/>
    <mergeCell ref="C55:F55"/>
    <mergeCell ref="H55:I55"/>
    <mergeCell ref="J55:K55"/>
    <mergeCell ref="K1:N1"/>
    <mergeCell ref="J2:O2"/>
    <mergeCell ref="J3:O3"/>
    <mergeCell ref="H4:O4"/>
    <mergeCell ref="C6:N6"/>
    <mergeCell ref="C7:N7"/>
    <mergeCell ref="D21:E21"/>
    <mergeCell ref="H21:I21"/>
    <mergeCell ref="L21:M21"/>
    <mergeCell ref="C15:D15"/>
    <mergeCell ref="H15:O15"/>
    <mergeCell ref="C16:D16"/>
    <mergeCell ref="C18:N18"/>
    <mergeCell ref="C20:F20"/>
    <mergeCell ref="G20:J20"/>
    <mergeCell ref="K20:N20"/>
    <mergeCell ref="C10:D10"/>
    <mergeCell ref="F10:O10"/>
    <mergeCell ref="C11:K11"/>
    <mergeCell ref="C12:D12"/>
    <mergeCell ref="F12:O12"/>
    <mergeCell ref="C13:K13"/>
    <mergeCell ref="L55:M55"/>
    <mergeCell ref="N55:O55"/>
    <mergeCell ref="C59:O59"/>
    <mergeCell ref="Q28:S28"/>
    <mergeCell ref="A41:E42"/>
    <mergeCell ref="A44:E44"/>
    <mergeCell ref="A45:E45"/>
    <mergeCell ref="A46:E46"/>
    <mergeCell ref="A47:E47"/>
    <mergeCell ref="A43:E43"/>
    <mergeCell ref="O43:P43"/>
    <mergeCell ref="O41:P41"/>
    <mergeCell ref="O42:P42"/>
    <mergeCell ref="N28:O28"/>
    <mergeCell ref="E29:G29"/>
    <mergeCell ref="H29:J29"/>
    <mergeCell ref="K29:M29"/>
    <mergeCell ref="N29:P29"/>
    <mergeCell ref="B37:G37"/>
    <mergeCell ref="E30:G30"/>
    <mergeCell ref="B31:G31"/>
    <mergeCell ref="Q33:Q34"/>
    <mergeCell ref="O44:P47"/>
    <mergeCell ref="E36:G36"/>
    <mergeCell ref="E35:P35"/>
    <mergeCell ref="C39:P39"/>
    <mergeCell ref="F41:H41"/>
    <mergeCell ref="I41:K41"/>
    <mergeCell ref="L41:N41"/>
    <mergeCell ref="C51:F51"/>
    <mergeCell ref="H51:I51"/>
    <mergeCell ref="J51:K51"/>
    <mergeCell ref="L51:M51"/>
    <mergeCell ref="N51:O51"/>
    <mergeCell ref="C49:N49"/>
    <mergeCell ref="H63:I63"/>
    <mergeCell ref="H64:I64"/>
    <mergeCell ref="C70:O70"/>
    <mergeCell ref="H65:I65"/>
    <mergeCell ref="H66:I66"/>
    <mergeCell ref="H67:I67"/>
    <mergeCell ref="H68:I68"/>
    <mergeCell ref="C57:F57"/>
    <mergeCell ref="H57:I57"/>
    <mergeCell ref="J57:K57"/>
    <mergeCell ref="L57:M57"/>
    <mergeCell ref="N57:O57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74:F74"/>
    <mergeCell ref="C75:F75"/>
    <mergeCell ref="H71:I71"/>
    <mergeCell ref="H73:I73"/>
    <mergeCell ref="H74:I74"/>
    <mergeCell ref="H75:I75"/>
    <mergeCell ref="H77:I77"/>
    <mergeCell ref="J60:K60"/>
    <mergeCell ref="J61:K61"/>
    <mergeCell ref="J62:K62"/>
    <mergeCell ref="J63:K63"/>
    <mergeCell ref="J64:K64"/>
    <mergeCell ref="J65:K65"/>
    <mergeCell ref="J66:K66"/>
    <mergeCell ref="J67:K67"/>
    <mergeCell ref="J68:K68"/>
    <mergeCell ref="J71:K71"/>
    <mergeCell ref="J73:K73"/>
    <mergeCell ref="J74:K74"/>
    <mergeCell ref="J75:K75"/>
    <mergeCell ref="J77:K77"/>
    <mergeCell ref="H60:I60"/>
    <mergeCell ref="H61:I61"/>
    <mergeCell ref="H62:I62"/>
    <mergeCell ref="H78:I78"/>
    <mergeCell ref="N77:O77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N60:O60"/>
    <mergeCell ref="N61:O61"/>
    <mergeCell ref="N62:O62"/>
    <mergeCell ref="N63:O63"/>
    <mergeCell ref="N64:O64"/>
    <mergeCell ref="N65:O65"/>
    <mergeCell ref="N66:O66"/>
    <mergeCell ref="N67:O67"/>
    <mergeCell ref="N68:O68"/>
    <mergeCell ref="C69:O69"/>
    <mergeCell ref="C71:F71"/>
    <mergeCell ref="C73:F73"/>
    <mergeCell ref="J78:K78"/>
    <mergeCell ref="N78:O78"/>
    <mergeCell ref="L71:M71"/>
    <mergeCell ref="L73:M73"/>
    <mergeCell ref="L74:M74"/>
    <mergeCell ref="L75:M75"/>
    <mergeCell ref="L77:M77"/>
    <mergeCell ref="N71:O71"/>
    <mergeCell ref="N73:O73"/>
    <mergeCell ref="N74:O74"/>
    <mergeCell ref="N75:O75"/>
    <mergeCell ref="C89:O89"/>
    <mergeCell ref="C92:F92"/>
    <mergeCell ref="C94:F94"/>
    <mergeCell ref="C96:F96"/>
    <mergeCell ref="C98:F98"/>
    <mergeCell ref="H92:I92"/>
    <mergeCell ref="C72:O72"/>
    <mergeCell ref="L78:M78"/>
    <mergeCell ref="H88:I88"/>
    <mergeCell ref="C81:F81"/>
    <mergeCell ref="C82:F82"/>
    <mergeCell ref="C83:F83"/>
    <mergeCell ref="C84:F84"/>
    <mergeCell ref="C85:F85"/>
    <mergeCell ref="C86:F86"/>
    <mergeCell ref="C87:F87"/>
    <mergeCell ref="H82:I82"/>
    <mergeCell ref="H81:I81"/>
    <mergeCell ref="H83:I83"/>
    <mergeCell ref="C88:F88"/>
    <mergeCell ref="C77:F77"/>
    <mergeCell ref="C78:F78"/>
  </mergeCells>
  <pageMargins left="0.25" right="0.25" top="0.75" bottom="0.75" header="0.3" footer="0.3"/>
  <pageSetup paperSize="9" scale="86" fitToHeight="0" orientation="landscape" r:id="rId1"/>
  <headerFooter alignWithMargins="0"/>
  <rowBreaks count="6" manualBreakCount="6">
    <brk id="33" max="16" man="1"/>
    <brk id="48" max="16383" man="1"/>
    <brk id="69" max="16" man="1"/>
    <brk id="84" max="16" man="1"/>
    <brk id="99" max="16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130102,130106</vt:lpstr>
      <vt:lpstr>'130102,130106'!Область_печати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2019-03-05T12:47:49Z</cp:lastPrinted>
  <dcterms:created xsi:type="dcterms:W3CDTF">2017-05-18T13:33:30Z</dcterms:created>
  <dcterms:modified xsi:type="dcterms:W3CDTF">2019-03-05T12:53:28Z</dcterms:modified>
</cp:coreProperties>
</file>