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0"/>
  </bookViews>
  <sheets>
    <sheet name="10111000" sheetId="1" r:id="rId1"/>
  </sheets>
  <definedNames>
    <definedName name="Excel_BuiltIn_Print_Area" localSheetId="0">'10111000'!$A$1:$T$165</definedName>
    <definedName name="_xlnm.Print_Area" localSheetId="0">'10111000'!$A$1:$T$162</definedName>
  </definedNames>
  <calcPr fullCalcOnLoad="1"/>
</workbook>
</file>

<file path=xl/sharedStrings.xml><?xml version="1.0" encoding="utf-8"?>
<sst xmlns="http://schemas.openxmlformats.org/spreadsheetml/2006/main" count="290" uniqueCount="163">
  <si>
    <t>ЗАТВЕРДЖЕНО</t>
  </si>
  <si>
    <t>Наказ Міністерства фінансів України</t>
  </si>
  <si>
    <r>
      <t xml:space="preserve">  від  26.08.2014р. 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 836       </t>
    </r>
    <r>
      <rPr>
        <sz val="12"/>
        <rFont val="Times New Roman"/>
        <family val="1"/>
      </rPr>
      <t xml:space="preserve">  </t>
    </r>
  </si>
  <si>
    <t>ЗВІТ</t>
  </si>
  <si>
    <t>про виконання паспорта бюджетної програми</t>
  </si>
  <si>
    <t>1.</t>
  </si>
  <si>
    <t>Управління культури Житомирської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</si>
  <si>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</si>
  <si>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</si>
  <si>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</si>
  <si>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</si>
  <si>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</si>
  <si>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</si>
  <si>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</si>
  <si>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</si>
  <si>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Видатки та надання кредитів за бюджетною програмою у звітний період: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</si>
  <si>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</si>
  <si>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</si>
  <si>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</si>
  <si>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</si>
  <si>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</si>
  <si>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</si>
  <si>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</si>
  <si>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</si>
  <si>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</si>
  <si>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</si>
  <si>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</si>
  <si>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</si>
  <si>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бюджетної програми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</si>
  <si>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</si>
  <si>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</si>
  <si>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6.</t>
  </si>
  <si>
    <t>Видатки на реалізацію регіональних цільових програм, які виконуються в межах бюджетної програми за звітний період: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</si>
  <si>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</si>
  <si>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</si>
  <si>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</si>
  <si>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Усього</t>
  </si>
  <si>
    <t>7.</t>
  </si>
  <si>
    <t>Результативні показники бюджетної програми та аналіз їх виконання за звітний період:</t>
  </si>
  <si>
    <t>Показники</t>
  </si>
  <si>
    <t>Одиниці виміру</t>
  </si>
  <si>
    <t>Джерело інформації</t>
  </si>
  <si>
    <t>Виконано за звітний період   (касові видатки/надані кредити)</t>
  </si>
  <si>
    <t>Завдання 1</t>
  </si>
  <si>
    <t xml:space="preserve">затрат </t>
  </si>
  <si>
    <t>тис.грн.</t>
  </si>
  <si>
    <t>Пояснення щодо розбіжностей між затвердженими та досягнутими результативними показниками</t>
  </si>
  <si>
    <t xml:space="preserve">продукту </t>
  </si>
  <si>
    <t>якості</t>
  </si>
  <si>
    <t>%</t>
  </si>
  <si>
    <t>8.</t>
  </si>
  <si>
    <t>Джерела фінансування інвестиційних проектів у розрізі підпрограм (3):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</si>
  <si>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</si>
  <si>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</si>
  <si>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</si>
  <si>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 </t>
  </si>
  <si>
    <t>Касові видатки за звітний період</t>
  </si>
  <si>
    <t xml:space="preserve">Прогноз видатків до кінця реалізації інвестиційного проекту </t>
  </si>
  <si>
    <t>Інвестиційний проект (1)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</si>
  <si>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</si>
  <si>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</si>
  <si>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</si>
  <si>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</si>
  <si>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(2)</t>
  </si>
  <si>
    <t>УСЬОГО</t>
  </si>
  <si>
    <t>1 Код функціональної класифікації видатків та кредитування бюджету вказується лише у випадку, коли бюджетна програма не  поділяється на підпрограми</t>
  </si>
  <si>
    <t>2 Зазначаються усі підпрограми та завдання, затверджені паспортом відповідної бюджетної програми.</t>
  </si>
  <si>
    <t>3 Пункт 8 заповнюється тільки для затверджених у місцевому бюджеті видатків/надання кредитів на реалізацію інвестиційних проектів(програм)</t>
  </si>
  <si>
    <t>Житомирської міської ради</t>
  </si>
  <si>
    <t>(підпис)</t>
  </si>
  <si>
    <t>(ініціали та прізвище)</t>
  </si>
  <si>
    <t>Головний бухгалтер централізованої бухгалтерії</t>
  </si>
  <si>
    <t>О.В.Галіцька</t>
  </si>
  <si>
    <t>управління культури Житомирської міської ради</t>
  </si>
  <si>
    <t>од.</t>
  </si>
  <si>
    <t>зведення планів по мережі штатах та контингентах установ, що фінансуються з місцевих бюджетів</t>
  </si>
  <si>
    <t>середнє число окладів ( ставок ) - всього ,од.:</t>
  </si>
  <si>
    <t>штатні розписи</t>
  </si>
  <si>
    <t>середнє число окладів ( ставок ) керівних працівників,од.:</t>
  </si>
  <si>
    <t>середнє число окладів ( ставок ) спеціалістів,од.:</t>
  </si>
  <si>
    <t>середнє число окладів ( ставок ) робітників,од.:</t>
  </si>
  <si>
    <t>середнє число окладів ( ставок ) обслуговуючого та технічного персоналу,од.:</t>
  </si>
  <si>
    <t>розрахунок до кошторису</t>
  </si>
  <si>
    <t>ефективності</t>
  </si>
  <si>
    <t>од</t>
  </si>
  <si>
    <t>грн.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</si>
  <si>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</si>
  <si>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>кількість установ - всього в т.ч.</t>
  </si>
  <si>
    <t>осіб</t>
  </si>
  <si>
    <t>0960</t>
  </si>
  <si>
    <t>Завдання 1. Забезпечення надання початкової музичної,хореграфічної освіти з образотворчого мистецтва та художнього промислу</t>
  </si>
  <si>
    <t>Усього:</t>
  </si>
  <si>
    <t xml:space="preserve">Забезпечення надання початкової музичної, хореграфічної освіти з образотворчого мистецтва та художнього промислу. </t>
  </si>
  <si>
    <t>музичних шкіл</t>
  </si>
  <si>
    <t>художніх шкіл</t>
  </si>
  <si>
    <t>хореграфічних шкіл</t>
  </si>
  <si>
    <t>середнє число окладів (ставок) педадогічного персоналу, од:</t>
  </si>
  <si>
    <t>кількість відділень (фортепіано,народні інструменти тощо),од.</t>
  </si>
  <si>
    <t>план роботи школи</t>
  </si>
  <si>
    <t>кількість класів,од.</t>
  </si>
  <si>
    <t>видатки на отримання освіти у школах естетичного виховання - всього, тис.грн.;</t>
  </si>
  <si>
    <t>видатки на отримання освіти у школах естетичного виховання за рахунок загального фонду, тис.грн.;</t>
  </si>
  <si>
    <t>видатки на отримання освіти у школах естетичного виховання за рахунок спеціального фонду, тис.грн.;</t>
  </si>
  <si>
    <t>у тому числі батьківська плата, тис.грн.</t>
  </si>
  <si>
    <t>середньорічна кількість учнів, які отримують освіту у школах естетичного виховання - всього, осіб:</t>
  </si>
  <si>
    <t>середня кількість учнів , звільнених від плати за навчання, осіб:</t>
  </si>
  <si>
    <t>чисельність учнів на одну педадогічну ставку,осіб;</t>
  </si>
  <si>
    <t>розрахунок(відношення чисельності  учнів до штатних одиниць педпрацівників)</t>
  </si>
  <si>
    <t>кількість діто-днів,од.;</t>
  </si>
  <si>
    <t>днів</t>
  </si>
  <si>
    <t>розрахунок (кількість днів на кількість учнів )</t>
  </si>
  <si>
    <t>витрати на навчання одного учня, який отримує освіту в школах естетичного виховання, грн.</t>
  </si>
  <si>
    <t>розрахунок (відношення видатків на кількість учнів )</t>
  </si>
  <si>
    <t>у тому числі за рахунок батьківської плати, грн.</t>
  </si>
  <si>
    <t>розрахунок (відношення видатків, які надходять від плати за навчання на кількість учнів )</t>
  </si>
  <si>
    <t>кількість днів відвідування учнями шкіл естетичного виховання, днів;</t>
  </si>
  <si>
    <t>план роботи</t>
  </si>
  <si>
    <t xml:space="preserve">динаміка збільшення чисельності учнів, які отримують освіту у школах естетичного виховання у плановому періоді по відношеннюдо фактичного показника </t>
  </si>
  <si>
    <t>розрахунок (відношення  кількості учнів  до аналогічного періоду минулого року)</t>
  </si>
  <si>
    <t>відсоток обсягу батьківської плати за навчання в загальному обсязі видатків на отримання освіти у школах естетичного виховання,%</t>
  </si>
  <si>
    <t>розрахунок ( відношення  загальних видатків та  батьківської плати )</t>
  </si>
  <si>
    <t>Пояснення щодо причин відхилення</t>
  </si>
  <si>
    <t xml:space="preserve">Начальник управління культури </t>
  </si>
  <si>
    <t>Н.І.Рябенко</t>
  </si>
  <si>
    <t>Розбіжності виникли за рахунок збільшення загальної кількості учнів та кількості учнів звільнених від плати за навчання малозабезпечених та інших категорій.</t>
  </si>
  <si>
    <t>Розбіжності виникли за рахунок збільшення загальної кількості учнів та наявності невикористаних коштів по загальному та спеціальному фондах.</t>
  </si>
  <si>
    <t>Розбіжності виникли за рахунок збільшення учнів та збільшення плати за навчання.</t>
  </si>
  <si>
    <t>місцевого бюджету станом на _01.01.2019__ року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</si>
  <si>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</si>
  <si>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Оплата праці з нарахуваннями</t>
  </si>
  <si>
    <t>Забезпечення господарського утримання в школах естетичного виховання</t>
  </si>
  <si>
    <t>Забезпечення матеріально-технічної бази в початкових спеціалізованих мистецьких навчальних закладах (школах естетичного виховання)</t>
  </si>
  <si>
    <t>Завдання 2.</t>
  </si>
  <si>
    <t>Забезпечення збереження енергоресурсів.</t>
  </si>
  <si>
    <t>Розбіжності між касовими та плановими показниками виникли за рахунок невикористаних коштів по заробітній платі та енергоносіях, кредиторської заборгованості  станом на 01.01.2019 року  та підвищення батьківської плати з 01.09.2018 року</t>
  </si>
  <si>
    <t>Завдання 2. Забезпечення збереження енергоносіїв.</t>
  </si>
  <si>
    <t>Обсяг видатків на оплату енергоносіїв</t>
  </si>
  <si>
    <t>кошторис 2018 рік</t>
  </si>
  <si>
    <t>теплопостачання</t>
  </si>
  <si>
    <t>водопостачання та водовідведення</t>
  </si>
  <si>
    <t>електроенергія</t>
  </si>
  <si>
    <t>газопостачання</t>
  </si>
  <si>
    <t>Загальна площа приміщень</t>
  </si>
  <si>
    <t>м куб.</t>
  </si>
  <si>
    <t>Опалювальна площа приміщень (газові котельні)</t>
  </si>
  <si>
    <t>Обсяг споживання енергоресурсів в натуральному виразі в т.ч.</t>
  </si>
  <si>
    <t>Гкал</t>
  </si>
  <si>
    <t>кВт</t>
  </si>
  <si>
    <t>м. куб.</t>
  </si>
  <si>
    <t>ліміт споживання енергоносіїв на 2018 рік</t>
  </si>
  <si>
    <t>середнє споживання комунальних послуг та енергоносіїв в т.ч.</t>
  </si>
  <si>
    <t>розрахунок (відношення 1 Гкал до 1 м опалювальної площі)</t>
  </si>
  <si>
    <t>розрахунок (відношення 1м куб.  до 1 м загальної площі)</t>
  </si>
  <si>
    <t>розрахунок (відношення 1кВт.  до 1 м загальної площі)</t>
  </si>
  <si>
    <t>розрахунок (відношення 1 м куб. до 1 м опалювальної площі)</t>
  </si>
  <si>
    <t xml:space="preserve">Опалювальна площа приміщень </t>
  </si>
  <si>
    <t>Річна економія споживання енергоносіїв у натуральному виразі</t>
  </si>
  <si>
    <t>розрахунок</t>
  </si>
  <si>
    <t>Розбіжність між плановими та касовими показниками виникла за рахунок економії використання енергоносіїв.</t>
  </si>
  <si>
    <t>Комплексна цільова програма розвитку культури міста "Нова основа культурного розвитку в місті Житомирі на 2018-2020 роки"</t>
  </si>
  <si>
    <r>
      <t>Розбіжність між касовими та плановими показниками виникла внаслідок підвищення цін на споживання енергоносіїв та економії  коштів на використання коштів у зв</t>
    </r>
    <r>
      <rPr>
        <sz val="12"/>
        <rFont val="Calibri"/>
        <family val="2"/>
      </rPr>
      <t>'</t>
    </r>
    <r>
      <rPr>
        <sz val="10.1"/>
        <rFont val="Times New Roman"/>
        <family val="1"/>
      </rPr>
      <t>язку з погодними умовами.</t>
    </r>
  </si>
  <si>
    <r>
      <t>Розбіжність між касовими та плановими показниками , а саме перебільшення споживання енергоресурсів водопостачання та водовідведення, електроенергії виникла внаслідок збільшення учнів та економія споживання енергоресурсів теплопостачання та газопостачання у зв</t>
    </r>
    <r>
      <rPr>
        <sz val="12"/>
        <rFont val="Calibri"/>
        <family val="2"/>
      </rPr>
      <t>'</t>
    </r>
    <r>
      <rPr>
        <sz val="10.1"/>
        <rFont val="Times New Roman"/>
        <family val="1"/>
      </rPr>
      <t xml:space="preserve">язку з </t>
    </r>
    <r>
      <rPr>
        <sz val="12"/>
        <rFont val="Times New Roman"/>
        <family val="1"/>
      </rPr>
      <t>погодними умовами.</t>
    </r>
  </si>
  <si>
    <t>1011100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</si>
</sst>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;\-#,##0.00"/>
    <numFmt numFmtId="174" formatCode="dd/mm/yy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;\-#,##0.0"/>
    <numFmt numFmtId="181" formatCode="#,##0;\-#,##0"/>
    <numFmt numFmtId="182" formatCode="0.00000000"/>
  </numFmts>
  <fonts count="4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sz val="10.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1" fillId="0" borderId="0" applyFill="0" applyBorder="0" applyAlignment="0" applyProtection="0"/>
    <xf numFmtId="0" fontId="30" fillId="27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0" fillId="0" borderId="0">
      <alignment/>
      <protection/>
    </xf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>
      <alignment/>
      <protection/>
    </xf>
    <xf numFmtId="0" fontId="2" fillId="0" borderId="0" xfId="53" applyFont="1" applyBorder="1" applyAlignment="1">
      <alignment/>
      <protection/>
    </xf>
    <xf numFmtId="0" fontId="2" fillId="0" borderId="0" xfId="53" applyFont="1" applyBorder="1" applyAlignment="1">
      <alignment horizontal="center"/>
      <protection/>
    </xf>
    <xf numFmtId="0" fontId="2" fillId="0" borderId="0" xfId="53" applyFont="1" applyAlignment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2" fontId="2" fillId="0" borderId="1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53" applyFont="1" applyBorder="1" applyAlignment="1">
      <alignment wrapText="1"/>
      <protection/>
    </xf>
    <xf numFmtId="0" fontId="5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wrapText="1"/>
    </xf>
    <xf numFmtId="172" fontId="2" fillId="0" borderId="16" xfId="0" applyNumberFormat="1" applyFont="1" applyBorder="1" applyAlignment="1">
      <alignment/>
    </xf>
    <xf numFmtId="0" fontId="8" fillId="0" borderId="0" xfId="53" applyFont="1">
      <alignment/>
      <protection/>
    </xf>
    <xf numFmtId="0" fontId="8" fillId="0" borderId="0" xfId="0" applyFont="1" applyAlignment="1">
      <alignment/>
    </xf>
    <xf numFmtId="0" fontId="9" fillId="0" borderId="0" xfId="53" applyFont="1" applyAlignment="1">
      <alignment horizontal="right"/>
      <protection/>
    </xf>
    <xf numFmtId="49" fontId="8" fillId="0" borderId="0" xfId="53" applyNumberFormat="1" applyFont="1" applyBorder="1" applyAlignment="1">
      <alignment horizontal="center"/>
      <protection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/>
    </xf>
    <xf numFmtId="172" fontId="4" fillId="0" borderId="16" xfId="0" applyNumberFormat="1" applyFont="1" applyBorder="1" applyAlignment="1">
      <alignment/>
    </xf>
    <xf numFmtId="172" fontId="4" fillId="0" borderId="16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49" fontId="2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9" fillId="0" borderId="0" xfId="53" applyFont="1" applyBorder="1" applyAlignment="1">
      <alignment horizontal="center"/>
      <protection/>
    </xf>
    <xf numFmtId="0" fontId="9" fillId="0" borderId="19" xfId="53" applyFont="1" applyBorder="1" applyAlignment="1">
      <alignment horizontal="left"/>
      <protection/>
    </xf>
    <xf numFmtId="0" fontId="9" fillId="0" borderId="19" xfId="53" applyFont="1" applyBorder="1" applyAlignment="1">
      <alignment/>
      <protection/>
    </xf>
    <xf numFmtId="0" fontId="2" fillId="0" borderId="20" xfId="53" applyFont="1" applyBorder="1" applyAlignment="1">
      <alignment/>
      <protection/>
    </xf>
    <xf numFmtId="0" fontId="2" fillId="0" borderId="0" xfId="53" applyFont="1" applyBorder="1" applyAlignment="1">
      <alignment horizontal="center"/>
      <protection/>
    </xf>
    <xf numFmtId="0" fontId="9" fillId="0" borderId="17" xfId="53" applyFont="1" applyBorder="1" applyAlignment="1">
      <alignment horizontal="left"/>
      <protection/>
    </xf>
    <xf numFmtId="0" fontId="2" fillId="0" borderId="0" xfId="53" applyFont="1" applyBorder="1" applyAlignment="1">
      <alignment horizontal="left"/>
      <protection/>
    </xf>
    <xf numFmtId="0" fontId="9" fillId="0" borderId="17" xfId="53" applyFont="1" applyBorder="1" applyAlignment="1">
      <alignment horizontal="left" wrapText="1"/>
      <protection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Dod5kochtor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8"/>
  <sheetViews>
    <sheetView tabSelected="1" view="pageBreakPreview" zoomScale="84" zoomScaleNormal="101" zoomScaleSheetLayoutView="84" zoomScalePageLayoutView="0" workbookViewId="0" topLeftCell="A93">
      <selection activeCell="L87" sqref="L87:N87"/>
    </sheetView>
  </sheetViews>
  <sheetFormatPr defaultColWidth="9.00390625" defaultRowHeight="12.75"/>
  <cols>
    <col min="1" max="1" width="5.75390625" style="1" customWidth="1"/>
    <col min="2" max="2" width="11.625" style="2" customWidth="1"/>
    <col min="3" max="3" width="11.25390625" style="2" customWidth="1"/>
    <col min="4" max="7" width="10.875" style="2" customWidth="1"/>
    <col min="8" max="8" width="10.75390625" style="2" customWidth="1"/>
    <col min="9" max="9" width="9.125" style="2" customWidth="1"/>
    <col min="10" max="10" width="10.875" style="2" customWidth="1"/>
    <col min="11" max="11" width="10.00390625" style="2" customWidth="1"/>
    <col min="12" max="12" width="9.25390625" style="2" customWidth="1"/>
    <col min="13" max="13" width="10.125" style="2" customWidth="1"/>
    <col min="14" max="14" width="11.00390625" style="2" customWidth="1"/>
    <col min="15" max="15" width="9.75390625" style="2" customWidth="1"/>
    <col min="16" max="16" width="9.25390625" style="2" customWidth="1"/>
    <col min="17" max="17" width="8.375" style="2" customWidth="1"/>
    <col min="18" max="18" width="7.375" style="2" customWidth="1"/>
    <col min="19" max="16384" width="9.125" style="2" customWidth="1"/>
  </cols>
  <sheetData>
    <row r="2" spans="15:19" ht="12.75" customHeight="1">
      <c r="O2" s="77" t="s">
        <v>0</v>
      </c>
      <c r="P2" s="77"/>
      <c r="Q2" s="77"/>
      <c r="R2" s="77"/>
      <c r="S2" s="77"/>
    </row>
    <row r="3" spans="15:19" ht="12.75" customHeight="1">
      <c r="O3" s="78" t="s">
        <v>1</v>
      </c>
      <c r="P3" s="78"/>
      <c r="Q3" s="78"/>
      <c r="R3" s="78"/>
      <c r="S3" s="78"/>
    </row>
    <row r="4" spans="15:19" ht="12.75" customHeight="1">
      <c r="O4" s="79" t="s">
        <v>2</v>
      </c>
      <c r="P4" s="79"/>
      <c r="Q4" s="79"/>
      <c r="R4" s="79"/>
      <c r="S4" s="79"/>
    </row>
    <row r="5" spans="15:19" ht="10.5" customHeight="1">
      <c r="O5" s="3"/>
      <c r="P5" s="3"/>
      <c r="Q5" s="3"/>
      <c r="R5" s="3"/>
      <c r="S5" s="3"/>
    </row>
    <row r="6" ht="12" customHeight="1"/>
    <row r="7" spans="1:19" ht="16.5" customHeight="1">
      <c r="A7" s="4"/>
      <c r="B7" s="5"/>
      <c r="C7" s="5"/>
      <c r="D7" s="5"/>
      <c r="E7" s="5"/>
      <c r="F7" s="5"/>
      <c r="G7" s="56"/>
      <c r="H7" s="80" t="s">
        <v>3</v>
      </c>
      <c r="I7" s="80"/>
      <c r="J7" s="80"/>
      <c r="K7" s="80"/>
      <c r="L7" s="80"/>
      <c r="M7" s="80"/>
      <c r="N7" s="57"/>
      <c r="S7" s="5"/>
    </row>
    <row r="8" spans="1:27" ht="18.75">
      <c r="A8" s="4"/>
      <c r="B8" s="5"/>
      <c r="C8" s="5"/>
      <c r="D8" s="5"/>
      <c r="E8" s="5"/>
      <c r="F8" s="5"/>
      <c r="G8" s="80" t="s">
        <v>4</v>
      </c>
      <c r="H8" s="80"/>
      <c r="I8" s="80"/>
      <c r="J8" s="80"/>
      <c r="K8" s="80"/>
      <c r="L8" s="80"/>
      <c r="M8" s="80"/>
      <c r="N8" s="80"/>
      <c r="S8" s="5"/>
      <c r="T8" s="5"/>
      <c r="U8" s="5"/>
      <c r="V8" s="5"/>
      <c r="W8" s="5"/>
      <c r="X8" s="5"/>
      <c r="Y8" s="5"/>
      <c r="Z8" s="5"/>
      <c r="AA8" s="5"/>
    </row>
    <row r="9" spans="1:27" ht="18.75">
      <c r="A9" s="4"/>
      <c r="B9" s="5"/>
      <c r="C9" s="5"/>
      <c r="D9" s="5"/>
      <c r="E9" s="5"/>
      <c r="F9" s="5"/>
      <c r="G9" s="80" t="s">
        <v>127</v>
      </c>
      <c r="H9" s="80"/>
      <c r="I9" s="80"/>
      <c r="J9" s="80"/>
      <c r="K9" s="80"/>
      <c r="L9" s="80"/>
      <c r="M9" s="80"/>
      <c r="N9" s="80"/>
      <c r="S9" s="5"/>
      <c r="T9" s="5"/>
      <c r="U9" s="5"/>
      <c r="V9" s="5"/>
      <c r="W9" s="5"/>
      <c r="X9" s="5"/>
      <c r="Y9" s="5"/>
      <c r="Z9" s="5"/>
      <c r="AA9" s="5"/>
    </row>
    <row r="10" spans="1:27" ht="15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>
      <c r="A11" s="58" t="s">
        <v>5</v>
      </c>
      <c r="B11" s="81">
        <v>1000000</v>
      </c>
      <c r="C11" s="81"/>
      <c r="D11" s="56"/>
      <c r="E11" s="82" t="s">
        <v>6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6"/>
      <c r="T11" s="5"/>
      <c r="U11" s="5"/>
      <c r="V11" s="5"/>
      <c r="W11" s="5"/>
      <c r="X11" s="5"/>
      <c r="Y11" s="5"/>
      <c r="Z11" s="5"/>
      <c r="AA11" s="5"/>
    </row>
    <row r="12" spans="1:27" ht="15.75">
      <c r="A12" s="4"/>
      <c r="B12" s="83" t="s">
        <v>7</v>
      </c>
      <c r="C12" s="83"/>
      <c r="D12" s="5"/>
      <c r="E12" s="84" t="s">
        <v>8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7"/>
      <c r="Q12" s="7"/>
      <c r="R12" s="8"/>
      <c r="S12" s="8"/>
      <c r="T12" s="6"/>
      <c r="U12" s="6"/>
      <c r="V12" s="6"/>
      <c r="W12" s="6"/>
      <c r="X12" s="6"/>
      <c r="Y12" s="6"/>
      <c r="Z12" s="6"/>
      <c r="AA12" s="6"/>
    </row>
    <row r="13" spans="1:27" ht="15.75">
      <c r="A13" s="4"/>
      <c r="B13" s="5"/>
      <c r="C13" s="5"/>
      <c r="D13" s="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8.75">
      <c r="A14" s="58" t="s">
        <v>9</v>
      </c>
      <c r="B14" s="81">
        <v>1010000</v>
      </c>
      <c r="C14" s="81"/>
      <c r="D14" s="56"/>
      <c r="E14" s="85" t="s">
        <v>6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6"/>
      <c r="T14" s="8"/>
      <c r="U14" s="8"/>
      <c r="V14" s="8"/>
      <c r="W14" s="8"/>
      <c r="X14" s="8"/>
      <c r="Y14" s="8"/>
      <c r="Z14" s="8"/>
      <c r="AA14" s="8"/>
    </row>
    <row r="15" spans="1:27" ht="15.75">
      <c r="A15" s="4"/>
      <c r="B15" s="83" t="s">
        <v>7</v>
      </c>
      <c r="C15" s="83"/>
      <c r="D15" s="5"/>
      <c r="E15" s="84" t="s">
        <v>10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7"/>
      <c r="Q15" s="7"/>
      <c r="R15" s="8"/>
      <c r="S15" s="8"/>
      <c r="T15" s="6"/>
      <c r="U15" s="6"/>
      <c r="V15" s="6"/>
      <c r="W15" s="6"/>
      <c r="X15" s="6"/>
      <c r="Y15" s="6"/>
      <c r="Z15" s="6"/>
      <c r="AA15" s="6"/>
    </row>
    <row r="16" spans="1:27" ht="15.75">
      <c r="A16" s="4"/>
      <c r="B16" s="5"/>
      <c r="C16" s="5"/>
      <c r="D16" s="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36" customHeight="1">
      <c r="A17" s="58" t="s">
        <v>11</v>
      </c>
      <c r="B17" s="81">
        <v>1011100</v>
      </c>
      <c r="C17" s="81"/>
      <c r="D17" s="59" t="s">
        <v>89</v>
      </c>
      <c r="E17" s="87" t="s">
        <v>128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45"/>
      <c r="T17" s="8"/>
      <c r="U17" s="8"/>
      <c r="V17" s="8"/>
      <c r="W17" s="8"/>
      <c r="X17" s="8"/>
      <c r="Y17" s="8"/>
      <c r="Z17" s="8"/>
      <c r="AA17" s="8"/>
    </row>
    <row r="18" spans="1:27" ht="12.75" customHeight="1">
      <c r="A18" s="4"/>
      <c r="B18" s="83" t="s">
        <v>7</v>
      </c>
      <c r="C18" s="83"/>
      <c r="D18" s="6" t="s">
        <v>12</v>
      </c>
      <c r="E18" s="6"/>
      <c r="G18" s="5"/>
      <c r="H18" s="86" t="s">
        <v>13</v>
      </c>
      <c r="I18" s="86"/>
      <c r="J18" s="86"/>
      <c r="K18" s="86"/>
      <c r="L18" s="86"/>
      <c r="M18" s="86"/>
      <c r="N18" s="86"/>
      <c r="O18" s="86"/>
      <c r="P18" s="8"/>
      <c r="Q18" s="8"/>
      <c r="R18" s="8"/>
      <c r="S18" s="8"/>
      <c r="T18" s="6"/>
      <c r="U18" s="6"/>
      <c r="V18" s="6"/>
      <c r="W18" s="6"/>
      <c r="X18" s="6"/>
      <c r="Y18" s="6"/>
      <c r="Z18" s="6"/>
      <c r="AA18" s="6"/>
    </row>
    <row r="19" spans="1:27" ht="15.75">
      <c r="A19" s="4"/>
      <c r="B19" s="6"/>
      <c r="C19" s="6"/>
      <c r="D19" s="6"/>
      <c r="E19" s="6"/>
      <c r="G19" s="5"/>
      <c r="H19" s="9"/>
      <c r="I19" s="10"/>
      <c r="J19" s="10"/>
      <c r="K19" s="10"/>
      <c r="L19" s="10"/>
      <c r="M19" s="10"/>
      <c r="N19" s="10"/>
      <c r="O19" s="10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5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8"/>
      <c r="U20" s="8"/>
      <c r="V20" s="8"/>
      <c r="W20" s="8"/>
      <c r="X20" s="8"/>
      <c r="Y20" s="8"/>
      <c r="Z20" s="8"/>
      <c r="AA20" s="8"/>
    </row>
    <row r="21" spans="1:27" ht="15.75">
      <c r="A21" s="11" t="s">
        <v>14</v>
      </c>
      <c r="B21" s="88" t="s">
        <v>15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T21" s="5"/>
      <c r="U21" s="5"/>
      <c r="V21" s="5"/>
      <c r="W21" s="5"/>
      <c r="X21" s="5"/>
      <c r="Y21" s="5"/>
      <c r="Z21" s="5"/>
      <c r="AA21" s="5"/>
    </row>
    <row r="22" spans="1:15" ht="15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9:10" ht="15.75">
      <c r="I23" s="89" t="s">
        <v>16</v>
      </c>
      <c r="J23" s="89"/>
    </row>
    <row r="24" spans="1:19" ht="17.25" customHeight="1">
      <c r="A24" s="14"/>
      <c r="B24" s="90" t="s">
        <v>17</v>
      </c>
      <c r="C24" s="90"/>
      <c r="D24" s="90"/>
      <c r="E24" s="90"/>
      <c r="F24" s="90"/>
      <c r="G24" s="90"/>
      <c r="H24" s="90" t="s">
        <v>18</v>
      </c>
      <c r="I24" s="90"/>
      <c r="J24" s="90"/>
      <c r="K24" s="90"/>
      <c r="L24" s="90"/>
      <c r="M24" s="90"/>
      <c r="N24" s="90" t="s">
        <v>19</v>
      </c>
      <c r="O24" s="90"/>
      <c r="P24" s="90"/>
      <c r="Q24" s="90"/>
      <c r="R24" s="90"/>
      <c r="S24" s="90"/>
    </row>
    <row r="25" spans="1:19" ht="24.75" customHeight="1">
      <c r="A25" s="16"/>
      <c r="B25" s="90" t="s">
        <v>20</v>
      </c>
      <c r="C25" s="90"/>
      <c r="D25" s="90" t="s">
        <v>21</v>
      </c>
      <c r="E25" s="90"/>
      <c r="F25" s="90" t="s">
        <v>22</v>
      </c>
      <c r="G25" s="90"/>
      <c r="H25" s="90" t="s">
        <v>20</v>
      </c>
      <c r="I25" s="90"/>
      <c r="J25" s="90" t="s">
        <v>21</v>
      </c>
      <c r="K25" s="90"/>
      <c r="L25" s="90" t="s">
        <v>22</v>
      </c>
      <c r="M25" s="90"/>
      <c r="N25" s="90" t="s">
        <v>20</v>
      </c>
      <c r="O25" s="90"/>
      <c r="P25" s="90" t="s">
        <v>21</v>
      </c>
      <c r="Q25" s="90"/>
      <c r="R25" s="90" t="s">
        <v>22</v>
      </c>
      <c r="S25" s="90"/>
    </row>
    <row r="26" spans="1:19" ht="11.25" customHeight="1">
      <c r="A26" s="16"/>
      <c r="B26" s="90">
        <v>1</v>
      </c>
      <c r="C26" s="90"/>
      <c r="D26" s="90">
        <v>2</v>
      </c>
      <c r="E26" s="90"/>
      <c r="F26" s="90">
        <v>3</v>
      </c>
      <c r="G26" s="90"/>
      <c r="H26" s="90">
        <v>4</v>
      </c>
      <c r="I26" s="90"/>
      <c r="J26" s="90">
        <v>5</v>
      </c>
      <c r="K26" s="90"/>
      <c r="L26" s="90">
        <v>6</v>
      </c>
      <c r="M26" s="90"/>
      <c r="N26" s="90">
        <v>7</v>
      </c>
      <c r="O26" s="90"/>
      <c r="P26" s="90">
        <v>8</v>
      </c>
      <c r="Q26" s="90"/>
      <c r="R26" s="90">
        <v>9</v>
      </c>
      <c r="S26" s="90"/>
    </row>
    <row r="27" spans="1:19" ht="12.75" customHeight="1">
      <c r="A27" s="17"/>
      <c r="B27" s="91">
        <v>41012.9</v>
      </c>
      <c r="C27" s="91"/>
      <c r="D27" s="91">
        <v>2316.8</v>
      </c>
      <c r="E27" s="91"/>
      <c r="F27" s="91">
        <f>B27+D27</f>
        <v>43329.700000000004</v>
      </c>
      <c r="G27" s="91"/>
      <c r="H27" s="91">
        <v>40899.2</v>
      </c>
      <c r="I27" s="91"/>
      <c r="J27" s="91">
        <v>3810.2</v>
      </c>
      <c r="K27" s="91"/>
      <c r="L27" s="91">
        <f>H27+J27</f>
        <v>44709.399999999994</v>
      </c>
      <c r="M27" s="91"/>
      <c r="N27" s="91">
        <f>H27-B27</f>
        <v>-113.70000000000437</v>
      </c>
      <c r="O27" s="91"/>
      <c r="P27" s="91">
        <f>J27-D27</f>
        <v>1493.3999999999996</v>
      </c>
      <c r="Q27" s="91"/>
      <c r="R27" s="91">
        <f>L27-F27</f>
        <v>1379.6999999999898</v>
      </c>
      <c r="S27" s="91"/>
    </row>
    <row r="28" spans="1:19" ht="12.75" customHeight="1">
      <c r="A28" s="1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30" spans="1:15" ht="15.75">
      <c r="A30" s="11" t="s">
        <v>23</v>
      </c>
      <c r="B30" s="88" t="s">
        <v>24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1:15" ht="15.7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ht="15.75">
      <c r="I32" s="2" t="s">
        <v>16</v>
      </c>
    </row>
    <row r="33" spans="1:19" ht="43.5" customHeight="1">
      <c r="A33" s="90" t="s">
        <v>25</v>
      </c>
      <c r="B33" s="90" t="s">
        <v>26</v>
      </c>
      <c r="C33" s="90" t="s">
        <v>27</v>
      </c>
      <c r="D33" s="90" t="s">
        <v>28</v>
      </c>
      <c r="E33" s="90"/>
      <c r="F33" s="90"/>
      <c r="G33" s="90"/>
      <c r="H33" s="90" t="s">
        <v>29</v>
      </c>
      <c r="I33" s="90"/>
      <c r="J33" s="90"/>
      <c r="K33" s="90" t="s">
        <v>30</v>
      </c>
      <c r="L33" s="90"/>
      <c r="M33" s="90"/>
      <c r="N33" s="90" t="s">
        <v>19</v>
      </c>
      <c r="O33" s="90"/>
      <c r="P33" s="100"/>
      <c r="Q33" s="92" t="s">
        <v>121</v>
      </c>
      <c r="R33" s="93"/>
      <c r="S33" s="94"/>
    </row>
    <row r="34" spans="1:19" ht="54.75" customHeight="1">
      <c r="A34" s="90"/>
      <c r="B34" s="90"/>
      <c r="C34" s="90"/>
      <c r="D34" s="90"/>
      <c r="E34" s="90"/>
      <c r="F34" s="90"/>
      <c r="G34" s="90"/>
      <c r="H34" s="15" t="s">
        <v>20</v>
      </c>
      <c r="I34" s="15" t="s">
        <v>21</v>
      </c>
      <c r="J34" s="15" t="s">
        <v>22</v>
      </c>
      <c r="K34" s="15" t="s">
        <v>20</v>
      </c>
      <c r="L34" s="15" t="s">
        <v>21</v>
      </c>
      <c r="M34" s="15" t="s">
        <v>22</v>
      </c>
      <c r="N34" s="15" t="s">
        <v>20</v>
      </c>
      <c r="O34" s="15" t="s">
        <v>21</v>
      </c>
      <c r="P34" s="44" t="s">
        <v>22</v>
      </c>
      <c r="Q34" s="95"/>
      <c r="R34" s="71"/>
      <c r="S34" s="96"/>
    </row>
    <row r="35" spans="1:19" ht="14.25" customHeight="1">
      <c r="A35" s="48">
        <v>1</v>
      </c>
      <c r="B35" s="49">
        <v>2</v>
      </c>
      <c r="C35" s="49">
        <v>3</v>
      </c>
      <c r="D35" s="101">
        <v>4</v>
      </c>
      <c r="E35" s="101"/>
      <c r="F35" s="101"/>
      <c r="G35" s="101"/>
      <c r="H35" s="49">
        <v>5</v>
      </c>
      <c r="I35" s="49">
        <v>6</v>
      </c>
      <c r="J35" s="49">
        <v>7</v>
      </c>
      <c r="K35" s="49">
        <v>8</v>
      </c>
      <c r="L35" s="49">
        <v>9</v>
      </c>
      <c r="M35" s="49">
        <v>10</v>
      </c>
      <c r="N35" s="49">
        <v>11</v>
      </c>
      <c r="O35" s="49">
        <v>12</v>
      </c>
      <c r="P35" s="47">
        <v>13</v>
      </c>
      <c r="Q35" s="97">
        <v>14</v>
      </c>
      <c r="R35" s="98"/>
      <c r="S35" s="99"/>
    </row>
    <row r="36" spans="1:19" ht="70.5" customHeight="1">
      <c r="A36" s="51" t="s">
        <v>5</v>
      </c>
      <c r="B36" s="51" t="s">
        <v>162</v>
      </c>
      <c r="C36" s="51" t="s">
        <v>89</v>
      </c>
      <c r="D36" s="102" t="s">
        <v>90</v>
      </c>
      <c r="E36" s="102"/>
      <c r="F36" s="102"/>
      <c r="G36" s="102"/>
      <c r="H36" s="52">
        <f>H37+H38+H39</f>
        <v>39864.8</v>
      </c>
      <c r="I36" s="52">
        <f>I37+I38+I39</f>
        <v>2301.4</v>
      </c>
      <c r="J36" s="53">
        <f>H36+I36</f>
        <v>42166.200000000004</v>
      </c>
      <c r="K36" s="52">
        <f>K37+K38+K39</f>
        <v>39761.299999999996</v>
      </c>
      <c r="L36" s="52">
        <f>L37+L38+L39</f>
        <v>3744.2</v>
      </c>
      <c r="M36" s="53">
        <f>K36+L36</f>
        <v>43505.49999999999</v>
      </c>
      <c r="N36" s="52">
        <f>K36-H36</f>
        <v>-103.50000000000728</v>
      </c>
      <c r="O36" s="52">
        <f>L36-I36</f>
        <v>1442.7999999999997</v>
      </c>
      <c r="P36" s="52">
        <f>M36-J36</f>
        <v>1339.2999999999884</v>
      </c>
      <c r="Q36" s="134" t="s">
        <v>134</v>
      </c>
      <c r="R36" s="134"/>
      <c r="S36" s="134"/>
    </row>
    <row r="37" spans="1:19" ht="24.75" customHeight="1">
      <c r="A37" s="50"/>
      <c r="B37" s="51"/>
      <c r="C37" s="51"/>
      <c r="D37" s="133" t="s">
        <v>129</v>
      </c>
      <c r="E37" s="133"/>
      <c r="F37" s="133"/>
      <c r="G37" s="133"/>
      <c r="H37" s="54">
        <v>38244.1</v>
      </c>
      <c r="I37" s="54">
        <v>2224.9</v>
      </c>
      <c r="J37" s="54">
        <f>H37+I37</f>
        <v>40469</v>
      </c>
      <c r="K37" s="54">
        <v>38236.2</v>
      </c>
      <c r="L37" s="54">
        <v>2857.2</v>
      </c>
      <c r="M37" s="54">
        <f>K37+L37</f>
        <v>41093.399999999994</v>
      </c>
      <c r="N37" s="54">
        <f aca="true" t="shared" si="0" ref="N37:O39">K37-H37</f>
        <v>-7.900000000001455</v>
      </c>
      <c r="O37" s="54">
        <f t="shared" si="0"/>
        <v>632.2999999999997</v>
      </c>
      <c r="P37" s="54">
        <f>N37+O37</f>
        <v>624.3999999999983</v>
      </c>
      <c r="Q37" s="134"/>
      <c r="R37" s="134"/>
      <c r="S37" s="134"/>
    </row>
    <row r="38" spans="1:19" ht="42" customHeight="1">
      <c r="A38" s="50"/>
      <c r="B38" s="51"/>
      <c r="C38" s="51"/>
      <c r="D38" s="133" t="s">
        <v>130</v>
      </c>
      <c r="E38" s="133"/>
      <c r="F38" s="133"/>
      <c r="G38" s="133"/>
      <c r="H38" s="54">
        <v>1290.4</v>
      </c>
      <c r="I38" s="54">
        <v>0</v>
      </c>
      <c r="J38" s="54">
        <f>H38+I38</f>
        <v>1290.4</v>
      </c>
      <c r="K38" s="54">
        <v>1201.1</v>
      </c>
      <c r="L38" s="54">
        <v>396.2</v>
      </c>
      <c r="M38" s="54">
        <f>K38+L38</f>
        <v>1597.3</v>
      </c>
      <c r="N38" s="54">
        <f t="shared" si="0"/>
        <v>-89.30000000000018</v>
      </c>
      <c r="O38" s="54">
        <f t="shared" si="0"/>
        <v>396.2</v>
      </c>
      <c r="P38" s="54">
        <f>N38+O38</f>
        <v>306.8999999999998</v>
      </c>
      <c r="Q38" s="134"/>
      <c r="R38" s="134"/>
      <c r="S38" s="134"/>
    </row>
    <row r="39" spans="1:19" ht="62.25" customHeight="1">
      <c r="A39" s="50"/>
      <c r="B39" s="51"/>
      <c r="C39" s="51"/>
      <c r="D39" s="133" t="s">
        <v>131</v>
      </c>
      <c r="E39" s="133"/>
      <c r="F39" s="133"/>
      <c r="G39" s="133"/>
      <c r="H39" s="54">
        <v>330.3</v>
      </c>
      <c r="I39" s="54">
        <v>76.5</v>
      </c>
      <c r="J39" s="54">
        <f>H39+I39</f>
        <v>406.8</v>
      </c>
      <c r="K39" s="54">
        <v>324</v>
      </c>
      <c r="L39" s="54">
        <v>490.8</v>
      </c>
      <c r="M39" s="54">
        <f>K39+L39</f>
        <v>814.8</v>
      </c>
      <c r="N39" s="54">
        <f t="shared" si="0"/>
        <v>-6.300000000000011</v>
      </c>
      <c r="O39" s="54">
        <f t="shared" si="0"/>
        <v>414.3</v>
      </c>
      <c r="P39" s="54">
        <f>N39+O39</f>
        <v>408</v>
      </c>
      <c r="Q39" s="134"/>
      <c r="R39" s="134"/>
      <c r="S39" s="134"/>
    </row>
    <row r="40" spans="1:19" ht="24" customHeight="1">
      <c r="A40" s="50"/>
      <c r="B40" s="51"/>
      <c r="C40" s="51"/>
      <c r="D40" s="133" t="s">
        <v>132</v>
      </c>
      <c r="E40" s="133"/>
      <c r="F40" s="133"/>
      <c r="G40" s="133"/>
      <c r="H40" s="52"/>
      <c r="I40" s="52"/>
      <c r="J40" s="53"/>
      <c r="K40" s="52"/>
      <c r="L40" s="52"/>
      <c r="M40" s="53"/>
      <c r="N40" s="52"/>
      <c r="O40" s="52"/>
      <c r="P40" s="52"/>
      <c r="Q40" s="134"/>
      <c r="R40" s="134"/>
      <c r="S40" s="134"/>
    </row>
    <row r="41" spans="1:19" ht="27" customHeight="1">
      <c r="A41" s="51"/>
      <c r="B41" s="51"/>
      <c r="C41" s="51"/>
      <c r="D41" s="102" t="s">
        <v>133</v>
      </c>
      <c r="E41" s="102"/>
      <c r="F41" s="102"/>
      <c r="G41" s="102"/>
      <c r="H41" s="55">
        <v>1148.1</v>
      </c>
      <c r="I41" s="55">
        <v>15.4</v>
      </c>
      <c r="J41" s="54">
        <f>H41+I41</f>
        <v>1163.5</v>
      </c>
      <c r="K41" s="55">
        <v>1137.9</v>
      </c>
      <c r="L41" s="55">
        <v>66</v>
      </c>
      <c r="M41" s="54">
        <f>K41+L41</f>
        <v>1203.9</v>
      </c>
      <c r="N41" s="54">
        <f>K41-H41</f>
        <v>-10.199999999999818</v>
      </c>
      <c r="O41" s="54">
        <f>L41-I41</f>
        <v>50.6</v>
      </c>
      <c r="P41" s="54">
        <f>N41+O41</f>
        <v>40.40000000000018</v>
      </c>
      <c r="Q41" s="134"/>
      <c r="R41" s="134"/>
      <c r="S41" s="134"/>
    </row>
    <row r="42" spans="1:19" ht="26.25" customHeight="1">
      <c r="A42" s="60"/>
      <c r="B42" s="61"/>
      <c r="C42" s="61"/>
      <c r="D42" s="103" t="s">
        <v>91</v>
      </c>
      <c r="E42" s="103"/>
      <c r="F42" s="103"/>
      <c r="G42" s="103"/>
      <c r="H42" s="62">
        <f aca="true" t="shared" si="1" ref="H42:M42">H36+H41</f>
        <v>41012.9</v>
      </c>
      <c r="I42" s="61">
        <f t="shared" si="1"/>
        <v>2316.8</v>
      </c>
      <c r="J42" s="61">
        <f t="shared" si="1"/>
        <v>43329.700000000004</v>
      </c>
      <c r="K42" s="61">
        <f t="shared" si="1"/>
        <v>40899.2</v>
      </c>
      <c r="L42" s="61">
        <f t="shared" si="1"/>
        <v>3810.2</v>
      </c>
      <c r="M42" s="61">
        <f t="shared" si="1"/>
        <v>44709.399999999994</v>
      </c>
      <c r="N42" s="63">
        <f>K42-H42</f>
        <v>-113.70000000000437</v>
      </c>
      <c r="O42" s="61">
        <f>O36+O41</f>
        <v>1493.3999999999996</v>
      </c>
      <c r="P42" s="61">
        <f>P36+P41</f>
        <v>1379.6999999999884</v>
      </c>
      <c r="Q42" s="138"/>
      <c r="R42" s="138"/>
      <c r="S42" s="138"/>
    </row>
    <row r="44" spans="1:19" ht="12.75" customHeight="1">
      <c r="A44" s="11" t="s">
        <v>31</v>
      </c>
      <c r="B44" s="104" t="s">
        <v>32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</row>
    <row r="45" ht="12.75" customHeight="1"/>
    <row r="46" spans="1:19" ht="45" customHeight="1">
      <c r="A46" s="90" t="s">
        <v>33</v>
      </c>
      <c r="B46" s="90"/>
      <c r="C46" s="90"/>
      <c r="D46" s="90"/>
      <c r="E46" s="90"/>
      <c r="F46" s="90"/>
      <c r="G46" s="90"/>
      <c r="H46" s="90" t="s">
        <v>29</v>
      </c>
      <c r="I46" s="90"/>
      <c r="J46" s="90"/>
      <c r="K46" s="90" t="s">
        <v>30</v>
      </c>
      <c r="L46" s="90"/>
      <c r="M46" s="90"/>
      <c r="N46" s="90" t="s">
        <v>19</v>
      </c>
      <c r="O46" s="90"/>
      <c r="P46" s="90"/>
      <c r="Q46" s="92" t="s">
        <v>121</v>
      </c>
      <c r="R46" s="93"/>
      <c r="S46" s="94"/>
    </row>
    <row r="47" spans="1:19" ht="52.5" customHeight="1">
      <c r="A47" s="90"/>
      <c r="B47" s="90"/>
      <c r="C47" s="90"/>
      <c r="D47" s="90"/>
      <c r="E47" s="90"/>
      <c r="F47" s="90"/>
      <c r="G47" s="90"/>
      <c r="H47" s="15" t="s">
        <v>20</v>
      </c>
      <c r="I47" s="15" t="s">
        <v>21</v>
      </c>
      <c r="J47" s="15" t="s">
        <v>22</v>
      </c>
      <c r="K47" s="15" t="s">
        <v>20</v>
      </c>
      <c r="L47" s="15" t="s">
        <v>21</v>
      </c>
      <c r="M47" s="15" t="s">
        <v>22</v>
      </c>
      <c r="N47" s="15" t="s">
        <v>20</v>
      </c>
      <c r="O47" s="15" t="s">
        <v>21</v>
      </c>
      <c r="P47" s="15" t="s">
        <v>22</v>
      </c>
      <c r="Q47" s="95"/>
      <c r="R47" s="71"/>
      <c r="S47" s="96"/>
    </row>
    <row r="48" spans="1:19" ht="23.25" customHeight="1">
      <c r="A48" s="90">
        <v>1</v>
      </c>
      <c r="B48" s="90"/>
      <c r="C48" s="90"/>
      <c r="D48" s="90"/>
      <c r="E48" s="90"/>
      <c r="F48" s="90"/>
      <c r="G48" s="90"/>
      <c r="H48" s="15">
        <v>2</v>
      </c>
      <c r="I48" s="15">
        <v>3</v>
      </c>
      <c r="J48" s="15">
        <v>4</v>
      </c>
      <c r="K48" s="15">
        <v>5</v>
      </c>
      <c r="L48" s="15">
        <v>6</v>
      </c>
      <c r="M48" s="15">
        <v>7</v>
      </c>
      <c r="N48" s="15">
        <v>8</v>
      </c>
      <c r="O48" s="15">
        <v>9</v>
      </c>
      <c r="P48" s="15">
        <v>10</v>
      </c>
      <c r="Q48" s="139">
        <v>11</v>
      </c>
      <c r="R48" s="140"/>
      <c r="S48" s="141"/>
    </row>
    <row r="49" spans="1:19" ht="21" customHeight="1">
      <c r="A49" s="67" t="s">
        <v>34</v>
      </c>
      <c r="B49" s="67"/>
      <c r="C49" s="67"/>
      <c r="D49" s="67"/>
      <c r="E49" s="67"/>
      <c r="F49" s="67"/>
      <c r="G49" s="67"/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f aca="true" t="shared" si="2" ref="N49:P52">K49-H49</f>
        <v>0</v>
      </c>
      <c r="O49" s="23">
        <f t="shared" si="2"/>
        <v>0</v>
      </c>
      <c r="P49" s="23">
        <f t="shared" si="2"/>
        <v>0</v>
      </c>
      <c r="Q49" s="126"/>
      <c r="R49" s="127"/>
      <c r="S49" s="128"/>
    </row>
    <row r="50" spans="1:19" ht="18" customHeight="1">
      <c r="A50" s="67" t="s">
        <v>35</v>
      </c>
      <c r="B50" s="67"/>
      <c r="C50" s="67"/>
      <c r="D50" s="67"/>
      <c r="E50" s="67"/>
      <c r="F50" s="67"/>
      <c r="G50" s="67"/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f t="shared" si="2"/>
        <v>0</v>
      </c>
      <c r="O50" s="23">
        <f t="shared" si="2"/>
        <v>0</v>
      </c>
      <c r="P50" s="23">
        <f t="shared" si="2"/>
        <v>0</v>
      </c>
      <c r="Q50" s="129"/>
      <c r="R50" s="130"/>
      <c r="S50" s="131"/>
    </row>
    <row r="51" spans="1:19" ht="186.75" customHeight="1">
      <c r="A51" s="67" t="s">
        <v>159</v>
      </c>
      <c r="B51" s="67"/>
      <c r="C51" s="67"/>
      <c r="D51" s="67"/>
      <c r="E51" s="67"/>
      <c r="F51" s="67"/>
      <c r="G51" s="67"/>
      <c r="H51" s="23">
        <f>H42</f>
        <v>41012.9</v>
      </c>
      <c r="I51" s="23">
        <f>I42</f>
        <v>2316.8</v>
      </c>
      <c r="J51" s="23">
        <f>H51+I51</f>
        <v>43329.700000000004</v>
      </c>
      <c r="K51" s="23">
        <f>K42</f>
        <v>40899.2</v>
      </c>
      <c r="L51" s="23">
        <f>L42</f>
        <v>3810.2</v>
      </c>
      <c r="M51" s="23">
        <f>K51+L51</f>
        <v>44709.399999999994</v>
      </c>
      <c r="N51" s="23">
        <f t="shared" si="2"/>
        <v>-113.70000000000437</v>
      </c>
      <c r="O51" s="23">
        <f t="shared" si="2"/>
        <v>1493.3999999999996</v>
      </c>
      <c r="P51" s="23">
        <f t="shared" si="2"/>
        <v>1379.6999999999898</v>
      </c>
      <c r="Q51" s="126" t="s">
        <v>134</v>
      </c>
      <c r="R51" s="127"/>
      <c r="S51" s="128"/>
    </row>
    <row r="52" spans="1:19" ht="26.25" customHeight="1">
      <c r="A52" s="105" t="s">
        <v>36</v>
      </c>
      <c r="B52" s="105"/>
      <c r="C52" s="105"/>
      <c r="D52" s="105"/>
      <c r="E52" s="105"/>
      <c r="F52" s="105"/>
      <c r="G52" s="105"/>
      <c r="H52" s="64">
        <f>H51</f>
        <v>41012.9</v>
      </c>
      <c r="I52" s="64">
        <f>I51</f>
        <v>2316.8</v>
      </c>
      <c r="J52" s="64">
        <f>H52+I52</f>
        <v>43329.700000000004</v>
      </c>
      <c r="K52" s="64">
        <f>K51</f>
        <v>40899.2</v>
      </c>
      <c r="L52" s="64">
        <f>L51</f>
        <v>3810.2</v>
      </c>
      <c r="M52" s="64">
        <f>K52+L52</f>
        <v>44709.399999999994</v>
      </c>
      <c r="N52" s="64">
        <f t="shared" si="2"/>
        <v>-113.70000000000437</v>
      </c>
      <c r="O52" s="64">
        <f t="shared" si="2"/>
        <v>1493.3999999999996</v>
      </c>
      <c r="P52" s="64">
        <f t="shared" si="2"/>
        <v>1379.6999999999898</v>
      </c>
      <c r="Q52" s="135"/>
      <c r="R52" s="136"/>
      <c r="S52" s="137"/>
    </row>
    <row r="53" ht="15.75" customHeight="1"/>
    <row r="54" spans="1:19" ht="12.75" customHeight="1">
      <c r="A54" s="11" t="s">
        <v>37</v>
      </c>
      <c r="B54" s="104" t="s">
        <v>38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</row>
    <row r="55" ht="15" customHeight="1">
      <c r="I55" s="2" t="s">
        <v>16</v>
      </c>
    </row>
    <row r="56" spans="1:20" ht="9.75" customHeight="1">
      <c r="A56" s="106" t="s">
        <v>25</v>
      </c>
      <c r="B56" s="106" t="s">
        <v>26</v>
      </c>
      <c r="C56" s="90" t="s">
        <v>39</v>
      </c>
      <c r="D56" s="90"/>
      <c r="E56" s="90" t="s">
        <v>40</v>
      </c>
      <c r="F56" s="107" t="s">
        <v>41</v>
      </c>
      <c r="G56" s="107"/>
      <c r="H56" s="107"/>
      <c r="I56" s="90" t="s">
        <v>29</v>
      </c>
      <c r="J56" s="90"/>
      <c r="K56" s="90"/>
      <c r="L56" s="90" t="s">
        <v>42</v>
      </c>
      <c r="M56" s="90"/>
      <c r="N56" s="90"/>
      <c r="O56" s="90" t="s">
        <v>19</v>
      </c>
      <c r="P56" s="90"/>
      <c r="Q56" s="90"/>
      <c r="R56" s="108"/>
      <c r="S56" s="108"/>
      <c r="T56" s="108"/>
    </row>
    <row r="57" spans="1:20" ht="39" customHeight="1">
      <c r="A57" s="106"/>
      <c r="B57" s="106"/>
      <c r="C57" s="90"/>
      <c r="D57" s="90"/>
      <c r="E57" s="90"/>
      <c r="F57" s="107"/>
      <c r="G57" s="107"/>
      <c r="H57" s="107"/>
      <c r="I57" s="90"/>
      <c r="J57" s="90"/>
      <c r="K57" s="90"/>
      <c r="L57" s="90"/>
      <c r="M57" s="90"/>
      <c r="N57" s="90"/>
      <c r="O57" s="90"/>
      <c r="P57" s="90"/>
      <c r="Q57" s="90"/>
      <c r="R57" s="21"/>
      <c r="S57" s="21"/>
      <c r="T57" s="21"/>
    </row>
    <row r="58" spans="1:20" ht="12.75" customHeight="1">
      <c r="A58" s="28">
        <v>1</v>
      </c>
      <c r="B58" s="22">
        <v>2</v>
      </c>
      <c r="C58" s="90">
        <v>3</v>
      </c>
      <c r="D58" s="90"/>
      <c r="E58" s="15">
        <v>4</v>
      </c>
      <c r="F58" s="90">
        <v>5</v>
      </c>
      <c r="G58" s="90"/>
      <c r="H58" s="90"/>
      <c r="I58" s="90">
        <v>6</v>
      </c>
      <c r="J58" s="90"/>
      <c r="K58" s="90"/>
      <c r="L58" s="90">
        <v>7</v>
      </c>
      <c r="M58" s="90"/>
      <c r="N58" s="90"/>
      <c r="O58" s="90">
        <v>8</v>
      </c>
      <c r="P58" s="90"/>
      <c r="Q58" s="90"/>
      <c r="R58" s="21"/>
      <c r="S58" s="21"/>
      <c r="T58" s="21"/>
    </row>
    <row r="59" spans="1:20" ht="26.25" customHeight="1">
      <c r="A59" s="29"/>
      <c r="B59" s="65" t="s">
        <v>162</v>
      </c>
      <c r="C59" s="109" t="s">
        <v>43</v>
      </c>
      <c r="D59" s="109"/>
      <c r="E59" s="105" t="s">
        <v>92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24"/>
      <c r="S59" s="24"/>
      <c r="T59" s="24"/>
    </row>
    <row r="60" spans="1:20" ht="13.5" customHeight="1">
      <c r="A60" s="29">
        <v>1</v>
      </c>
      <c r="B60" s="30"/>
      <c r="C60" s="105" t="s">
        <v>44</v>
      </c>
      <c r="D60" s="105"/>
      <c r="E60" s="29"/>
      <c r="F60" s="68"/>
      <c r="G60" s="68"/>
      <c r="H60" s="68"/>
      <c r="I60" s="69"/>
      <c r="J60" s="69"/>
      <c r="K60" s="69"/>
      <c r="L60" s="69"/>
      <c r="M60" s="69"/>
      <c r="N60" s="69"/>
      <c r="O60" s="69"/>
      <c r="P60" s="69"/>
      <c r="Q60" s="69"/>
      <c r="R60" s="24"/>
      <c r="S60" s="24"/>
      <c r="T60" s="24"/>
    </row>
    <row r="61" spans="1:20" ht="48" customHeight="1">
      <c r="A61" s="29"/>
      <c r="B61" s="30"/>
      <c r="C61" s="67" t="s">
        <v>87</v>
      </c>
      <c r="D61" s="67"/>
      <c r="E61" s="32" t="s">
        <v>74</v>
      </c>
      <c r="F61" s="90" t="s">
        <v>75</v>
      </c>
      <c r="G61" s="90"/>
      <c r="H61" s="90"/>
      <c r="I61" s="110">
        <f>I62+I63+I64</f>
        <v>6</v>
      </c>
      <c r="J61" s="110"/>
      <c r="K61" s="110"/>
      <c r="L61" s="110">
        <f>L62+L63+L64</f>
        <v>6</v>
      </c>
      <c r="M61" s="110"/>
      <c r="N61" s="110"/>
      <c r="O61" s="111">
        <f aca="true" t="shared" si="3" ref="O61:O76">L61-I61</f>
        <v>0</v>
      </c>
      <c r="P61" s="111"/>
      <c r="Q61" s="111"/>
      <c r="R61" s="24"/>
      <c r="S61" s="24"/>
      <c r="T61" s="24"/>
    </row>
    <row r="62" spans="1:20" ht="18.75" customHeight="1">
      <c r="A62" s="29"/>
      <c r="B62" s="30"/>
      <c r="C62" s="67" t="s">
        <v>93</v>
      </c>
      <c r="D62" s="67"/>
      <c r="E62" s="32" t="s">
        <v>74</v>
      </c>
      <c r="F62" s="90"/>
      <c r="G62" s="90"/>
      <c r="H62" s="90"/>
      <c r="I62" s="110">
        <v>5</v>
      </c>
      <c r="J62" s="110"/>
      <c r="K62" s="110"/>
      <c r="L62" s="69">
        <v>5</v>
      </c>
      <c r="M62" s="69"/>
      <c r="N62" s="69"/>
      <c r="O62" s="111">
        <f t="shared" si="3"/>
        <v>0</v>
      </c>
      <c r="P62" s="111"/>
      <c r="Q62" s="111"/>
      <c r="R62" s="24"/>
      <c r="S62" s="24"/>
      <c r="T62" s="24"/>
    </row>
    <row r="63" spans="1:20" ht="24" customHeight="1">
      <c r="A63" s="29"/>
      <c r="B63" s="30"/>
      <c r="C63" s="67" t="s">
        <v>94</v>
      </c>
      <c r="D63" s="67"/>
      <c r="E63" s="32" t="s">
        <v>74</v>
      </c>
      <c r="F63" s="90"/>
      <c r="G63" s="90"/>
      <c r="H63" s="90"/>
      <c r="I63" s="110">
        <v>1</v>
      </c>
      <c r="J63" s="110"/>
      <c r="K63" s="110"/>
      <c r="L63" s="69">
        <v>1</v>
      </c>
      <c r="M63" s="69"/>
      <c r="N63" s="69"/>
      <c r="O63" s="111">
        <f t="shared" si="3"/>
        <v>0</v>
      </c>
      <c r="P63" s="111"/>
      <c r="Q63" s="111"/>
      <c r="R63" s="24"/>
      <c r="S63" s="24"/>
      <c r="T63" s="24"/>
    </row>
    <row r="64" spans="1:20" ht="25.5" customHeight="1">
      <c r="A64" s="29"/>
      <c r="B64" s="30"/>
      <c r="C64" s="67" t="s">
        <v>95</v>
      </c>
      <c r="D64" s="67"/>
      <c r="E64" s="32" t="s">
        <v>74</v>
      </c>
      <c r="F64" s="90"/>
      <c r="G64" s="90"/>
      <c r="H64" s="90"/>
      <c r="I64" s="110">
        <v>0</v>
      </c>
      <c r="J64" s="110"/>
      <c r="K64" s="110"/>
      <c r="L64" s="69">
        <v>0</v>
      </c>
      <c r="M64" s="69"/>
      <c r="N64" s="69"/>
      <c r="O64" s="111">
        <f t="shared" si="3"/>
        <v>0</v>
      </c>
      <c r="P64" s="111"/>
      <c r="Q64" s="111"/>
      <c r="R64" s="24"/>
      <c r="S64" s="24"/>
      <c r="T64" s="24"/>
    </row>
    <row r="65" spans="1:20" ht="32.25" customHeight="1">
      <c r="A65" s="29"/>
      <c r="B65" s="30"/>
      <c r="C65" s="67" t="s">
        <v>76</v>
      </c>
      <c r="D65" s="67"/>
      <c r="E65" s="32" t="s">
        <v>74</v>
      </c>
      <c r="F65" s="90" t="s">
        <v>77</v>
      </c>
      <c r="G65" s="90"/>
      <c r="H65" s="90"/>
      <c r="I65" s="69">
        <f>I66+I67+I68+I69+I70</f>
        <v>489.71</v>
      </c>
      <c r="J65" s="69"/>
      <c r="K65" s="69"/>
      <c r="L65" s="69">
        <f>L66+L67+L68+L69+L70</f>
        <v>488.71</v>
      </c>
      <c r="M65" s="69"/>
      <c r="N65" s="69"/>
      <c r="O65" s="110">
        <f t="shared" si="3"/>
        <v>-1</v>
      </c>
      <c r="P65" s="110"/>
      <c r="Q65" s="110"/>
      <c r="R65" s="24"/>
      <c r="S65" s="24"/>
      <c r="T65" s="24"/>
    </row>
    <row r="66" spans="1:20" ht="48.75" customHeight="1">
      <c r="A66" s="29"/>
      <c r="B66" s="30"/>
      <c r="C66" s="67" t="s">
        <v>78</v>
      </c>
      <c r="D66" s="67"/>
      <c r="E66" s="32" t="s">
        <v>74</v>
      </c>
      <c r="F66" s="90"/>
      <c r="G66" s="90"/>
      <c r="H66" s="90"/>
      <c r="I66" s="110">
        <v>22.5</v>
      </c>
      <c r="J66" s="110"/>
      <c r="K66" s="110"/>
      <c r="L66" s="110">
        <v>22.5</v>
      </c>
      <c r="M66" s="110"/>
      <c r="N66" s="110"/>
      <c r="O66" s="111">
        <f t="shared" si="3"/>
        <v>0</v>
      </c>
      <c r="P66" s="111"/>
      <c r="Q66" s="111"/>
      <c r="R66" s="24"/>
      <c r="S66" s="24"/>
      <c r="T66" s="24"/>
    </row>
    <row r="67" spans="1:20" ht="49.5" customHeight="1">
      <c r="A67" s="29"/>
      <c r="B67" s="30"/>
      <c r="C67" s="67" t="s">
        <v>96</v>
      </c>
      <c r="D67" s="67"/>
      <c r="E67" s="32" t="s">
        <v>74</v>
      </c>
      <c r="F67" s="90"/>
      <c r="G67" s="90"/>
      <c r="H67" s="90"/>
      <c r="I67" s="69">
        <v>393.21</v>
      </c>
      <c r="J67" s="69"/>
      <c r="K67" s="69"/>
      <c r="L67" s="69">
        <v>393.21</v>
      </c>
      <c r="M67" s="69"/>
      <c r="N67" s="69"/>
      <c r="O67" s="111">
        <f t="shared" si="3"/>
        <v>0</v>
      </c>
      <c r="P67" s="111"/>
      <c r="Q67" s="111"/>
      <c r="R67" s="24"/>
      <c r="S67" s="24"/>
      <c r="T67" s="24"/>
    </row>
    <row r="68" spans="1:20" ht="45.75" customHeight="1">
      <c r="A68" s="29"/>
      <c r="B68" s="33"/>
      <c r="C68" s="67" t="s">
        <v>79</v>
      </c>
      <c r="D68" s="67"/>
      <c r="E68" s="32" t="s">
        <v>74</v>
      </c>
      <c r="F68" s="90"/>
      <c r="G68" s="90"/>
      <c r="H68" s="90"/>
      <c r="I68" s="110">
        <v>17</v>
      </c>
      <c r="J68" s="110"/>
      <c r="K68" s="110"/>
      <c r="L68" s="110">
        <v>17</v>
      </c>
      <c r="M68" s="110"/>
      <c r="N68" s="110"/>
      <c r="O68" s="111">
        <f t="shared" si="3"/>
        <v>0</v>
      </c>
      <c r="P68" s="111"/>
      <c r="Q68" s="111"/>
      <c r="R68" s="24"/>
      <c r="S68" s="24"/>
      <c r="T68" s="24"/>
    </row>
    <row r="69" spans="1:20" ht="48" customHeight="1">
      <c r="A69" s="29"/>
      <c r="B69" s="33"/>
      <c r="C69" s="67" t="s">
        <v>80</v>
      </c>
      <c r="D69" s="67"/>
      <c r="E69" s="32" t="s">
        <v>74</v>
      </c>
      <c r="F69" s="90"/>
      <c r="G69" s="90"/>
      <c r="H69" s="90"/>
      <c r="I69" s="110">
        <v>49</v>
      </c>
      <c r="J69" s="110"/>
      <c r="K69" s="110"/>
      <c r="L69" s="110">
        <v>48</v>
      </c>
      <c r="M69" s="110"/>
      <c r="N69" s="110"/>
      <c r="O69" s="110">
        <f t="shared" si="3"/>
        <v>-1</v>
      </c>
      <c r="P69" s="110"/>
      <c r="Q69" s="110"/>
      <c r="R69" s="24"/>
      <c r="S69" s="24"/>
      <c r="T69" s="24"/>
    </row>
    <row r="70" spans="1:20" ht="75.75" customHeight="1">
      <c r="A70" s="29"/>
      <c r="B70" s="33"/>
      <c r="C70" s="67" t="s">
        <v>81</v>
      </c>
      <c r="D70" s="67"/>
      <c r="E70" s="32" t="s">
        <v>84</v>
      </c>
      <c r="F70" s="90"/>
      <c r="G70" s="90"/>
      <c r="H70" s="90"/>
      <c r="I70" s="110">
        <v>8</v>
      </c>
      <c r="J70" s="110"/>
      <c r="K70" s="110"/>
      <c r="L70" s="110">
        <v>8</v>
      </c>
      <c r="M70" s="110"/>
      <c r="N70" s="110"/>
      <c r="O70" s="110">
        <f t="shared" si="3"/>
        <v>0</v>
      </c>
      <c r="P70" s="110"/>
      <c r="Q70" s="110"/>
      <c r="R70" s="24"/>
      <c r="S70" s="24"/>
      <c r="T70" s="24"/>
    </row>
    <row r="71" spans="1:20" ht="52.5" customHeight="1">
      <c r="A71" s="29"/>
      <c r="B71" s="33"/>
      <c r="C71" s="67" t="s">
        <v>97</v>
      </c>
      <c r="D71" s="67"/>
      <c r="E71" s="32" t="s">
        <v>74</v>
      </c>
      <c r="F71" s="90" t="s">
        <v>98</v>
      </c>
      <c r="G71" s="90"/>
      <c r="H71" s="90"/>
      <c r="I71" s="110">
        <v>7</v>
      </c>
      <c r="J71" s="110"/>
      <c r="K71" s="110"/>
      <c r="L71" s="111">
        <v>7</v>
      </c>
      <c r="M71" s="111"/>
      <c r="N71" s="111"/>
      <c r="O71" s="110">
        <f t="shared" si="3"/>
        <v>0</v>
      </c>
      <c r="P71" s="110"/>
      <c r="Q71" s="110"/>
      <c r="R71" s="24"/>
      <c r="S71" s="24"/>
      <c r="T71" s="24"/>
    </row>
    <row r="72" spans="1:20" ht="20.25" customHeight="1">
      <c r="A72" s="29"/>
      <c r="B72" s="33"/>
      <c r="C72" s="67" t="s">
        <v>99</v>
      </c>
      <c r="D72" s="67"/>
      <c r="E72" s="32" t="s">
        <v>74</v>
      </c>
      <c r="F72" s="90" t="s">
        <v>98</v>
      </c>
      <c r="G72" s="90"/>
      <c r="H72" s="90"/>
      <c r="I72" s="112">
        <v>161</v>
      </c>
      <c r="J72" s="112"/>
      <c r="K72" s="112"/>
      <c r="L72" s="111">
        <v>161</v>
      </c>
      <c r="M72" s="111"/>
      <c r="N72" s="111"/>
      <c r="O72" s="111">
        <f t="shared" si="3"/>
        <v>0</v>
      </c>
      <c r="P72" s="111"/>
      <c r="Q72" s="111"/>
      <c r="R72" s="24"/>
      <c r="S72" s="24"/>
      <c r="T72" s="24"/>
    </row>
    <row r="73" spans="1:20" ht="77.25" customHeight="1">
      <c r="A73" s="29"/>
      <c r="B73" s="33"/>
      <c r="C73" s="67" t="s">
        <v>100</v>
      </c>
      <c r="D73" s="67"/>
      <c r="E73" s="32" t="s">
        <v>45</v>
      </c>
      <c r="F73" s="90" t="s">
        <v>82</v>
      </c>
      <c r="G73" s="90"/>
      <c r="H73" s="90"/>
      <c r="I73" s="110">
        <f>I74+I75</f>
        <v>43329.700000000004</v>
      </c>
      <c r="J73" s="110"/>
      <c r="K73" s="110"/>
      <c r="L73" s="110">
        <f>L74+L75</f>
        <v>44709.399999999994</v>
      </c>
      <c r="M73" s="110"/>
      <c r="N73" s="110"/>
      <c r="O73" s="110">
        <f t="shared" si="3"/>
        <v>1379.6999999999898</v>
      </c>
      <c r="P73" s="110"/>
      <c r="Q73" s="110"/>
      <c r="R73" s="24"/>
      <c r="S73" s="24"/>
      <c r="T73" s="24"/>
    </row>
    <row r="74" spans="1:20" ht="96.75" customHeight="1">
      <c r="A74" s="29"/>
      <c r="B74" s="33"/>
      <c r="C74" s="67" t="s">
        <v>101</v>
      </c>
      <c r="D74" s="67"/>
      <c r="E74" s="32" t="s">
        <v>45</v>
      </c>
      <c r="F74" s="90" t="s">
        <v>82</v>
      </c>
      <c r="G74" s="90"/>
      <c r="H74" s="90"/>
      <c r="I74" s="110">
        <f>B27</f>
        <v>41012.9</v>
      </c>
      <c r="J74" s="110"/>
      <c r="K74" s="110"/>
      <c r="L74" s="110">
        <f>K42</f>
        <v>40899.2</v>
      </c>
      <c r="M74" s="110"/>
      <c r="N74" s="110"/>
      <c r="O74" s="110">
        <f t="shared" si="3"/>
        <v>-113.70000000000437</v>
      </c>
      <c r="P74" s="110"/>
      <c r="Q74" s="110"/>
      <c r="R74" s="24"/>
      <c r="S74" s="24"/>
      <c r="T74" s="24"/>
    </row>
    <row r="75" spans="1:20" ht="96" customHeight="1">
      <c r="A75" s="29"/>
      <c r="B75" s="33"/>
      <c r="C75" s="67" t="s">
        <v>102</v>
      </c>
      <c r="D75" s="67"/>
      <c r="E75" s="32" t="s">
        <v>45</v>
      </c>
      <c r="F75" s="90" t="s">
        <v>82</v>
      </c>
      <c r="G75" s="90"/>
      <c r="H75" s="90"/>
      <c r="I75" s="110">
        <f>D27</f>
        <v>2316.8</v>
      </c>
      <c r="J75" s="110"/>
      <c r="K75" s="110"/>
      <c r="L75" s="110">
        <f>L42</f>
        <v>3810.2</v>
      </c>
      <c r="M75" s="110"/>
      <c r="N75" s="110"/>
      <c r="O75" s="110">
        <f t="shared" si="3"/>
        <v>1493.3999999999996</v>
      </c>
      <c r="P75" s="110"/>
      <c r="Q75" s="110"/>
      <c r="R75" s="24"/>
      <c r="S75" s="24"/>
      <c r="T75" s="24"/>
    </row>
    <row r="76" spans="1:20" ht="46.5" customHeight="1">
      <c r="A76" s="29"/>
      <c r="B76" s="33"/>
      <c r="C76" s="67" t="s">
        <v>103</v>
      </c>
      <c r="D76" s="67"/>
      <c r="E76" s="32" t="s">
        <v>45</v>
      </c>
      <c r="F76" s="90" t="s">
        <v>82</v>
      </c>
      <c r="G76" s="90"/>
      <c r="H76" s="90"/>
      <c r="I76" s="110">
        <v>2256.8</v>
      </c>
      <c r="J76" s="110"/>
      <c r="K76" s="110"/>
      <c r="L76" s="69">
        <v>3708.3</v>
      </c>
      <c r="M76" s="69"/>
      <c r="N76" s="69"/>
      <c r="O76" s="110">
        <f t="shared" si="3"/>
        <v>1451.5</v>
      </c>
      <c r="P76" s="110"/>
      <c r="Q76" s="110"/>
      <c r="R76" s="24"/>
      <c r="S76" s="24"/>
      <c r="T76" s="24"/>
    </row>
    <row r="77" spans="1:20" ht="17.25" customHeight="1">
      <c r="A77" s="29"/>
      <c r="B77" s="33"/>
      <c r="C77" s="68" t="s">
        <v>46</v>
      </c>
      <c r="D77" s="68"/>
      <c r="E77" s="68"/>
      <c r="F77" s="68"/>
      <c r="G77" s="68"/>
      <c r="H77" s="68"/>
      <c r="I77" s="68">
        <v>640317</v>
      </c>
      <c r="J77" s="68"/>
      <c r="K77" s="68"/>
      <c r="L77" s="68">
        <v>645927</v>
      </c>
      <c r="M77" s="68"/>
      <c r="N77" s="68"/>
      <c r="O77" s="68"/>
      <c r="P77" s="68"/>
      <c r="Q77" s="68"/>
      <c r="R77" s="24"/>
      <c r="S77" s="24"/>
      <c r="T77" s="24"/>
    </row>
    <row r="78" spans="1:20" ht="31.5" customHeight="1">
      <c r="A78" s="29"/>
      <c r="B78" s="33"/>
      <c r="C78" s="113" t="s">
        <v>134</v>
      </c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24"/>
      <c r="S78" s="24"/>
      <c r="T78" s="24"/>
    </row>
    <row r="79" spans="1:20" ht="17.25" customHeight="1">
      <c r="A79" s="29">
        <v>2</v>
      </c>
      <c r="B79" s="30"/>
      <c r="C79" s="114" t="s">
        <v>47</v>
      </c>
      <c r="D79" s="114"/>
      <c r="E79" s="29"/>
      <c r="F79" s="113"/>
      <c r="G79" s="113"/>
      <c r="H79" s="113"/>
      <c r="I79" s="69"/>
      <c r="J79" s="69"/>
      <c r="K79" s="69"/>
      <c r="L79" s="69"/>
      <c r="M79" s="69"/>
      <c r="N79" s="69"/>
      <c r="O79" s="69"/>
      <c r="P79" s="69"/>
      <c r="Q79" s="69"/>
      <c r="R79" s="24"/>
      <c r="S79" s="24"/>
      <c r="T79" s="24"/>
    </row>
    <row r="80" spans="1:20" ht="94.5" customHeight="1">
      <c r="A80" s="29"/>
      <c r="B80" s="30"/>
      <c r="C80" s="67" t="s">
        <v>104</v>
      </c>
      <c r="D80" s="67"/>
      <c r="E80" s="29" t="s">
        <v>88</v>
      </c>
      <c r="F80" s="90" t="s">
        <v>75</v>
      </c>
      <c r="G80" s="90"/>
      <c r="H80" s="90"/>
      <c r="I80" s="110">
        <v>2380</v>
      </c>
      <c r="J80" s="110"/>
      <c r="K80" s="110"/>
      <c r="L80" s="69">
        <v>2587</v>
      </c>
      <c r="M80" s="69"/>
      <c r="N80" s="69"/>
      <c r="O80" s="110">
        <f>L80-I80</f>
        <v>207</v>
      </c>
      <c r="P80" s="110"/>
      <c r="Q80" s="110"/>
      <c r="R80" s="24"/>
      <c r="S80" s="24"/>
      <c r="T80" s="24"/>
    </row>
    <row r="81" spans="1:20" ht="69.75" customHeight="1">
      <c r="A81" s="29"/>
      <c r="B81" s="30"/>
      <c r="C81" s="67" t="s">
        <v>105</v>
      </c>
      <c r="D81" s="67"/>
      <c r="E81" s="29" t="s">
        <v>88</v>
      </c>
      <c r="F81" s="90"/>
      <c r="G81" s="90"/>
      <c r="H81" s="90"/>
      <c r="I81" s="110">
        <v>572</v>
      </c>
      <c r="J81" s="110"/>
      <c r="K81" s="110"/>
      <c r="L81" s="69">
        <v>595</v>
      </c>
      <c r="M81" s="69"/>
      <c r="N81" s="69"/>
      <c r="O81" s="110">
        <f>L81-I81</f>
        <v>23</v>
      </c>
      <c r="P81" s="110"/>
      <c r="Q81" s="110"/>
      <c r="R81" s="24"/>
      <c r="S81" s="24"/>
      <c r="T81" s="24"/>
    </row>
    <row r="82" spans="1:20" ht="21.75" customHeight="1">
      <c r="A82" s="29"/>
      <c r="B82" s="33"/>
      <c r="C82" s="68" t="s">
        <v>46</v>
      </c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24"/>
      <c r="S82" s="24"/>
      <c r="T82" s="24"/>
    </row>
    <row r="83" spans="1:20" ht="26.25" customHeight="1">
      <c r="A83" s="29"/>
      <c r="B83" s="33"/>
      <c r="C83" s="67" t="s">
        <v>124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24"/>
      <c r="S83" s="24"/>
      <c r="T83" s="24"/>
    </row>
    <row r="84" spans="1:20" ht="21" customHeight="1">
      <c r="A84" s="29">
        <v>3</v>
      </c>
      <c r="B84" s="33"/>
      <c r="C84" s="105" t="s">
        <v>83</v>
      </c>
      <c r="D84" s="105"/>
      <c r="E84" s="34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24"/>
      <c r="S84" s="24"/>
      <c r="T84" s="24"/>
    </row>
    <row r="85" spans="1:20" ht="52.5" customHeight="1">
      <c r="A85" s="29"/>
      <c r="B85" s="30"/>
      <c r="C85" s="67" t="s">
        <v>106</v>
      </c>
      <c r="D85" s="67"/>
      <c r="E85" s="29" t="s">
        <v>88</v>
      </c>
      <c r="F85" s="115" t="s">
        <v>107</v>
      </c>
      <c r="G85" s="115"/>
      <c r="H85" s="115"/>
      <c r="I85" s="116">
        <f aca="true" t="shared" si="4" ref="I85:N85">I80/I67</f>
        <v>6.052745352356248</v>
      </c>
      <c r="J85" s="116" t="e">
        <f t="shared" si="4"/>
        <v>#DIV/0!</v>
      </c>
      <c r="K85" s="116" t="e">
        <f t="shared" si="4"/>
        <v>#DIV/0!</v>
      </c>
      <c r="L85" s="116">
        <f t="shared" si="4"/>
        <v>6.5791816077922745</v>
      </c>
      <c r="M85" s="116" t="e">
        <f t="shared" si="4"/>
        <v>#DIV/0!</v>
      </c>
      <c r="N85" s="116" t="e">
        <f t="shared" si="4"/>
        <v>#DIV/0!</v>
      </c>
      <c r="O85" s="111">
        <f>L85-I85</f>
        <v>0.5264362554360265</v>
      </c>
      <c r="P85" s="111"/>
      <c r="Q85" s="111"/>
      <c r="R85" s="24"/>
      <c r="S85" s="24"/>
      <c r="T85" s="24"/>
    </row>
    <row r="86" spans="1:20" ht="30" customHeight="1">
      <c r="A86" s="29"/>
      <c r="B86" s="30"/>
      <c r="C86" s="67" t="s">
        <v>108</v>
      </c>
      <c r="D86" s="67"/>
      <c r="E86" s="29" t="s">
        <v>109</v>
      </c>
      <c r="F86" s="68" t="s">
        <v>110</v>
      </c>
      <c r="G86" s="68"/>
      <c r="H86" s="68"/>
      <c r="I86" s="110">
        <v>597380</v>
      </c>
      <c r="J86" s="110"/>
      <c r="K86" s="110"/>
      <c r="L86" s="110">
        <v>644163</v>
      </c>
      <c r="M86" s="110"/>
      <c r="N86" s="110"/>
      <c r="O86" s="110">
        <f>L86-I86</f>
        <v>46783</v>
      </c>
      <c r="P86" s="110"/>
      <c r="Q86" s="110"/>
      <c r="R86" s="24"/>
      <c r="S86" s="24"/>
      <c r="T86" s="24"/>
    </row>
    <row r="87" spans="1:20" ht="80.25" customHeight="1">
      <c r="A87" s="29"/>
      <c r="B87" s="30"/>
      <c r="C87" s="67" t="s">
        <v>111</v>
      </c>
      <c r="D87" s="67"/>
      <c r="E87" s="29" t="s">
        <v>85</v>
      </c>
      <c r="F87" s="68" t="s">
        <v>112</v>
      </c>
      <c r="G87" s="68"/>
      <c r="H87" s="68"/>
      <c r="I87" s="110">
        <f aca="true" t="shared" si="5" ref="I87:N87">I73/I80*1000</f>
        <v>18205.75630252101</v>
      </c>
      <c r="J87" s="110" t="e">
        <f t="shared" si="5"/>
        <v>#DIV/0!</v>
      </c>
      <c r="K87" s="110" t="e">
        <f t="shared" si="5"/>
        <v>#DIV/0!</v>
      </c>
      <c r="L87" s="110">
        <f t="shared" si="5"/>
        <v>17282.33475067646</v>
      </c>
      <c r="M87" s="110" t="e">
        <f t="shared" si="5"/>
        <v>#DIV/0!</v>
      </c>
      <c r="N87" s="110" t="e">
        <f t="shared" si="5"/>
        <v>#DIV/0!</v>
      </c>
      <c r="O87" s="110">
        <f>L87-I87</f>
        <v>-923.4215518445526</v>
      </c>
      <c r="P87" s="110"/>
      <c r="Q87" s="110"/>
      <c r="R87" s="24"/>
      <c r="S87" s="24"/>
      <c r="T87" s="24"/>
    </row>
    <row r="88" spans="1:20" ht="48" customHeight="1">
      <c r="A88" s="29"/>
      <c r="B88" s="30"/>
      <c r="C88" s="67" t="s">
        <v>113</v>
      </c>
      <c r="D88" s="67"/>
      <c r="E88" s="29" t="s">
        <v>85</v>
      </c>
      <c r="F88" s="68" t="s">
        <v>114</v>
      </c>
      <c r="G88" s="68"/>
      <c r="H88" s="68"/>
      <c r="I88" s="110">
        <f>I76/I80*1000</f>
        <v>948.2352941176472</v>
      </c>
      <c r="J88" s="110">
        <v>517.56</v>
      </c>
      <c r="K88" s="110">
        <v>518.56</v>
      </c>
      <c r="L88" s="110">
        <f>L76/L80*1000</f>
        <v>1433.4364128333978</v>
      </c>
      <c r="M88" s="110">
        <v>517.56</v>
      </c>
      <c r="N88" s="110">
        <v>518.56</v>
      </c>
      <c r="O88" s="110">
        <f>L88-I88</f>
        <v>485.20111871575057</v>
      </c>
      <c r="P88" s="110"/>
      <c r="Q88" s="110"/>
      <c r="R88" s="24"/>
      <c r="S88" s="24"/>
      <c r="T88" s="24"/>
    </row>
    <row r="89" spans="1:20" ht="26.25" customHeight="1">
      <c r="A89" s="29"/>
      <c r="B89" s="30"/>
      <c r="C89" s="68" t="s">
        <v>46</v>
      </c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24"/>
      <c r="S89" s="24"/>
      <c r="T89" s="24"/>
    </row>
    <row r="90" spans="1:20" ht="21" customHeight="1">
      <c r="A90" s="29"/>
      <c r="B90" s="30"/>
      <c r="C90" s="67" t="s">
        <v>125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24"/>
      <c r="S90" s="24"/>
      <c r="T90" s="24"/>
    </row>
    <row r="91" spans="1:20" ht="18.75" customHeight="1">
      <c r="A91" s="35"/>
      <c r="B91" s="30"/>
      <c r="C91" s="105" t="s">
        <v>48</v>
      </c>
      <c r="D91" s="105"/>
      <c r="E91" s="35"/>
      <c r="F91" s="109"/>
      <c r="G91" s="109"/>
      <c r="H91" s="109"/>
      <c r="I91" s="110"/>
      <c r="J91" s="110"/>
      <c r="K91" s="110"/>
      <c r="L91" s="110"/>
      <c r="M91" s="110"/>
      <c r="N91" s="110"/>
      <c r="O91" s="110"/>
      <c r="P91" s="110"/>
      <c r="Q91" s="110"/>
      <c r="R91" s="24"/>
      <c r="S91" s="24"/>
      <c r="T91" s="24"/>
    </row>
    <row r="92" spans="1:20" ht="65.25" customHeight="1">
      <c r="A92" s="35"/>
      <c r="B92" s="30"/>
      <c r="C92" s="67" t="s">
        <v>115</v>
      </c>
      <c r="D92" s="67"/>
      <c r="E92" s="29" t="s">
        <v>109</v>
      </c>
      <c r="F92" s="68" t="s">
        <v>116</v>
      </c>
      <c r="G92" s="68"/>
      <c r="H92" s="68"/>
      <c r="I92" s="110">
        <v>251</v>
      </c>
      <c r="J92" s="110"/>
      <c r="K92" s="110"/>
      <c r="L92" s="110">
        <v>249</v>
      </c>
      <c r="M92" s="110"/>
      <c r="N92" s="110"/>
      <c r="O92" s="110">
        <f>L92-I92</f>
        <v>-2</v>
      </c>
      <c r="P92" s="110"/>
      <c r="Q92" s="110"/>
      <c r="R92" s="24"/>
      <c r="S92" s="24"/>
      <c r="T92" s="24"/>
    </row>
    <row r="93" spans="1:20" ht="123" customHeight="1">
      <c r="A93" s="35"/>
      <c r="B93" s="30"/>
      <c r="C93" s="67" t="s">
        <v>117</v>
      </c>
      <c r="D93" s="67"/>
      <c r="E93" s="29" t="s">
        <v>49</v>
      </c>
      <c r="F93" s="68" t="s">
        <v>118</v>
      </c>
      <c r="G93" s="68"/>
      <c r="H93" s="68"/>
      <c r="I93" s="69">
        <v>1.01</v>
      </c>
      <c r="J93" s="69"/>
      <c r="K93" s="69"/>
      <c r="L93" s="117">
        <v>1.07</v>
      </c>
      <c r="M93" s="117"/>
      <c r="N93" s="117"/>
      <c r="O93" s="110">
        <f>L93-I93</f>
        <v>0.06000000000000005</v>
      </c>
      <c r="P93" s="110"/>
      <c r="Q93" s="110"/>
      <c r="R93" s="24"/>
      <c r="S93" s="24"/>
      <c r="T93" s="24"/>
    </row>
    <row r="94" spans="1:20" ht="123" customHeight="1">
      <c r="A94" s="29"/>
      <c r="B94" s="30"/>
      <c r="C94" s="67" t="s">
        <v>119</v>
      </c>
      <c r="D94" s="67"/>
      <c r="E94" s="32" t="s">
        <v>49</v>
      </c>
      <c r="F94" s="68" t="s">
        <v>120</v>
      </c>
      <c r="G94" s="68"/>
      <c r="H94" s="68"/>
      <c r="I94" s="69">
        <f>I76/I73*100</f>
        <v>5.208436707385465</v>
      </c>
      <c r="J94" s="69" t="e">
        <f>J72/J79</f>
        <v>#DIV/0!</v>
      </c>
      <c r="K94" s="69" t="e">
        <f>K72/K79</f>
        <v>#DIV/0!</v>
      </c>
      <c r="L94" s="69">
        <f>L76/L73*100</f>
        <v>8.294228954090192</v>
      </c>
      <c r="M94" s="69" t="e">
        <f>M72/M79</f>
        <v>#DIV/0!</v>
      </c>
      <c r="N94" s="69" t="e">
        <f>N72/N79</f>
        <v>#DIV/0!</v>
      </c>
      <c r="O94" s="69">
        <f>L94-I94</f>
        <v>3.0857922467047274</v>
      </c>
      <c r="P94" s="69"/>
      <c r="Q94" s="69"/>
      <c r="R94" s="24"/>
      <c r="S94" s="24"/>
      <c r="T94" s="24"/>
    </row>
    <row r="95" spans="1:19" ht="19.5" customHeight="1">
      <c r="A95" s="29"/>
      <c r="B95" s="30"/>
      <c r="C95" s="68" t="s">
        <v>86</v>
      </c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24"/>
      <c r="S95" s="24"/>
    </row>
    <row r="96" spans="1:19" ht="19.5" customHeight="1">
      <c r="A96" s="29"/>
      <c r="B96" s="30"/>
      <c r="C96" s="113" t="s">
        <v>126</v>
      </c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24"/>
      <c r="S96" s="24"/>
    </row>
    <row r="97" spans="1:19" ht="19.5" customHeight="1">
      <c r="A97" s="29"/>
      <c r="B97" s="30"/>
      <c r="C97" s="75" t="s">
        <v>135</v>
      </c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76"/>
      <c r="R97" s="24"/>
      <c r="S97" s="24"/>
    </row>
    <row r="98" spans="1:19" ht="19.5" customHeight="1">
      <c r="A98" s="29"/>
      <c r="B98" s="30"/>
      <c r="C98" s="75" t="s">
        <v>44</v>
      </c>
      <c r="D98" s="76"/>
      <c r="E98" s="34"/>
      <c r="F98" s="72"/>
      <c r="G98" s="73"/>
      <c r="H98" s="74"/>
      <c r="I98" s="72"/>
      <c r="J98" s="73"/>
      <c r="K98" s="74"/>
      <c r="L98" s="72"/>
      <c r="M98" s="73"/>
      <c r="N98" s="74"/>
      <c r="O98" s="72"/>
      <c r="P98" s="73"/>
      <c r="Q98" s="74"/>
      <c r="R98" s="24"/>
      <c r="S98" s="24"/>
    </row>
    <row r="99" spans="1:19" ht="31.5" customHeight="1">
      <c r="A99" s="29"/>
      <c r="B99" s="30"/>
      <c r="C99" s="118" t="s">
        <v>136</v>
      </c>
      <c r="D99" s="119"/>
      <c r="E99" s="34" t="s">
        <v>45</v>
      </c>
      <c r="F99" s="142" t="s">
        <v>137</v>
      </c>
      <c r="G99" s="143"/>
      <c r="H99" s="144"/>
      <c r="I99" s="72">
        <f>I100+I101+I102+I103</f>
        <v>1163.5</v>
      </c>
      <c r="J99" s="73"/>
      <c r="K99" s="74"/>
      <c r="L99" s="72">
        <f>L100+L101+L102+L103</f>
        <v>1203.85</v>
      </c>
      <c r="M99" s="73"/>
      <c r="N99" s="74"/>
      <c r="O99" s="72">
        <f>O100+O101+O102+O103</f>
        <v>40.35000000000011</v>
      </c>
      <c r="P99" s="73"/>
      <c r="Q99" s="74"/>
      <c r="R99" s="24"/>
      <c r="S99" s="24"/>
    </row>
    <row r="100" spans="1:19" ht="19.5" customHeight="1">
      <c r="A100" s="29"/>
      <c r="B100" s="30"/>
      <c r="C100" s="120" t="s">
        <v>138</v>
      </c>
      <c r="D100" s="121"/>
      <c r="E100" s="46" t="s">
        <v>45</v>
      </c>
      <c r="F100" s="145"/>
      <c r="G100" s="146"/>
      <c r="H100" s="147"/>
      <c r="I100" s="72">
        <v>881.8</v>
      </c>
      <c r="J100" s="73"/>
      <c r="K100" s="74"/>
      <c r="L100" s="72">
        <v>904.95</v>
      </c>
      <c r="M100" s="73"/>
      <c r="N100" s="74"/>
      <c r="O100" s="72">
        <f aca="true" t="shared" si="6" ref="O100:O106">L100-I100</f>
        <v>23.15000000000009</v>
      </c>
      <c r="P100" s="73"/>
      <c r="Q100" s="74"/>
      <c r="R100" s="24"/>
      <c r="S100" s="24"/>
    </row>
    <row r="101" spans="1:19" ht="37.5" customHeight="1">
      <c r="A101" s="29"/>
      <c r="B101" s="30"/>
      <c r="C101" s="120" t="s">
        <v>139</v>
      </c>
      <c r="D101" s="121"/>
      <c r="E101" s="46" t="s">
        <v>45</v>
      </c>
      <c r="F101" s="145"/>
      <c r="G101" s="146"/>
      <c r="H101" s="147"/>
      <c r="I101" s="72">
        <v>17</v>
      </c>
      <c r="J101" s="73"/>
      <c r="K101" s="74"/>
      <c r="L101" s="72">
        <v>20</v>
      </c>
      <c r="M101" s="73"/>
      <c r="N101" s="74"/>
      <c r="O101" s="72">
        <f t="shared" si="6"/>
        <v>3</v>
      </c>
      <c r="P101" s="73"/>
      <c r="Q101" s="74"/>
      <c r="R101" s="24"/>
      <c r="S101" s="24"/>
    </row>
    <row r="102" spans="1:19" ht="19.5" customHeight="1">
      <c r="A102" s="29"/>
      <c r="B102" s="30"/>
      <c r="C102" s="120" t="s">
        <v>140</v>
      </c>
      <c r="D102" s="121"/>
      <c r="E102" s="46" t="s">
        <v>45</v>
      </c>
      <c r="F102" s="145"/>
      <c r="G102" s="146"/>
      <c r="H102" s="147"/>
      <c r="I102" s="72">
        <v>113.5</v>
      </c>
      <c r="J102" s="73"/>
      <c r="K102" s="74"/>
      <c r="L102" s="72">
        <v>133.3</v>
      </c>
      <c r="M102" s="73"/>
      <c r="N102" s="74"/>
      <c r="O102" s="72">
        <f t="shared" si="6"/>
        <v>19.80000000000001</v>
      </c>
      <c r="P102" s="73"/>
      <c r="Q102" s="74"/>
      <c r="R102" s="24"/>
      <c r="S102" s="24"/>
    </row>
    <row r="103" spans="1:19" ht="19.5" customHeight="1">
      <c r="A103" s="29"/>
      <c r="B103" s="30"/>
      <c r="C103" s="120" t="s">
        <v>141</v>
      </c>
      <c r="D103" s="121"/>
      <c r="E103" s="46" t="s">
        <v>45</v>
      </c>
      <c r="F103" s="148"/>
      <c r="G103" s="149"/>
      <c r="H103" s="150"/>
      <c r="I103" s="72">
        <v>151.2</v>
      </c>
      <c r="J103" s="73"/>
      <c r="K103" s="74"/>
      <c r="L103" s="72">
        <v>145.6</v>
      </c>
      <c r="M103" s="73"/>
      <c r="N103" s="74"/>
      <c r="O103" s="72">
        <f t="shared" si="6"/>
        <v>-5.599999999999994</v>
      </c>
      <c r="P103" s="73"/>
      <c r="Q103" s="74"/>
      <c r="R103" s="24"/>
      <c r="S103" s="24"/>
    </row>
    <row r="104" spans="1:19" ht="32.25" customHeight="1">
      <c r="A104" s="29"/>
      <c r="B104" s="30"/>
      <c r="C104" s="118" t="s">
        <v>142</v>
      </c>
      <c r="D104" s="119"/>
      <c r="E104" s="34" t="s">
        <v>143</v>
      </c>
      <c r="F104" s="72"/>
      <c r="G104" s="73"/>
      <c r="H104" s="74"/>
      <c r="I104" s="72">
        <v>5721.3</v>
      </c>
      <c r="J104" s="73"/>
      <c r="K104" s="74"/>
      <c r="L104" s="72">
        <v>5721.3</v>
      </c>
      <c r="M104" s="73"/>
      <c r="N104" s="74"/>
      <c r="O104" s="72">
        <f t="shared" si="6"/>
        <v>0</v>
      </c>
      <c r="P104" s="73"/>
      <c r="Q104" s="74"/>
      <c r="R104" s="24"/>
      <c r="S104" s="24"/>
    </row>
    <row r="105" spans="1:19" ht="32.25" customHeight="1">
      <c r="A105" s="29"/>
      <c r="B105" s="30"/>
      <c r="C105" s="118" t="s">
        <v>155</v>
      </c>
      <c r="D105" s="119"/>
      <c r="E105" s="34"/>
      <c r="F105" s="72"/>
      <c r="G105" s="73"/>
      <c r="H105" s="74"/>
      <c r="I105" s="72">
        <v>6392.62</v>
      </c>
      <c r="J105" s="73"/>
      <c r="K105" s="74"/>
      <c r="L105" s="72">
        <v>6392.62</v>
      </c>
      <c r="M105" s="73"/>
      <c r="N105" s="74"/>
      <c r="O105" s="72">
        <f t="shared" si="6"/>
        <v>0</v>
      </c>
      <c r="P105" s="73"/>
      <c r="Q105" s="74"/>
      <c r="R105" s="24"/>
      <c r="S105" s="24"/>
    </row>
    <row r="106" spans="1:19" ht="49.5" customHeight="1">
      <c r="A106" s="29"/>
      <c r="B106" s="30"/>
      <c r="C106" s="118" t="s">
        <v>144</v>
      </c>
      <c r="D106" s="119"/>
      <c r="E106" s="34" t="s">
        <v>143</v>
      </c>
      <c r="F106" s="72"/>
      <c r="G106" s="73"/>
      <c r="H106" s="74"/>
      <c r="I106" s="72">
        <v>1024.12</v>
      </c>
      <c r="J106" s="73"/>
      <c r="K106" s="74"/>
      <c r="L106" s="72">
        <v>1024.12</v>
      </c>
      <c r="M106" s="73"/>
      <c r="N106" s="74"/>
      <c r="O106" s="72">
        <f t="shared" si="6"/>
        <v>0</v>
      </c>
      <c r="P106" s="73"/>
      <c r="Q106" s="74"/>
      <c r="R106" s="24"/>
      <c r="S106" s="24"/>
    </row>
    <row r="107" spans="1:19" ht="24" customHeight="1">
      <c r="A107" s="29"/>
      <c r="B107" s="30"/>
      <c r="C107" s="68" t="s">
        <v>86</v>
      </c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24"/>
      <c r="S107" s="24"/>
    </row>
    <row r="108" spans="1:19" ht="33" customHeight="1">
      <c r="A108" s="29"/>
      <c r="B108" s="30"/>
      <c r="C108" s="118" t="s">
        <v>160</v>
      </c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19"/>
      <c r="R108" s="24"/>
      <c r="S108" s="24"/>
    </row>
    <row r="109" spans="1:19" ht="19.5" customHeight="1">
      <c r="A109" s="29"/>
      <c r="B109" s="30"/>
      <c r="C109" s="75" t="s">
        <v>47</v>
      </c>
      <c r="D109" s="76"/>
      <c r="E109" s="34"/>
      <c r="F109" s="72"/>
      <c r="G109" s="73"/>
      <c r="H109" s="74"/>
      <c r="I109" s="72"/>
      <c r="J109" s="73"/>
      <c r="K109" s="74"/>
      <c r="L109" s="72"/>
      <c r="M109" s="73"/>
      <c r="N109" s="74"/>
      <c r="O109" s="72"/>
      <c r="P109" s="73"/>
      <c r="Q109" s="74"/>
      <c r="R109" s="24"/>
      <c r="S109" s="24"/>
    </row>
    <row r="110" spans="1:19" ht="66.75" customHeight="1">
      <c r="A110" s="29"/>
      <c r="B110" s="30"/>
      <c r="C110" s="118" t="s">
        <v>145</v>
      </c>
      <c r="D110" s="119"/>
      <c r="E110" s="22" t="s">
        <v>74</v>
      </c>
      <c r="F110" s="142" t="s">
        <v>149</v>
      </c>
      <c r="G110" s="143"/>
      <c r="H110" s="144"/>
      <c r="I110" s="72"/>
      <c r="J110" s="73"/>
      <c r="K110" s="74"/>
      <c r="L110" s="72"/>
      <c r="M110" s="73"/>
      <c r="N110" s="74"/>
      <c r="O110" s="72"/>
      <c r="P110" s="73"/>
      <c r="Q110" s="74"/>
      <c r="R110" s="24"/>
      <c r="S110" s="24"/>
    </row>
    <row r="111" spans="1:19" ht="19.5" customHeight="1">
      <c r="A111" s="29"/>
      <c r="B111" s="30"/>
      <c r="C111" s="120" t="s">
        <v>138</v>
      </c>
      <c r="D111" s="121"/>
      <c r="E111" s="22" t="s">
        <v>146</v>
      </c>
      <c r="F111" s="145"/>
      <c r="G111" s="146"/>
      <c r="H111" s="147"/>
      <c r="I111" s="72">
        <v>592.3</v>
      </c>
      <c r="J111" s="73"/>
      <c r="K111" s="74"/>
      <c r="L111" s="72">
        <v>494.5</v>
      </c>
      <c r="M111" s="73"/>
      <c r="N111" s="74"/>
      <c r="O111" s="72">
        <f>L111-I111</f>
        <v>-97.79999999999995</v>
      </c>
      <c r="P111" s="73"/>
      <c r="Q111" s="74"/>
      <c r="R111" s="24"/>
      <c r="S111" s="24"/>
    </row>
    <row r="112" spans="1:19" ht="35.25" customHeight="1">
      <c r="A112" s="29"/>
      <c r="B112" s="30"/>
      <c r="C112" s="120" t="s">
        <v>139</v>
      </c>
      <c r="D112" s="121"/>
      <c r="E112" s="22" t="s">
        <v>143</v>
      </c>
      <c r="F112" s="145"/>
      <c r="G112" s="146"/>
      <c r="H112" s="147"/>
      <c r="I112" s="72">
        <v>1304</v>
      </c>
      <c r="J112" s="73"/>
      <c r="K112" s="74"/>
      <c r="L112" s="72">
        <v>1348.5</v>
      </c>
      <c r="M112" s="73"/>
      <c r="N112" s="74"/>
      <c r="O112" s="72">
        <f>L112-I112</f>
        <v>44.5</v>
      </c>
      <c r="P112" s="73"/>
      <c r="Q112" s="74"/>
      <c r="R112" s="24"/>
      <c r="S112" s="24"/>
    </row>
    <row r="113" spans="1:19" ht="19.5" customHeight="1">
      <c r="A113" s="29"/>
      <c r="B113" s="30"/>
      <c r="C113" s="120" t="s">
        <v>140</v>
      </c>
      <c r="D113" s="121"/>
      <c r="E113" s="22" t="s">
        <v>147</v>
      </c>
      <c r="F113" s="145"/>
      <c r="G113" s="146"/>
      <c r="H113" s="147"/>
      <c r="I113" s="72">
        <v>47047</v>
      </c>
      <c r="J113" s="73"/>
      <c r="K113" s="74"/>
      <c r="L113" s="72">
        <v>47195</v>
      </c>
      <c r="M113" s="73"/>
      <c r="N113" s="74"/>
      <c r="O113" s="72">
        <f>L113-I113</f>
        <v>148</v>
      </c>
      <c r="P113" s="73"/>
      <c r="Q113" s="74"/>
      <c r="R113" s="24"/>
      <c r="S113" s="24"/>
    </row>
    <row r="114" spans="1:19" ht="19.5" customHeight="1">
      <c r="A114" s="29"/>
      <c r="B114" s="30"/>
      <c r="C114" s="120" t="s">
        <v>141</v>
      </c>
      <c r="D114" s="121"/>
      <c r="E114" s="22" t="s">
        <v>148</v>
      </c>
      <c r="F114" s="148"/>
      <c r="G114" s="149"/>
      <c r="H114" s="150"/>
      <c r="I114" s="72">
        <v>15542</v>
      </c>
      <c r="J114" s="73"/>
      <c r="K114" s="74"/>
      <c r="L114" s="72">
        <v>11475</v>
      </c>
      <c r="M114" s="73"/>
      <c r="N114" s="74"/>
      <c r="O114" s="72">
        <f>L114-I114</f>
        <v>-4067</v>
      </c>
      <c r="P114" s="73"/>
      <c r="Q114" s="74"/>
      <c r="R114" s="24"/>
      <c r="S114" s="24"/>
    </row>
    <row r="115" spans="1:19" ht="19.5" customHeight="1">
      <c r="A115" s="29"/>
      <c r="B115" s="30"/>
      <c r="C115" s="68" t="s">
        <v>86</v>
      </c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24"/>
      <c r="S115" s="24"/>
    </row>
    <row r="116" spans="1:19" ht="36" customHeight="1">
      <c r="A116" s="29"/>
      <c r="B116" s="30"/>
      <c r="C116" s="118" t="s">
        <v>161</v>
      </c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19"/>
      <c r="R116" s="24"/>
      <c r="S116" s="24"/>
    </row>
    <row r="117" spans="1:19" ht="19.5" customHeight="1">
      <c r="A117" s="29"/>
      <c r="B117" s="30"/>
      <c r="C117" s="75" t="s">
        <v>83</v>
      </c>
      <c r="D117" s="76"/>
      <c r="E117" s="34"/>
      <c r="F117" s="72"/>
      <c r="G117" s="73"/>
      <c r="H117" s="74"/>
      <c r="I117" s="72"/>
      <c r="J117" s="73"/>
      <c r="K117" s="74"/>
      <c r="L117" s="72"/>
      <c r="M117" s="73"/>
      <c r="N117" s="74"/>
      <c r="O117" s="72"/>
      <c r="P117" s="73"/>
      <c r="Q117" s="74"/>
      <c r="R117" s="24"/>
      <c r="S117" s="24"/>
    </row>
    <row r="118" spans="1:19" ht="44.25" customHeight="1">
      <c r="A118" s="29"/>
      <c r="B118" s="30"/>
      <c r="C118" s="118" t="s">
        <v>150</v>
      </c>
      <c r="D118" s="119"/>
      <c r="E118" s="34"/>
      <c r="F118" s="72"/>
      <c r="G118" s="73"/>
      <c r="H118" s="74"/>
      <c r="I118" s="72"/>
      <c r="J118" s="73"/>
      <c r="K118" s="74"/>
      <c r="L118" s="72"/>
      <c r="M118" s="73"/>
      <c r="N118" s="74"/>
      <c r="O118" s="72"/>
      <c r="P118" s="73"/>
      <c r="Q118" s="74"/>
      <c r="R118" s="24"/>
      <c r="S118" s="24"/>
    </row>
    <row r="119" spans="1:19" ht="30.75" customHeight="1">
      <c r="A119" s="29"/>
      <c r="B119" s="30"/>
      <c r="C119" s="120" t="s">
        <v>138</v>
      </c>
      <c r="D119" s="121"/>
      <c r="E119" s="22" t="s">
        <v>146</v>
      </c>
      <c r="F119" s="72" t="s">
        <v>151</v>
      </c>
      <c r="G119" s="73"/>
      <c r="H119" s="74"/>
      <c r="I119" s="152">
        <f>I111/I105</f>
        <v>0.09265371631662761</v>
      </c>
      <c r="J119" s="153"/>
      <c r="K119" s="154"/>
      <c r="L119" s="152">
        <f>L111/L105</f>
        <v>0.07735482478232712</v>
      </c>
      <c r="M119" s="153"/>
      <c r="N119" s="154"/>
      <c r="O119" s="152">
        <f>L119-I119</f>
        <v>-0.015298891534300488</v>
      </c>
      <c r="P119" s="73"/>
      <c r="Q119" s="74"/>
      <c r="R119" s="24"/>
      <c r="S119" s="24"/>
    </row>
    <row r="120" spans="1:19" ht="30.75" customHeight="1">
      <c r="A120" s="29"/>
      <c r="B120" s="30"/>
      <c r="C120" s="120" t="s">
        <v>139</v>
      </c>
      <c r="D120" s="121"/>
      <c r="E120" s="22" t="s">
        <v>143</v>
      </c>
      <c r="F120" s="72" t="s">
        <v>152</v>
      </c>
      <c r="G120" s="73"/>
      <c r="H120" s="74"/>
      <c r="I120" s="152">
        <f>I112/I104</f>
        <v>0.22792022792022792</v>
      </c>
      <c r="J120" s="153"/>
      <c r="K120" s="154"/>
      <c r="L120" s="152">
        <f>L112/L104</f>
        <v>0.23569818048345656</v>
      </c>
      <c r="M120" s="153"/>
      <c r="N120" s="154"/>
      <c r="O120" s="152">
        <f>L120-I120</f>
        <v>0.007777952563228635</v>
      </c>
      <c r="P120" s="73"/>
      <c r="Q120" s="74"/>
      <c r="R120" s="24"/>
      <c r="S120" s="24"/>
    </row>
    <row r="121" spans="1:19" ht="34.5" customHeight="1">
      <c r="A121" s="29"/>
      <c r="B121" s="30"/>
      <c r="C121" s="120" t="s">
        <v>140</v>
      </c>
      <c r="D121" s="121"/>
      <c r="E121" s="22" t="s">
        <v>147</v>
      </c>
      <c r="F121" s="72" t="s">
        <v>153</v>
      </c>
      <c r="G121" s="73"/>
      <c r="H121" s="74"/>
      <c r="I121" s="152">
        <f>I113/I104</f>
        <v>8.223131106566688</v>
      </c>
      <c r="J121" s="153"/>
      <c r="K121" s="154"/>
      <c r="L121" s="152">
        <f>L113/L104</f>
        <v>8.248999353293831</v>
      </c>
      <c r="M121" s="153"/>
      <c r="N121" s="154"/>
      <c r="O121" s="152">
        <f>L121-I121</f>
        <v>0.02586824672714272</v>
      </c>
      <c r="P121" s="73"/>
      <c r="Q121" s="74"/>
      <c r="R121" s="24"/>
      <c r="S121" s="24"/>
    </row>
    <row r="122" spans="1:19" ht="32.25" customHeight="1">
      <c r="A122" s="29"/>
      <c r="B122" s="30"/>
      <c r="C122" s="120" t="s">
        <v>141</v>
      </c>
      <c r="D122" s="121"/>
      <c r="E122" s="22" t="s">
        <v>148</v>
      </c>
      <c r="F122" s="72" t="s">
        <v>154</v>
      </c>
      <c r="G122" s="73"/>
      <c r="H122" s="74"/>
      <c r="I122" s="152">
        <f>I114/I106</f>
        <v>15.17595594266297</v>
      </c>
      <c r="J122" s="153"/>
      <c r="K122" s="154"/>
      <c r="L122" s="152">
        <f>L114/L106</f>
        <v>11.20474163184002</v>
      </c>
      <c r="M122" s="153"/>
      <c r="N122" s="154"/>
      <c r="O122" s="152">
        <f>L122-I122</f>
        <v>-3.9712143108229494</v>
      </c>
      <c r="P122" s="73"/>
      <c r="Q122" s="74"/>
      <c r="R122" s="24"/>
      <c r="S122" s="24"/>
    </row>
    <row r="123" spans="1:19" ht="19.5" customHeight="1">
      <c r="A123" s="29"/>
      <c r="B123" s="30"/>
      <c r="C123" s="68" t="s">
        <v>86</v>
      </c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24"/>
      <c r="S123" s="24"/>
    </row>
    <row r="124" spans="1:19" ht="33.75" customHeight="1">
      <c r="A124" s="29"/>
      <c r="B124" s="30"/>
      <c r="C124" s="118" t="s">
        <v>161</v>
      </c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19"/>
      <c r="R124" s="24"/>
      <c r="S124" s="24"/>
    </row>
    <row r="125" spans="1:19" ht="19.5" customHeight="1">
      <c r="A125" s="29"/>
      <c r="B125" s="30"/>
      <c r="C125" s="75" t="s">
        <v>48</v>
      </c>
      <c r="D125" s="76"/>
      <c r="E125" s="34"/>
      <c r="F125" s="72"/>
      <c r="G125" s="73"/>
      <c r="H125" s="74"/>
      <c r="I125" s="72"/>
      <c r="J125" s="73"/>
      <c r="K125" s="74"/>
      <c r="L125" s="72"/>
      <c r="M125" s="73"/>
      <c r="N125" s="74"/>
      <c r="O125" s="72"/>
      <c r="P125" s="73"/>
      <c r="Q125" s="74"/>
      <c r="R125" s="24"/>
      <c r="S125" s="24"/>
    </row>
    <row r="126" spans="1:19" ht="64.5" customHeight="1">
      <c r="A126" s="29"/>
      <c r="B126" s="30"/>
      <c r="C126" s="118" t="s">
        <v>156</v>
      </c>
      <c r="D126" s="119"/>
      <c r="E126" s="34"/>
      <c r="F126" s="72"/>
      <c r="G126" s="73"/>
      <c r="H126" s="74"/>
      <c r="I126" s="72"/>
      <c r="J126" s="73"/>
      <c r="K126" s="74"/>
      <c r="L126" s="72"/>
      <c r="M126" s="73"/>
      <c r="N126" s="74"/>
      <c r="O126" s="72"/>
      <c r="P126" s="73"/>
      <c r="Q126" s="74"/>
      <c r="R126" s="24"/>
      <c r="S126" s="24"/>
    </row>
    <row r="127" spans="1:19" ht="19.5" customHeight="1">
      <c r="A127" s="29"/>
      <c r="B127" s="30"/>
      <c r="C127" s="120" t="s">
        <v>138</v>
      </c>
      <c r="D127" s="121"/>
      <c r="E127" s="22" t="s">
        <v>49</v>
      </c>
      <c r="F127" s="72" t="s">
        <v>157</v>
      </c>
      <c r="G127" s="73"/>
      <c r="H127" s="74"/>
      <c r="I127" s="72">
        <v>1.13</v>
      </c>
      <c r="J127" s="73"/>
      <c r="K127" s="74"/>
      <c r="L127" s="72">
        <v>0.96</v>
      </c>
      <c r="M127" s="73"/>
      <c r="N127" s="74"/>
      <c r="O127" s="72">
        <f>L127-I127</f>
        <v>-0.16999999999999993</v>
      </c>
      <c r="P127" s="73"/>
      <c r="Q127" s="74"/>
      <c r="R127" s="24"/>
      <c r="S127" s="24"/>
    </row>
    <row r="128" spans="1:19" ht="30.75" customHeight="1">
      <c r="A128" s="29"/>
      <c r="B128" s="30"/>
      <c r="C128" s="120" t="s">
        <v>139</v>
      </c>
      <c r="D128" s="121"/>
      <c r="E128" s="22" t="s">
        <v>49</v>
      </c>
      <c r="F128" s="72" t="s">
        <v>157</v>
      </c>
      <c r="G128" s="73"/>
      <c r="H128" s="74"/>
      <c r="I128" s="72">
        <v>0.95</v>
      </c>
      <c r="J128" s="73"/>
      <c r="K128" s="74"/>
      <c r="L128" s="72">
        <v>0.98</v>
      </c>
      <c r="M128" s="73"/>
      <c r="N128" s="74"/>
      <c r="O128" s="72">
        <f>L128-I128</f>
        <v>0.030000000000000027</v>
      </c>
      <c r="P128" s="73"/>
      <c r="Q128" s="74"/>
      <c r="R128" s="24"/>
      <c r="S128" s="24"/>
    </row>
    <row r="129" spans="1:19" ht="19.5" customHeight="1">
      <c r="A129" s="29"/>
      <c r="B129" s="30"/>
      <c r="C129" s="120" t="s">
        <v>140</v>
      </c>
      <c r="D129" s="121"/>
      <c r="E129" s="22" t="s">
        <v>49</v>
      </c>
      <c r="F129" s="72" t="s">
        <v>157</v>
      </c>
      <c r="G129" s="73"/>
      <c r="H129" s="74"/>
      <c r="I129" s="72">
        <v>0.98</v>
      </c>
      <c r="J129" s="73"/>
      <c r="K129" s="74"/>
      <c r="L129" s="72">
        <v>0.98</v>
      </c>
      <c r="M129" s="73"/>
      <c r="N129" s="74"/>
      <c r="O129" s="72">
        <f>L129-I129</f>
        <v>0</v>
      </c>
      <c r="P129" s="73"/>
      <c r="Q129" s="74"/>
      <c r="R129" s="24"/>
      <c r="S129" s="24"/>
    </row>
    <row r="130" spans="1:19" ht="19.5" customHeight="1">
      <c r="A130" s="29"/>
      <c r="B130" s="30"/>
      <c r="C130" s="120" t="s">
        <v>141</v>
      </c>
      <c r="D130" s="121"/>
      <c r="E130" s="22" t="s">
        <v>49</v>
      </c>
      <c r="F130" s="72" t="s">
        <v>157</v>
      </c>
      <c r="G130" s="73"/>
      <c r="H130" s="74"/>
      <c r="I130" s="72">
        <v>1.2</v>
      </c>
      <c r="J130" s="73"/>
      <c r="K130" s="74"/>
      <c r="L130" s="72">
        <v>0.89</v>
      </c>
      <c r="M130" s="73"/>
      <c r="N130" s="74"/>
      <c r="O130" s="72">
        <f>L130-I130</f>
        <v>-0.30999999999999994</v>
      </c>
      <c r="P130" s="73"/>
      <c r="Q130" s="74"/>
      <c r="R130" s="24"/>
      <c r="S130" s="24"/>
    </row>
    <row r="131" spans="1:19" ht="19.5" customHeight="1">
      <c r="A131" s="29"/>
      <c r="B131" s="30"/>
      <c r="C131" s="68" t="s">
        <v>86</v>
      </c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24"/>
      <c r="S131" s="24"/>
    </row>
    <row r="132" spans="1:19" ht="18" customHeight="1">
      <c r="A132" s="29"/>
      <c r="B132" s="33"/>
      <c r="C132" s="113" t="s">
        <v>158</v>
      </c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24"/>
      <c r="S132" s="24"/>
    </row>
    <row r="133" spans="1:19" ht="18" customHeight="1">
      <c r="A133" s="24"/>
      <c r="B133" s="1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24"/>
      <c r="S133" s="24"/>
    </row>
    <row r="134" spans="1:19" ht="24" customHeight="1">
      <c r="A134" s="11" t="s">
        <v>50</v>
      </c>
      <c r="B134" s="122" t="s">
        <v>51</v>
      </c>
      <c r="C134" s="122"/>
      <c r="D134" s="122"/>
      <c r="E134" s="122"/>
      <c r="F134" s="122"/>
      <c r="G134" s="122"/>
      <c r="H134" s="122"/>
      <c r="I134" s="122"/>
      <c r="J134" s="122"/>
      <c r="K134" s="122"/>
      <c r="R134" s="24"/>
      <c r="S134" s="24"/>
    </row>
    <row r="135" spans="9:19" ht="14.25" customHeight="1">
      <c r="I135" s="2" t="s">
        <v>16</v>
      </c>
      <c r="R135" s="24"/>
      <c r="S135" s="24"/>
    </row>
    <row r="136" spans="1:20" s="24" customFormat="1" ht="35.25" customHeight="1">
      <c r="A136" s="106" t="s">
        <v>52</v>
      </c>
      <c r="B136" s="90" t="s">
        <v>53</v>
      </c>
      <c r="C136" s="90"/>
      <c r="D136" s="90" t="s">
        <v>26</v>
      </c>
      <c r="E136" s="90" t="s">
        <v>54</v>
      </c>
      <c r="F136" s="90"/>
      <c r="G136" s="90"/>
      <c r="H136" s="90" t="s">
        <v>55</v>
      </c>
      <c r="I136" s="90"/>
      <c r="J136" s="90"/>
      <c r="K136" s="90" t="s">
        <v>56</v>
      </c>
      <c r="L136" s="90"/>
      <c r="M136" s="90"/>
      <c r="N136" s="90" t="s">
        <v>57</v>
      </c>
      <c r="O136" s="90"/>
      <c r="P136" s="90"/>
      <c r="Q136" s="36"/>
      <c r="T136" s="2"/>
    </row>
    <row r="137" spans="1:20" ht="26.25" customHeight="1">
      <c r="A137" s="106"/>
      <c r="B137" s="90"/>
      <c r="C137" s="90"/>
      <c r="D137" s="90"/>
      <c r="E137" s="15" t="s">
        <v>20</v>
      </c>
      <c r="F137" s="15" t="s">
        <v>21</v>
      </c>
      <c r="G137" s="15" t="s">
        <v>22</v>
      </c>
      <c r="H137" s="15" t="s">
        <v>20</v>
      </c>
      <c r="I137" s="15" t="s">
        <v>21</v>
      </c>
      <c r="J137" s="15" t="s">
        <v>22</v>
      </c>
      <c r="K137" s="15" t="s">
        <v>20</v>
      </c>
      <c r="L137" s="15" t="s">
        <v>21</v>
      </c>
      <c r="M137" s="15" t="s">
        <v>22</v>
      </c>
      <c r="N137" s="15" t="s">
        <v>20</v>
      </c>
      <c r="O137" s="15" t="s">
        <v>21</v>
      </c>
      <c r="P137" s="15" t="s">
        <v>22</v>
      </c>
      <c r="Q137" s="36"/>
      <c r="T137" s="24"/>
    </row>
    <row r="138" spans="1:17" ht="14.25" customHeight="1">
      <c r="A138" s="33">
        <v>1</v>
      </c>
      <c r="B138" s="90">
        <v>2</v>
      </c>
      <c r="C138" s="90"/>
      <c r="D138" s="27">
        <v>3</v>
      </c>
      <c r="E138" s="28">
        <v>4</v>
      </c>
      <c r="F138" s="28">
        <v>5</v>
      </c>
      <c r="G138" s="28">
        <v>6</v>
      </c>
      <c r="H138" s="28">
        <v>7</v>
      </c>
      <c r="I138" s="28">
        <v>8</v>
      </c>
      <c r="J138" s="28">
        <v>9</v>
      </c>
      <c r="K138" s="28">
        <v>10</v>
      </c>
      <c r="L138" s="28">
        <v>11</v>
      </c>
      <c r="M138" s="28">
        <v>12</v>
      </c>
      <c r="N138" s="22">
        <v>13</v>
      </c>
      <c r="O138" s="34">
        <v>14</v>
      </c>
      <c r="P138" s="34">
        <v>15</v>
      </c>
      <c r="Q138" s="37"/>
    </row>
    <row r="139" spans="1:17" ht="14.25" customHeight="1">
      <c r="A139" s="33"/>
      <c r="B139" s="67" t="s">
        <v>58</v>
      </c>
      <c r="C139" s="67"/>
      <c r="D139" s="34"/>
      <c r="E139" s="23"/>
      <c r="F139" s="23"/>
      <c r="G139" s="23"/>
      <c r="H139" s="23"/>
      <c r="I139" s="23"/>
      <c r="J139" s="23"/>
      <c r="K139" s="23"/>
      <c r="L139" s="23"/>
      <c r="M139" s="23"/>
      <c r="N139" s="18"/>
      <c r="O139" s="18"/>
      <c r="P139" s="18"/>
      <c r="Q139" s="37"/>
    </row>
    <row r="140" spans="1:19" ht="20.25" customHeight="1">
      <c r="A140" s="33"/>
      <c r="B140" s="67" t="s">
        <v>59</v>
      </c>
      <c r="C140" s="67"/>
      <c r="D140" s="34"/>
      <c r="E140" s="23"/>
      <c r="F140" s="31"/>
      <c r="G140" s="23"/>
      <c r="H140" s="23"/>
      <c r="I140" s="31"/>
      <c r="J140" s="23"/>
      <c r="K140" s="23"/>
      <c r="L140" s="31"/>
      <c r="M140" s="23"/>
      <c r="N140" s="18"/>
      <c r="O140" s="18"/>
      <c r="P140" s="18"/>
      <c r="Q140" s="37"/>
      <c r="R140" s="36"/>
      <c r="S140" s="36"/>
    </row>
    <row r="141" spans="1:19" ht="25.5" customHeight="1">
      <c r="A141" s="33"/>
      <c r="B141" s="67" t="s">
        <v>60</v>
      </c>
      <c r="C141" s="67"/>
      <c r="D141" s="34"/>
      <c r="E141" s="31" t="s">
        <v>61</v>
      </c>
      <c r="F141" s="31"/>
      <c r="G141" s="23"/>
      <c r="H141" s="31" t="s">
        <v>61</v>
      </c>
      <c r="I141" s="31"/>
      <c r="J141" s="23"/>
      <c r="K141" s="31" t="s">
        <v>61</v>
      </c>
      <c r="L141" s="31"/>
      <c r="M141" s="23"/>
      <c r="N141" s="38" t="s">
        <v>61</v>
      </c>
      <c r="O141" s="38"/>
      <c r="P141" s="18"/>
      <c r="Q141" s="37"/>
      <c r="R141" s="36"/>
      <c r="S141" s="36"/>
    </row>
    <row r="142" spans="1:19" ht="20.25" customHeight="1">
      <c r="A142" s="33"/>
      <c r="B142" s="68"/>
      <c r="C142" s="68"/>
      <c r="D142" s="34"/>
      <c r="E142" s="31"/>
      <c r="F142" s="31"/>
      <c r="G142" s="23"/>
      <c r="H142" s="31"/>
      <c r="I142" s="31"/>
      <c r="J142" s="23"/>
      <c r="K142" s="31"/>
      <c r="L142" s="31"/>
      <c r="M142" s="23"/>
      <c r="N142" s="38"/>
      <c r="O142" s="38"/>
      <c r="P142" s="18"/>
      <c r="Q142" s="37"/>
      <c r="R142" s="37"/>
      <c r="S142" s="37"/>
    </row>
    <row r="143" spans="1:19" ht="18" customHeight="1">
      <c r="A143" s="33"/>
      <c r="B143" s="113" t="s">
        <v>62</v>
      </c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37"/>
      <c r="R143" s="37"/>
      <c r="S143" s="37"/>
    </row>
    <row r="144" spans="1:19" ht="17.25" customHeight="1">
      <c r="A144" s="33"/>
      <c r="B144" s="67" t="s">
        <v>63</v>
      </c>
      <c r="C144" s="67"/>
      <c r="D144" s="34"/>
      <c r="E144" s="23"/>
      <c r="F144" s="23"/>
      <c r="G144" s="23"/>
      <c r="H144" s="23"/>
      <c r="I144" s="23"/>
      <c r="J144" s="23"/>
      <c r="K144" s="23"/>
      <c r="L144" s="23"/>
      <c r="M144" s="23"/>
      <c r="N144" s="18"/>
      <c r="O144" s="18"/>
      <c r="P144" s="18"/>
      <c r="Q144" s="37"/>
      <c r="R144" s="37"/>
      <c r="S144" s="37"/>
    </row>
    <row r="145" spans="1:19" ht="19.5" customHeight="1">
      <c r="A145" s="33"/>
      <c r="B145" s="68"/>
      <c r="C145" s="68"/>
      <c r="D145" s="34"/>
      <c r="E145" s="23"/>
      <c r="F145" s="23"/>
      <c r="G145" s="23"/>
      <c r="H145" s="23"/>
      <c r="I145" s="23"/>
      <c r="J145" s="23"/>
      <c r="K145" s="23"/>
      <c r="L145" s="23"/>
      <c r="M145" s="23"/>
      <c r="N145" s="18"/>
      <c r="O145" s="18"/>
      <c r="P145" s="18"/>
      <c r="Q145" s="37"/>
      <c r="R145" s="37"/>
      <c r="S145" s="37"/>
    </row>
    <row r="146" spans="1:19" ht="23.25" customHeight="1">
      <c r="A146" s="33"/>
      <c r="B146" s="67" t="s">
        <v>64</v>
      </c>
      <c r="C146" s="67"/>
      <c r="D146" s="34"/>
      <c r="E146" s="31"/>
      <c r="F146" s="31"/>
      <c r="G146" s="31"/>
      <c r="H146" s="31"/>
      <c r="I146" s="31"/>
      <c r="J146" s="31"/>
      <c r="K146" s="31"/>
      <c r="L146" s="31"/>
      <c r="M146" s="31"/>
      <c r="N146" s="18"/>
      <c r="O146" s="18"/>
      <c r="P146" s="18"/>
      <c r="Q146" s="37"/>
      <c r="R146" s="37"/>
      <c r="S146" s="37"/>
    </row>
    <row r="147" spans="1:19" ht="15" customHeight="1">
      <c r="A147" s="25"/>
      <c r="B147" s="26"/>
      <c r="C147" s="26"/>
      <c r="R147" s="37"/>
      <c r="S147" s="37"/>
    </row>
    <row r="148" spans="1:19" ht="18.75" customHeight="1">
      <c r="A148" s="17"/>
      <c r="B148" s="24" t="s">
        <v>65</v>
      </c>
      <c r="C148" s="24"/>
      <c r="R148" s="37"/>
      <c r="S148" s="37"/>
    </row>
    <row r="149" spans="1:19" ht="18" customHeight="1">
      <c r="A149" s="17"/>
      <c r="B149" s="24" t="s">
        <v>66</v>
      </c>
      <c r="C149" s="24"/>
      <c r="R149" s="37"/>
      <c r="S149" s="37"/>
    </row>
    <row r="150" spans="1:19" ht="20.25" customHeight="1">
      <c r="A150" s="17"/>
      <c r="B150" s="39" t="s">
        <v>67</v>
      </c>
      <c r="C150" s="24"/>
      <c r="R150" s="37"/>
      <c r="S150" s="37"/>
    </row>
    <row r="151" ht="15.75">
      <c r="B151" s="39"/>
    </row>
    <row r="152" spans="2:18" ht="15.75">
      <c r="B152" s="40" t="s">
        <v>122</v>
      </c>
      <c r="P152" s="70" t="s">
        <v>123</v>
      </c>
      <c r="Q152" s="70"/>
      <c r="R152" s="70"/>
    </row>
    <row r="153" spans="2:18" ht="12.75" customHeight="1">
      <c r="B153" s="41" t="s">
        <v>68</v>
      </c>
      <c r="J153" s="66"/>
      <c r="K153" s="66"/>
      <c r="L153" s="66"/>
      <c r="M153" s="66"/>
      <c r="N153" s="89"/>
      <c r="O153" s="89"/>
      <c r="P153" s="71"/>
      <c r="Q153" s="71"/>
      <c r="R153" s="71"/>
    </row>
    <row r="154" spans="10:17" ht="15.75">
      <c r="J154" s="125" t="s">
        <v>69</v>
      </c>
      <c r="K154" s="125"/>
      <c r="L154" s="125"/>
      <c r="M154" s="125"/>
      <c r="N154" s="108"/>
      <c r="O154" s="108"/>
      <c r="Q154" s="20" t="s">
        <v>70</v>
      </c>
    </row>
    <row r="156" spans="2:18" ht="17.25" customHeight="1">
      <c r="B156" s="41" t="s">
        <v>71</v>
      </c>
      <c r="J156" s="66"/>
      <c r="K156" s="66"/>
      <c r="L156" s="66"/>
      <c r="M156" s="66"/>
      <c r="N156" s="89"/>
      <c r="O156" s="89"/>
      <c r="P156" s="66" t="s">
        <v>72</v>
      </c>
      <c r="Q156" s="66"/>
      <c r="R156" s="66"/>
    </row>
    <row r="157" spans="2:19" ht="12.75" customHeight="1">
      <c r="B157" s="132" t="s">
        <v>73</v>
      </c>
      <c r="C157" s="132"/>
      <c r="D157" s="132"/>
      <c r="E157" s="132"/>
      <c r="F157" s="132"/>
      <c r="G157" s="132"/>
      <c r="H157" s="132"/>
      <c r="J157" s="125" t="s">
        <v>69</v>
      </c>
      <c r="K157" s="125"/>
      <c r="L157" s="125"/>
      <c r="M157" s="125"/>
      <c r="N157" s="108"/>
      <c r="O157" s="108"/>
      <c r="Q157" s="20" t="s">
        <v>70</v>
      </c>
      <c r="R157" s="37"/>
      <c r="S157" s="37"/>
    </row>
    <row r="158" spans="2:19" ht="12" customHeight="1">
      <c r="B158" s="42"/>
      <c r="C158" s="42"/>
      <c r="D158" s="42"/>
      <c r="E158" s="42"/>
      <c r="F158" s="42"/>
      <c r="G158" s="42"/>
      <c r="H158" s="42"/>
      <c r="N158" s="20"/>
      <c r="O158" s="20"/>
      <c r="Q158" s="20"/>
      <c r="R158" s="43"/>
      <c r="S158" s="43"/>
    </row>
    <row r="159" spans="2:19" ht="12" customHeight="1">
      <c r="B159" s="124"/>
      <c r="C159" s="124"/>
      <c r="D159" s="124"/>
      <c r="E159" s="124"/>
      <c r="F159" s="124"/>
      <c r="G159" s="124"/>
      <c r="H159" s="124"/>
      <c r="N159" s="20"/>
      <c r="O159" s="20"/>
      <c r="Q159" s="20"/>
      <c r="R159" s="20"/>
      <c r="S159" s="20"/>
    </row>
    <row r="160" spans="2:17" ht="15.75" customHeight="1">
      <c r="B160" s="124"/>
      <c r="C160" s="124"/>
      <c r="D160" s="124"/>
      <c r="E160" s="124"/>
      <c r="F160" s="124"/>
      <c r="G160" s="124"/>
      <c r="H160" s="124"/>
      <c r="N160" s="108"/>
      <c r="O160" s="108"/>
      <c r="Q160" s="13"/>
    </row>
    <row r="161" spans="17:19" ht="11.25" customHeight="1">
      <c r="Q161" s="20"/>
      <c r="R161" s="20"/>
      <c r="S161" s="20"/>
    </row>
    <row r="162" spans="17:19" ht="14.25" customHeight="1">
      <c r="Q162" s="20"/>
      <c r="R162" s="20"/>
      <c r="S162" s="20"/>
    </row>
    <row r="163" spans="17:19" ht="14.25" customHeight="1">
      <c r="Q163" s="20"/>
      <c r="R163" s="20"/>
      <c r="S163" s="20"/>
    </row>
    <row r="164" spans="17:19" ht="15.75">
      <c r="Q164" s="20"/>
      <c r="R164" s="13"/>
      <c r="S164" s="13"/>
    </row>
    <row r="165" spans="18:19" ht="15.75">
      <c r="R165" s="20"/>
      <c r="S165" s="20"/>
    </row>
    <row r="166" spans="18:20" ht="15.75">
      <c r="R166" s="20"/>
      <c r="S166" s="20"/>
      <c r="T166" s="20"/>
    </row>
    <row r="167" spans="18:20" ht="15.75">
      <c r="R167" s="20"/>
      <c r="S167" s="20"/>
      <c r="T167" s="20"/>
    </row>
    <row r="168" spans="18:20" ht="15.75">
      <c r="R168" s="20"/>
      <c r="S168" s="20"/>
      <c r="T168" s="20"/>
    </row>
  </sheetData>
  <sheetProtection selectLockedCells="1" selectUnlockedCells="1"/>
  <mergeCells count="414">
    <mergeCell ref="C131:Q131"/>
    <mergeCell ref="O125:Q125"/>
    <mergeCell ref="O126:Q126"/>
    <mergeCell ref="O127:Q127"/>
    <mergeCell ref="O128:Q128"/>
    <mergeCell ref="O129:Q129"/>
    <mergeCell ref="O130:Q130"/>
    <mergeCell ref="I129:K129"/>
    <mergeCell ref="I130:K130"/>
    <mergeCell ref="L125:N125"/>
    <mergeCell ref="L126:N126"/>
    <mergeCell ref="L127:N127"/>
    <mergeCell ref="L128:N128"/>
    <mergeCell ref="L129:N129"/>
    <mergeCell ref="L130:N130"/>
    <mergeCell ref="C130:D130"/>
    <mergeCell ref="F125:H125"/>
    <mergeCell ref="F126:H126"/>
    <mergeCell ref="F127:H127"/>
    <mergeCell ref="F128:H128"/>
    <mergeCell ref="F129:H129"/>
    <mergeCell ref="F130:H130"/>
    <mergeCell ref="C124:Q124"/>
    <mergeCell ref="C125:D125"/>
    <mergeCell ref="C126:D126"/>
    <mergeCell ref="C127:D127"/>
    <mergeCell ref="C128:D128"/>
    <mergeCell ref="C129:D129"/>
    <mergeCell ref="I125:K125"/>
    <mergeCell ref="I126:K126"/>
    <mergeCell ref="I127:K127"/>
    <mergeCell ref="I128:K128"/>
    <mergeCell ref="C105:D105"/>
    <mergeCell ref="I105:K105"/>
    <mergeCell ref="L105:N105"/>
    <mergeCell ref="O105:Q105"/>
    <mergeCell ref="F105:H105"/>
    <mergeCell ref="C123:Q123"/>
    <mergeCell ref="I121:K121"/>
    <mergeCell ref="I122:K122"/>
    <mergeCell ref="L119:N119"/>
    <mergeCell ref="L120:N120"/>
    <mergeCell ref="L121:N121"/>
    <mergeCell ref="O119:Q119"/>
    <mergeCell ref="O120:Q120"/>
    <mergeCell ref="O121:Q121"/>
    <mergeCell ref="L122:N122"/>
    <mergeCell ref="O122:Q122"/>
    <mergeCell ref="C121:D121"/>
    <mergeCell ref="C122:D122"/>
    <mergeCell ref="F119:H119"/>
    <mergeCell ref="F120:H120"/>
    <mergeCell ref="F121:H121"/>
    <mergeCell ref="F122:H122"/>
    <mergeCell ref="C107:Q107"/>
    <mergeCell ref="C108:Q108"/>
    <mergeCell ref="C115:Q115"/>
    <mergeCell ref="C116:Q116"/>
    <mergeCell ref="C119:D119"/>
    <mergeCell ref="C120:D120"/>
    <mergeCell ref="I119:K119"/>
    <mergeCell ref="I120:K120"/>
    <mergeCell ref="C117:D117"/>
    <mergeCell ref="C118:D118"/>
    <mergeCell ref="F117:H117"/>
    <mergeCell ref="I117:K117"/>
    <mergeCell ref="L117:N117"/>
    <mergeCell ref="O117:Q117"/>
    <mergeCell ref="F118:H118"/>
    <mergeCell ref="I118:K118"/>
    <mergeCell ref="L118:N118"/>
    <mergeCell ref="O118:Q118"/>
    <mergeCell ref="I113:K113"/>
    <mergeCell ref="L113:N113"/>
    <mergeCell ref="O113:Q113"/>
    <mergeCell ref="I114:K114"/>
    <mergeCell ref="L114:N114"/>
    <mergeCell ref="O114:Q114"/>
    <mergeCell ref="I111:K111"/>
    <mergeCell ref="L111:N111"/>
    <mergeCell ref="O111:Q111"/>
    <mergeCell ref="I112:K112"/>
    <mergeCell ref="L112:N112"/>
    <mergeCell ref="O112:Q112"/>
    <mergeCell ref="I109:K109"/>
    <mergeCell ref="L109:N109"/>
    <mergeCell ref="O109:Q109"/>
    <mergeCell ref="I110:K110"/>
    <mergeCell ref="L110:N110"/>
    <mergeCell ref="O110:Q110"/>
    <mergeCell ref="C110:D110"/>
    <mergeCell ref="C111:D111"/>
    <mergeCell ref="C112:D112"/>
    <mergeCell ref="C113:D113"/>
    <mergeCell ref="C114:D114"/>
    <mergeCell ref="F109:H109"/>
    <mergeCell ref="F110:H114"/>
    <mergeCell ref="O100:Q100"/>
    <mergeCell ref="O101:Q101"/>
    <mergeCell ref="O102:Q102"/>
    <mergeCell ref="O103:Q103"/>
    <mergeCell ref="C104:D104"/>
    <mergeCell ref="F104:H104"/>
    <mergeCell ref="I104:K104"/>
    <mergeCell ref="L104:N104"/>
    <mergeCell ref="O104:Q104"/>
    <mergeCell ref="L100:N100"/>
    <mergeCell ref="L101:N101"/>
    <mergeCell ref="L102:N102"/>
    <mergeCell ref="L103:N103"/>
    <mergeCell ref="F98:H98"/>
    <mergeCell ref="I98:K98"/>
    <mergeCell ref="L98:N98"/>
    <mergeCell ref="C102:D102"/>
    <mergeCell ref="C103:D103"/>
    <mergeCell ref="F99:H103"/>
    <mergeCell ref="I100:K100"/>
    <mergeCell ref="I101:K101"/>
    <mergeCell ref="I102:K102"/>
    <mergeCell ref="I103:K103"/>
    <mergeCell ref="D37:G37"/>
    <mergeCell ref="D38:G38"/>
    <mergeCell ref="D39:G39"/>
    <mergeCell ref="D40:G40"/>
    <mergeCell ref="Q36:S41"/>
    <mergeCell ref="C96:Q96"/>
    <mergeCell ref="Q52:S52"/>
    <mergeCell ref="Q42:S42"/>
    <mergeCell ref="Q46:S47"/>
    <mergeCell ref="Q48:S48"/>
    <mergeCell ref="Q49:S49"/>
    <mergeCell ref="Q50:S50"/>
    <mergeCell ref="Q51:S51"/>
    <mergeCell ref="N156:O156"/>
    <mergeCell ref="B157:H157"/>
    <mergeCell ref="N157:O157"/>
    <mergeCell ref="N154:O154"/>
    <mergeCell ref="J154:M154"/>
    <mergeCell ref="N136:P136"/>
    <mergeCell ref="B138:C138"/>
    <mergeCell ref="B159:H159"/>
    <mergeCell ref="B160:H160"/>
    <mergeCell ref="N160:O160"/>
    <mergeCell ref="J156:M156"/>
    <mergeCell ref="J157:M157"/>
    <mergeCell ref="B143:P143"/>
    <mergeCell ref="B144:C144"/>
    <mergeCell ref="B145:C145"/>
    <mergeCell ref="B146:C146"/>
    <mergeCell ref="N153:O153"/>
    <mergeCell ref="B139:C139"/>
    <mergeCell ref="B140:C140"/>
    <mergeCell ref="B141:C141"/>
    <mergeCell ref="B142:C142"/>
    <mergeCell ref="A136:A137"/>
    <mergeCell ref="B136:C137"/>
    <mergeCell ref="D136:D137"/>
    <mergeCell ref="E136:G136"/>
    <mergeCell ref="H136:J136"/>
    <mergeCell ref="K136:M136"/>
    <mergeCell ref="C95:Q95"/>
    <mergeCell ref="C132:Q132"/>
    <mergeCell ref="B134:K134"/>
    <mergeCell ref="C97:Q97"/>
    <mergeCell ref="C98:D98"/>
    <mergeCell ref="C99:D99"/>
    <mergeCell ref="C106:D106"/>
    <mergeCell ref="F106:H106"/>
    <mergeCell ref="I106:K106"/>
    <mergeCell ref="L106:N106"/>
    <mergeCell ref="C92:D92"/>
    <mergeCell ref="F92:H92"/>
    <mergeCell ref="I92:K92"/>
    <mergeCell ref="L92:N92"/>
    <mergeCell ref="C100:D100"/>
    <mergeCell ref="C101:D101"/>
    <mergeCell ref="O92:Q92"/>
    <mergeCell ref="C93:D93"/>
    <mergeCell ref="F93:H93"/>
    <mergeCell ref="I93:K93"/>
    <mergeCell ref="L93:N93"/>
    <mergeCell ref="O93:Q93"/>
    <mergeCell ref="C89:Q89"/>
    <mergeCell ref="C90:Q90"/>
    <mergeCell ref="C91:D91"/>
    <mergeCell ref="F91:H91"/>
    <mergeCell ref="I91:K91"/>
    <mergeCell ref="L91:N91"/>
    <mergeCell ref="O91:Q91"/>
    <mergeCell ref="C87:D87"/>
    <mergeCell ref="F87:H87"/>
    <mergeCell ref="I87:K87"/>
    <mergeCell ref="L87:N87"/>
    <mergeCell ref="O87:Q87"/>
    <mergeCell ref="C88:D88"/>
    <mergeCell ref="F88:H88"/>
    <mergeCell ref="I88:K88"/>
    <mergeCell ref="L88:N88"/>
    <mergeCell ref="O88:Q88"/>
    <mergeCell ref="C85:D85"/>
    <mergeCell ref="F85:H85"/>
    <mergeCell ref="I85:K85"/>
    <mergeCell ref="L85:N85"/>
    <mergeCell ref="O85:Q85"/>
    <mergeCell ref="C86:D86"/>
    <mergeCell ref="F86:H86"/>
    <mergeCell ref="I86:K86"/>
    <mergeCell ref="L86:N86"/>
    <mergeCell ref="O86:Q86"/>
    <mergeCell ref="C82:Q82"/>
    <mergeCell ref="C83:Q83"/>
    <mergeCell ref="C84:D84"/>
    <mergeCell ref="F84:H84"/>
    <mergeCell ref="I84:K84"/>
    <mergeCell ref="L84:N84"/>
    <mergeCell ref="O84:Q84"/>
    <mergeCell ref="C80:D80"/>
    <mergeCell ref="F80:H81"/>
    <mergeCell ref="I80:K80"/>
    <mergeCell ref="L80:N80"/>
    <mergeCell ref="O80:Q80"/>
    <mergeCell ref="C81:D81"/>
    <mergeCell ref="I81:K81"/>
    <mergeCell ref="L81:N81"/>
    <mergeCell ref="O81:Q81"/>
    <mergeCell ref="C77:Q77"/>
    <mergeCell ref="C78:Q78"/>
    <mergeCell ref="C79:D79"/>
    <mergeCell ref="F79:H79"/>
    <mergeCell ref="I79:K79"/>
    <mergeCell ref="L79:N79"/>
    <mergeCell ref="O79:Q79"/>
    <mergeCell ref="C75:D75"/>
    <mergeCell ref="F75:H75"/>
    <mergeCell ref="I75:K75"/>
    <mergeCell ref="L75:N75"/>
    <mergeCell ref="O75:Q75"/>
    <mergeCell ref="C76:D76"/>
    <mergeCell ref="F76:H76"/>
    <mergeCell ref="I76:K76"/>
    <mergeCell ref="L76:N76"/>
    <mergeCell ref="O76:Q76"/>
    <mergeCell ref="C73:D73"/>
    <mergeCell ref="F73:H73"/>
    <mergeCell ref="I73:K73"/>
    <mergeCell ref="L73:N73"/>
    <mergeCell ref="O73:Q73"/>
    <mergeCell ref="C74:D74"/>
    <mergeCell ref="F74:H74"/>
    <mergeCell ref="I74:K74"/>
    <mergeCell ref="L74:N74"/>
    <mergeCell ref="O74:Q74"/>
    <mergeCell ref="C71:D71"/>
    <mergeCell ref="F71:H71"/>
    <mergeCell ref="I71:K71"/>
    <mergeCell ref="L71:N71"/>
    <mergeCell ref="O71:Q71"/>
    <mergeCell ref="C72:D72"/>
    <mergeCell ref="F72:H72"/>
    <mergeCell ref="I72:K72"/>
    <mergeCell ref="L72:N72"/>
    <mergeCell ref="O72:Q72"/>
    <mergeCell ref="C69:D69"/>
    <mergeCell ref="I69:K69"/>
    <mergeCell ref="L69:N69"/>
    <mergeCell ref="O69:Q69"/>
    <mergeCell ref="C70:D70"/>
    <mergeCell ref="I70:K70"/>
    <mergeCell ref="L70:N70"/>
    <mergeCell ref="O70:Q70"/>
    <mergeCell ref="I67:K67"/>
    <mergeCell ref="L67:N67"/>
    <mergeCell ref="O67:Q67"/>
    <mergeCell ref="C68:D68"/>
    <mergeCell ref="I68:K68"/>
    <mergeCell ref="L68:N68"/>
    <mergeCell ref="O68:Q68"/>
    <mergeCell ref="C65:D65"/>
    <mergeCell ref="F65:H70"/>
    <mergeCell ref="I65:K65"/>
    <mergeCell ref="L65:N65"/>
    <mergeCell ref="O65:Q65"/>
    <mergeCell ref="C66:D66"/>
    <mergeCell ref="I66:K66"/>
    <mergeCell ref="L66:N66"/>
    <mergeCell ref="O66:Q66"/>
    <mergeCell ref="C67:D67"/>
    <mergeCell ref="I63:K63"/>
    <mergeCell ref="L63:N63"/>
    <mergeCell ref="O63:Q63"/>
    <mergeCell ref="C64:D64"/>
    <mergeCell ref="I64:K64"/>
    <mergeCell ref="L64:N64"/>
    <mergeCell ref="O64:Q64"/>
    <mergeCell ref="C61:D61"/>
    <mergeCell ref="F61:H64"/>
    <mergeCell ref="I61:K61"/>
    <mergeCell ref="L61:N61"/>
    <mergeCell ref="O61:Q61"/>
    <mergeCell ref="C62:D62"/>
    <mergeCell ref="I62:K62"/>
    <mergeCell ref="L62:N62"/>
    <mergeCell ref="O62:Q62"/>
    <mergeCell ref="C63:D63"/>
    <mergeCell ref="C59:D59"/>
    <mergeCell ref="E59:Q59"/>
    <mergeCell ref="C60:D60"/>
    <mergeCell ref="F60:H60"/>
    <mergeCell ref="I60:K60"/>
    <mergeCell ref="L60:N60"/>
    <mergeCell ref="O60:Q60"/>
    <mergeCell ref="I56:K57"/>
    <mergeCell ref="L56:N57"/>
    <mergeCell ref="O56:Q57"/>
    <mergeCell ref="R56:T56"/>
    <mergeCell ref="C58:D58"/>
    <mergeCell ref="F58:H58"/>
    <mergeCell ref="I58:K58"/>
    <mergeCell ref="L58:N58"/>
    <mergeCell ref="O58:Q58"/>
    <mergeCell ref="A49:G49"/>
    <mergeCell ref="A50:G50"/>
    <mergeCell ref="A51:G51"/>
    <mergeCell ref="A52:G52"/>
    <mergeCell ref="B54:S54"/>
    <mergeCell ref="A56:A57"/>
    <mergeCell ref="B56:B57"/>
    <mergeCell ref="C56:D57"/>
    <mergeCell ref="E56:E57"/>
    <mergeCell ref="F56:H57"/>
    <mergeCell ref="A46:G47"/>
    <mergeCell ref="H46:J46"/>
    <mergeCell ref="K46:M46"/>
    <mergeCell ref="N46:P46"/>
    <mergeCell ref="A48:G48"/>
    <mergeCell ref="D35:G35"/>
    <mergeCell ref="D36:G36"/>
    <mergeCell ref="D41:G41"/>
    <mergeCell ref="D42:G42"/>
    <mergeCell ref="B44:S44"/>
    <mergeCell ref="Q33:S34"/>
    <mergeCell ref="Q35:S35"/>
    <mergeCell ref="P27:Q27"/>
    <mergeCell ref="R27:S27"/>
    <mergeCell ref="I99:K99"/>
    <mergeCell ref="L99:N99"/>
    <mergeCell ref="O99:Q99"/>
    <mergeCell ref="O98:Q98"/>
    <mergeCell ref="B30:O30"/>
    <mergeCell ref="N33:P33"/>
    <mergeCell ref="A33:A34"/>
    <mergeCell ref="B33:B34"/>
    <mergeCell ref="C33:C34"/>
    <mergeCell ref="D33:G34"/>
    <mergeCell ref="H33:J33"/>
    <mergeCell ref="K33:M33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L25:M25"/>
    <mergeCell ref="N25:O25"/>
    <mergeCell ref="P25:Q25"/>
    <mergeCell ref="R25:S25"/>
    <mergeCell ref="B26:C26"/>
    <mergeCell ref="D26:E26"/>
    <mergeCell ref="F26:G26"/>
    <mergeCell ref="H26:I26"/>
    <mergeCell ref="J26:K26"/>
    <mergeCell ref="L26:M26"/>
    <mergeCell ref="B21:O21"/>
    <mergeCell ref="I23:J23"/>
    <mergeCell ref="B24:G24"/>
    <mergeCell ref="H24:M24"/>
    <mergeCell ref="N24:S24"/>
    <mergeCell ref="B25:C25"/>
    <mergeCell ref="D25:E25"/>
    <mergeCell ref="F25:G25"/>
    <mergeCell ref="H25:I25"/>
    <mergeCell ref="J25:K25"/>
    <mergeCell ref="B15:C15"/>
    <mergeCell ref="E15:O15"/>
    <mergeCell ref="B17:C17"/>
    <mergeCell ref="B18:C18"/>
    <mergeCell ref="H18:O18"/>
    <mergeCell ref="E17:R17"/>
    <mergeCell ref="B11:C11"/>
    <mergeCell ref="E11:R11"/>
    <mergeCell ref="B12:C12"/>
    <mergeCell ref="E12:O12"/>
    <mergeCell ref="B14:C14"/>
    <mergeCell ref="E14:R14"/>
    <mergeCell ref="O2:S2"/>
    <mergeCell ref="O3:S3"/>
    <mergeCell ref="O4:S4"/>
    <mergeCell ref="H7:M7"/>
    <mergeCell ref="G8:N8"/>
    <mergeCell ref="G9:N9"/>
    <mergeCell ref="P156:R156"/>
    <mergeCell ref="C94:D94"/>
    <mergeCell ref="F94:H94"/>
    <mergeCell ref="I94:K94"/>
    <mergeCell ref="L94:N94"/>
    <mergeCell ref="O94:Q94"/>
    <mergeCell ref="J153:M153"/>
    <mergeCell ref="P152:R153"/>
    <mergeCell ref="O106:Q106"/>
    <mergeCell ref="C109:D109"/>
  </mergeCells>
  <printOptions/>
  <pageMargins left="0.39375" right="0.39375" top="0.39375" bottom="0.27569444444444446" header="0.5118055555555555" footer="0.5118055555555555"/>
  <pageSetup horizontalDpi="300" verticalDpi="300" orientation="landscape" paperSize="9" scale="70" r:id="rId1"/>
  <rowBreaks count="3" manualBreakCount="3">
    <brk id="35" max="19" man="1"/>
    <brk id="52" max="19" man="1"/>
    <brk id="7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2019-01-23T10:14:44Z</cp:lastPrinted>
  <dcterms:modified xsi:type="dcterms:W3CDTF">2019-01-25T14:10:03Z</dcterms:modified>
  <cp:category/>
  <cp:version/>
  <cp:contentType/>
  <cp:contentStatus/>
</cp:coreProperties>
</file>