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1014080" sheetId="1" r:id="rId1"/>
  </sheets>
  <definedNames>
    <definedName name="Excel_BuiltIn_Print_Area" localSheetId="0">'1014080'!$A$1:$S$205</definedName>
    <definedName name="_xlnm.Print_Area" localSheetId="0">'1014080'!$A$1:$S$199</definedName>
  </definedNames>
  <calcPr fullCalcOnLoad="1"/>
</workbook>
</file>

<file path=xl/sharedStrings.xml><?xml version="1.0" encoding="utf-8"?>
<sst xmlns="http://schemas.openxmlformats.org/spreadsheetml/2006/main" count="365" uniqueCount="200">
  <si>
    <t>ЗАТВЕРДЖЕНО</t>
  </si>
  <si>
    <t>Наказ Міністерства фінансів України</t>
  </si>
  <si>
    <r>
      <t xml:space="preserve">  від  26.08.2014р. 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 836       </t>
    </r>
    <r>
      <rPr>
        <sz val="12"/>
        <rFont val="Times New Roman"/>
        <family val="1"/>
      </rPr>
      <t xml:space="preserve">  </t>
    </r>
  </si>
  <si>
    <t>ЗВІТ</t>
  </si>
  <si>
    <t>про виконання паспорта бюджетної програми</t>
  </si>
  <si>
    <t>1.</t>
  </si>
  <si>
    <t>Управління культури Житомирської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</si>
  <si>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</si>
  <si>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</si>
  <si>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</si>
  <si>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</si>
  <si>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</si>
  <si>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</si>
  <si>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</si>
  <si>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</si>
  <si>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Видатки та надання кредитів за бюджетною програмою у звітний період: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</si>
  <si>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</si>
  <si>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</si>
  <si>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</si>
  <si>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</si>
  <si>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</si>
  <si>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</si>
  <si>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</si>
  <si>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</si>
  <si>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</si>
  <si>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</si>
  <si>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</si>
  <si>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</si>
  <si>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бюджетної 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</si>
  <si>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</si>
  <si>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</si>
  <si>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6.</t>
  </si>
  <si>
    <t>Видатки на реалізацію регіональних цільових програм, які виконуються в межах бюджетної програми за звітний період: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</si>
  <si>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</si>
  <si>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</si>
  <si>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</si>
  <si>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Усього</t>
  </si>
  <si>
    <t>7.</t>
  </si>
  <si>
    <t>Результативні показники бюджетної програми та аналіз їх виконання за звітний період:</t>
  </si>
  <si>
    <t>Показники</t>
  </si>
  <si>
    <t>Одиниці виміру</t>
  </si>
  <si>
    <t>Джерело інформації</t>
  </si>
  <si>
    <t>Виконано за звітний період   (касові видатки/надані кредити)</t>
  </si>
  <si>
    <t>Завдання 1</t>
  </si>
  <si>
    <t xml:space="preserve">затрат </t>
  </si>
  <si>
    <t>тис.грн.</t>
  </si>
  <si>
    <t>Пояснення щодо розбіжностей між затвердженими та досягнутими результативними показниками</t>
  </si>
  <si>
    <t xml:space="preserve">продукту </t>
  </si>
  <si>
    <t>якості</t>
  </si>
  <si>
    <t>%</t>
  </si>
  <si>
    <t>8.</t>
  </si>
  <si>
    <t>Джерела фінансування інвестиційних проектів у розрізі підпрограм (3):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</si>
  <si>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</si>
  <si>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</si>
  <si>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</si>
  <si>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 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</si>
  <si>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</si>
  <si>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</si>
  <si>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(1)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</si>
  <si>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</si>
  <si>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</si>
  <si>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</si>
  <si>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</si>
  <si>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(2)</t>
  </si>
  <si>
    <t>УСЬОГО</t>
  </si>
  <si>
    <t>1 Код функціональної класифікації видатків та кредитування бюджету вказується лише у випадку, коли бюджетна програма не  поділяється на підпрограми</t>
  </si>
  <si>
    <t>2 Зазначаються усі підпрограми та завдання, затверджені паспортом відповідної бюджетної програми.</t>
  </si>
  <si>
    <t>3 Пункт 8 заповнюється тільки для затверджених у місцевому бюджеті видатків/надання кредитів на реалізацію інвестиційних проектів(програм)</t>
  </si>
  <si>
    <t>Житомирської міської ради</t>
  </si>
  <si>
    <t>(підпис)</t>
  </si>
  <si>
    <t>(ініціали та прізвище)</t>
  </si>
  <si>
    <t>Головний бухгалтер централізованої бухгалтерії</t>
  </si>
  <si>
    <t>управління культури Житомирської міської ради</t>
  </si>
  <si>
    <t>од.</t>
  </si>
  <si>
    <t>зведення планів по мережі штатах та контингентах установ, що фінансуються з місцевих бюджетів</t>
  </si>
  <si>
    <t>середнє число окладів ( ставок ) - всього ,од.:</t>
  </si>
  <si>
    <t>штатні розписи</t>
  </si>
  <si>
    <t>середнє число окладів ( ставок ) керівних працівників,од.:</t>
  </si>
  <si>
    <t>середнє число окладів ( ставок ) спеціалістів,од.:</t>
  </si>
  <si>
    <t>середнє число окладів ( ставок ) робітників,од.:</t>
  </si>
  <si>
    <t>середнє число окладів ( ставок ) обслуговуючого та технічного персоналу,од.:</t>
  </si>
  <si>
    <t>розрахунок до кошторису</t>
  </si>
  <si>
    <t>ефективності</t>
  </si>
  <si>
    <t>од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</si>
  <si>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</si>
  <si>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>кількість установ - всього в т.ч.</t>
  </si>
  <si>
    <t>0829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</si>
  <si>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освіти згідно з затвердженими кошторисами, надання якісних послуг з централізованого господарського обслуговування.</t>
  </si>
  <si>
    <t>централізованих бухгалтерій,од.;</t>
  </si>
  <si>
    <t>груп технічного нагляду за будівництвом і капітальним ремонтом, од.;</t>
  </si>
  <si>
    <t>витрати загального фонду на забезпечення діяльності інших культурно-освітніх закладів,тис. грн.;</t>
  </si>
  <si>
    <t>грн</t>
  </si>
  <si>
    <t>Пояснення щодо причин відхилення</t>
  </si>
  <si>
    <t xml:space="preserve">Начальник управління культури </t>
  </si>
  <si>
    <t>Н.І. Рябенко</t>
  </si>
  <si>
    <t>О.В. Галіцька</t>
  </si>
  <si>
    <t>місцевого бюджету станом на _01.01.2019__ року</t>
  </si>
  <si>
    <t xml:space="preserve">Інші  заклади та заходи в галузі культури і мистецтва </t>
  </si>
  <si>
    <t>Забезпечення діяльності інших закладів в галузі культури і мистецтва</t>
  </si>
  <si>
    <t>Завдання 1. Здійснення планування, обліку та звітності, забезпечення контролю за ефективним використанням матеріальних, трудових та фінансових ресурсів закладами культури міської ради та виконання завдань проектів цієї програми</t>
  </si>
  <si>
    <t>Оплата праці</t>
  </si>
  <si>
    <t>Зміцнення матеріально-технічної бази</t>
  </si>
  <si>
    <t>Забезпечення господарського утримання</t>
  </si>
  <si>
    <t>Завдання 2. Забезпечення збереження енергоресурсів</t>
  </si>
  <si>
    <t>Усього по завданню 2.</t>
  </si>
  <si>
    <t>Разом по 1014081</t>
  </si>
  <si>
    <t>Інші заходи в галузі культури і мистецтва</t>
  </si>
  <si>
    <t>Завдання 1. Реалізація єдиної політики у сфері організації масових заходів, концертів, конкурсів, фестивалів, виявлення талановитих особистостей, відзначення свят та ювілейних дат.</t>
  </si>
  <si>
    <t>Використання товарів та послуг</t>
  </si>
  <si>
    <t>Поточні трансферти</t>
  </si>
  <si>
    <t>Соціальне забезпечення</t>
  </si>
  <si>
    <t>Разом по 1014082</t>
  </si>
  <si>
    <t>Усього :</t>
  </si>
  <si>
    <t>Розбіжності між касовими та плановими видатками виникли за рахунок невикористаних коштів по нарахуванню заробітної плати, економії енергоносіїв,проведенню заходів.</t>
  </si>
  <si>
    <t>Комплексна цільова програма розвитку культури міста "Нова основа культурного розвитку в місті Житомирі на 2018-2020 роки"</t>
  </si>
  <si>
    <t>Підпрограма 2</t>
  </si>
  <si>
    <t xml:space="preserve">Розбіжність між касовими та плановими показниками виникла за рахунок невикористаних коштів по нарахуванню заробітної плати, проведення заходів, економії споживання енергоносіїв </t>
  </si>
  <si>
    <t>1014081</t>
  </si>
  <si>
    <t>витрати на оплату праці,тис. грн.;</t>
  </si>
  <si>
    <t xml:space="preserve">Розбіжність між касовими та плановими показниками виникла за рахунок вакансії 1 ставки спеціаліста, 0,5 ставки робітника та  невикористаних коштів за споживання енергоносіїв. </t>
  </si>
  <si>
    <t>кількість закладів, що обслуговує центалізована бухгалтерія,од.;</t>
  </si>
  <si>
    <t>кількість особових рахунків, од.;</t>
  </si>
  <si>
    <t>кількість реєстраційних рахунків, од.;</t>
  </si>
  <si>
    <t>повідомлення органів казначейства</t>
  </si>
  <si>
    <t>кількість пданових документів в рік, од.;</t>
  </si>
  <si>
    <t>кількість розподілів</t>
  </si>
  <si>
    <t>книга обліку розподілів</t>
  </si>
  <si>
    <t>кількість платіжних доручень</t>
  </si>
  <si>
    <t>книга обліку платіжних доручень</t>
  </si>
  <si>
    <t>кількість складених звітів</t>
  </si>
  <si>
    <t>кількість контролюючих заходів</t>
  </si>
  <si>
    <t>план роботи на 2018 рік</t>
  </si>
  <si>
    <t>Кількість установ на 1 спеціаліста</t>
  </si>
  <si>
    <t>розрахунок (відношення кількості установ до кількості спеціалістів)</t>
  </si>
  <si>
    <t>Кількість планових документів на 1 спеціаліста</t>
  </si>
  <si>
    <t>розрахунок (відношення кількості планових докуиентів до кількості спеціалістів)</t>
  </si>
  <si>
    <t>Кількість рахунків на 1 спеціаліста</t>
  </si>
  <si>
    <t>розрахунок (відношення кількості особових та реєстраційних рахунків  до кількості спеціалістів)</t>
  </si>
  <si>
    <t>середньомісячна  заробітна плата одного спеціаліста</t>
  </si>
  <si>
    <t>розрахунок ( відношення видатків на заробітну плату спеціалістів до кількості спеціалістів )</t>
  </si>
  <si>
    <t>Розбіжності викли внаслідок вакансії 1 спеціаліста.</t>
  </si>
  <si>
    <t>динаміка навантаження на 1 спеціаліста (по кількості платіжних доручень)</t>
  </si>
  <si>
    <t>розрахунок (відношення навантаження на 1 спеціаліста (по кількості платіжних доручень) до аналогічного періоду минулого року)</t>
  </si>
  <si>
    <t>динаміка кількості планових документів</t>
  </si>
  <si>
    <t>розрахунок (відношення кількості планових докуиентів до аналогічного періоду минулого року )</t>
  </si>
  <si>
    <t>відсоток перевірок, проведених контролюючими органами до загальної кількості перевірок</t>
  </si>
  <si>
    <t>розрахунок (відношення  кількості перевірок проведених контролюючими органами  до загальної кількості перевірок)</t>
  </si>
  <si>
    <t>Завдання 2</t>
  </si>
  <si>
    <t>Забезпечення збереження енергоносіїв</t>
  </si>
  <si>
    <t>затрат</t>
  </si>
  <si>
    <t>Обсяг видатків на оплату енергоносіїв всього:</t>
  </si>
  <si>
    <t>теплопостачання</t>
  </si>
  <si>
    <t>водопостачання та водовідведення</t>
  </si>
  <si>
    <t>електроенергія</t>
  </si>
  <si>
    <t>Загальна площа приміщень</t>
  </si>
  <si>
    <t>Опалювальна площа приміщень</t>
  </si>
  <si>
    <t>м кв.</t>
  </si>
  <si>
    <t>м куб.</t>
  </si>
  <si>
    <t>Кошторис 2018 рік</t>
  </si>
  <si>
    <t>Розбіжності між плановими та касовими показниками  виникли внаслідок економії соживання енергоносіїв.</t>
  </si>
  <si>
    <t>продукту</t>
  </si>
  <si>
    <t>Обсяг споживання енергоресурсів в натуральному виразі в т.ч.</t>
  </si>
  <si>
    <t>Гкал</t>
  </si>
  <si>
    <t>кВт</t>
  </si>
  <si>
    <t>ліміт споживання енергоносіїв на 2018 рік</t>
  </si>
  <si>
    <t>Середнє споживання комунальних послуг та енергоносіїв в т.ч.</t>
  </si>
  <si>
    <t>розрахунок (відношення 1 Гкал до 1 м опалювальної площі)</t>
  </si>
  <si>
    <t>розрахунок (відношення 1м куб. до 1 м загальної площі)</t>
  </si>
  <si>
    <t>розрахунок (відношення 1 кВт. до 1 м загальної площі)</t>
  </si>
  <si>
    <t>Річна економія споживання енергоносіїв у натуральному виразі в т.ч.</t>
  </si>
  <si>
    <t>розрахунок</t>
  </si>
  <si>
    <t>Завдання 1.</t>
  </si>
  <si>
    <t>Реалізація єдиної політики у сфері організації масових заходів, концертів, конкурсів, фестивалів, виявлення талановитих особистостей, відзначення свят та ювілейних дат.</t>
  </si>
  <si>
    <t>Кількість населення</t>
  </si>
  <si>
    <t>тис.чол.</t>
  </si>
  <si>
    <t>статистичні дані</t>
  </si>
  <si>
    <t>Видатки на проведення заходів в т.ч.:</t>
  </si>
  <si>
    <t>рішення міської ради від 18.12.2017р. № 881 "про міський бюджет на 2018 рік"</t>
  </si>
  <si>
    <t>державні</t>
  </si>
  <si>
    <t>загальноміські</t>
  </si>
  <si>
    <t>мистецькі</t>
  </si>
  <si>
    <t>організаційно-масові</t>
  </si>
  <si>
    <t>спільні проекти з громадськими організаціями</t>
  </si>
  <si>
    <t>Розбіжності між плановими та касовими показниками  виникли внаслідок наданої благодійної допомоги на проведення заходу "День міста" та проведення Новорічних свят.</t>
  </si>
  <si>
    <t>Кількість заходів:</t>
  </si>
  <si>
    <t>Кількість учасників заходів</t>
  </si>
  <si>
    <t>План проведення заходів</t>
  </si>
  <si>
    <t>Розбіжності між плановими та касовими показниками  виникли внаслідок збільшення кількості заходів.</t>
  </si>
  <si>
    <t>середні витрати на проведення одного заходу в т.ч.</t>
  </si>
  <si>
    <t>грн.</t>
  </si>
  <si>
    <t>розрахунок (відношення видатків на проведення заходів до загальної кількості заходів)</t>
  </si>
  <si>
    <t>розрахунок (відношення видатків на проведення державних заходів до загальної кількості заходів)</t>
  </si>
  <si>
    <t>розрахунок (відношення видатків на проведення загальноміських заходів до загальної кількості заходів)</t>
  </si>
  <si>
    <t>розрахунок (відношення видатків на проведення мистецьких заходів до загальної кількості заходів)</t>
  </si>
  <si>
    <t>розрахунок (відношення видатків на проведення організаційно-масових заходів до загальної кількості заходів)</t>
  </si>
  <si>
    <t>розрахунок (відношення видатків на проведення спільних проектів з громадськими організаціями до загальної кількості заходів)</t>
  </si>
  <si>
    <t>динаміка кількості учасників заходів</t>
  </si>
  <si>
    <t>відсоток кількості учасників захолів до кількості населення</t>
  </si>
  <si>
    <t>розрахунок (відношення кількості учасників до аналогічного періоду минулого року)</t>
  </si>
  <si>
    <t>розрахунок (відношення кількості учасників до кількості населення)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</si>
</sst>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;\-#,##0.00"/>
    <numFmt numFmtId="174" formatCode="dd/mm/yy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;\-#,##0.0"/>
    <numFmt numFmtId="181" formatCode="#,##0;\-#,##0"/>
    <numFmt numFmtId="182" formatCode="0.00000000"/>
    <numFmt numFmtId="183" formatCode="0.000000000"/>
    <numFmt numFmtId="184" formatCode="0.000000000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1" fillId="0" borderId="0" applyFill="0" applyBorder="0" applyAlignment="0" applyProtection="0"/>
    <xf numFmtId="0" fontId="28" fillId="27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0" fillId="0" borderId="0">
      <alignment/>
      <protection/>
    </xf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>
      <alignment/>
      <protection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2" fontId="2" fillId="0" borderId="11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0" xfId="53" applyFont="1" applyBorder="1" applyAlignment="1">
      <alignment wrapText="1"/>
      <protection/>
    </xf>
    <xf numFmtId="0" fontId="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17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23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" fontId="2" fillId="0" borderId="15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 horizontal="center" wrapText="1"/>
    </xf>
    <xf numFmtId="172" fontId="2" fillId="0" borderId="13" xfId="0" applyNumberFormat="1" applyFont="1" applyBorder="1" applyAlignment="1">
      <alignment horizontal="center" wrapText="1"/>
    </xf>
    <xf numFmtId="172" fontId="2" fillId="0" borderId="16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23" fillId="0" borderId="0" xfId="53" applyFont="1">
      <alignment/>
      <protection/>
    </xf>
    <xf numFmtId="0" fontId="24" fillId="0" borderId="0" xfId="53" applyFont="1" applyBorder="1" applyAlignment="1">
      <alignment horizontal="center"/>
      <protection/>
    </xf>
    <xf numFmtId="0" fontId="23" fillId="0" borderId="0" xfId="0" applyFont="1" applyAlignment="1">
      <alignment/>
    </xf>
    <xf numFmtId="0" fontId="24" fillId="0" borderId="0" xfId="53" applyFont="1" applyAlignment="1">
      <alignment horizontal="right"/>
      <protection/>
    </xf>
    <xf numFmtId="0" fontId="24" fillId="0" borderId="14" xfId="53" applyFont="1" applyBorder="1" applyAlignment="1">
      <alignment horizontal="left"/>
      <protection/>
    </xf>
    <xf numFmtId="0" fontId="24" fillId="0" borderId="0" xfId="53" applyFont="1" applyBorder="1" applyAlignment="1">
      <alignment/>
      <protection/>
    </xf>
    <xf numFmtId="0" fontId="24" fillId="0" borderId="14" xfId="53" applyFont="1" applyBorder="1" applyAlignment="1">
      <alignment/>
      <protection/>
    </xf>
    <xf numFmtId="49" fontId="23" fillId="0" borderId="0" xfId="53" applyNumberFormat="1" applyFont="1">
      <alignment/>
      <protection/>
    </xf>
    <xf numFmtId="0" fontId="23" fillId="0" borderId="0" xfId="0" applyFont="1" applyBorder="1" applyAlignment="1">
      <alignment/>
    </xf>
    <xf numFmtId="0" fontId="24" fillId="0" borderId="24" xfId="53" applyFont="1" applyBorder="1" applyAlignment="1">
      <alignment horizontal="left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Dod5kochtor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08"/>
  <sheetViews>
    <sheetView tabSelected="1" view="pageBreakPreview" zoomScale="84" zoomScaleNormal="101" zoomScaleSheetLayoutView="84" zoomScalePageLayoutView="0" workbookViewId="0" topLeftCell="A186">
      <selection activeCell="F18" sqref="F18:R18"/>
    </sheetView>
  </sheetViews>
  <sheetFormatPr defaultColWidth="9.00390625" defaultRowHeight="12.75"/>
  <cols>
    <col min="1" max="1" width="5.75390625" style="1" customWidth="1"/>
    <col min="2" max="2" width="11.625" style="2" customWidth="1"/>
    <col min="3" max="3" width="11.25390625" style="2" customWidth="1"/>
    <col min="4" max="7" width="10.25390625" style="2" customWidth="1"/>
    <col min="8" max="8" width="10.875" style="2" customWidth="1"/>
    <col min="9" max="10" width="9.375" style="2" customWidth="1"/>
    <col min="11" max="11" width="11.25390625" style="2" customWidth="1"/>
    <col min="12" max="12" width="8.875" style="2" customWidth="1"/>
    <col min="13" max="13" width="9.875" style="2" customWidth="1"/>
    <col min="14" max="14" width="10.125" style="2" customWidth="1"/>
    <col min="15" max="15" width="9.00390625" style="2" customWidth="1"/>
    <col min="16" max="16" width="11.125" style="2" customWidth="1"/>
    <col min="17" max="17" width="8.375" style="2" customWidth="1"/>
    <col min="18" max="18" width="7.375" style="2" customWidth="1"/>
    <col min="19" max="16384" width="9.125" style="2" customWidth="1"/>
  </cols>
  <sheetData>
    <row r="2" spans="15:19" ht="12.75" customHeight="1">
      <c r="O2" s="130" t="s">
        <v>0</v>
      </c>
      <c r="P2" s="130"/>
      <c r="Q2" s="130"/>
      <c r="R2" s="130"/>
      <c r="S2" s="130"/>
    </row>
    <row r="3" spans="15:19" ht="12.75" customHeight="1">
      <c r="O3" s="131" t="s">
        <v>1</v>
      </c>
      <c r="P3" s="131"/>
      <c r="Q3" s="131"/>
      <c r="R3" s="131"/>
      <c r="S3" s="131"/>
    </row>
    <row r="4" spans="15:19" ht="12.75" customHeight="1">
      <c r="O4" s="132" t="s">
        <v>2</v>
      </c>
      <c r="P4" s="132"/>
      <c r="Q4" s="132"/>
      <c r="R4" s="132"/>
      <c r="S4" s="132"/>
    </row>
    <row r="5" spans="15:19" ht="6" customHeight="1">
      <c r="O5" s="3"/>
      <c r="P5" s="3"/>
      <c r="Q5" s="3"/>
      <c r="R5" s="3"/>
      <c r="S5" s="3"/>
    </row>
    <row r="6" ht="6" customHeight="1"/>
    <row r="7" spans="1:19" ht="16.5" customHeight="1">
      <c r="A7" s="4"/>
      <c r="B7" s="5"/>
      <c r="C7" s="5"/>
      <c r="D7" s="5"/>
      <c r="E7" s="5"/>
      <c r="F7" s="5"/>
      <c r="G7" s="166"/>
      <c r="H7" s="167" t="s">
        <v>3</v>
      </c>
      <c r="I7" s="167"/>
      <c r="J7" s="167"/>
      <c r="K7" s="167"/>
      <c r="L7" s="167"/>
      <c r="M7" s="167"/>
      <c r="N7" s="168"/>
      <c r="S7" s="5"/>
    </row>
    <row r="8" spans="1:27" ht="18.75">
      <c r="A8" s="4"/>
      <c r="B8" s="5"/>
      <c r="C8" s="5"/>
      <c r="D8" s="5"/>
      <c r="E8" s="5"/>
      <c r="F8" s="5"/>
      <c r="G8" s="167" t="s">
        <v>4</v>
      </c>
      <c r="H8" s="167"/>
      <c r="I8" s="167"/>
      <c r="J8" s="167"/>
      <c r="K8" s="167"/>
      <c r="L8" s="167"/>
      <c r="M8" s="167"/>
      <c r="N8" s="167"/>
      <c r="S8" s="5"/>
      <c r="T8" s="5"/>
      <c r="U8" s="5"/>
      <c r="V8" s="5"/>
      <c r="W8" s="5"/>
      <c r="X8" s="5"/>
      <c r="Y8" s="5"/>
      <c r="Z8" s="5"/>
      <c r="AA8" s="5"/>
    </row>
    <row r="9" spans="1:27" ht="18.75">
      <c r="A9" s="4"/>
      <c r="B9" s="5"/>
      <c r="C9" s="5"/>
      <c r="D9" s="5"/>
      <c r="E9" s="5"/>
      <c r="F9" s="5"/>
      <c r="G9" s="167" t="s">
        <v>96</v>
      </c>
      <c r="H9" s="167"/>
      <c r="I9" s="167"/>
      <c r="J9" s="167"/>
      <c r="K9" s="167"/>
      <c r="L9" s="167"/>
      <c r="M9" s="167"/>
      <c r="N9" s="167"/>
      <c r="S9" s="5"/>
      <c r="T9" s="5"/>
      <c r="U9" s="5"/>
      <c r="V9" s="5"/>
      <c r="W9" s="5"/>
      <c r="X9" s="5"/>
      <c r="Y9" s="5"/>
      <c r="Z9" s="5"/>
      <c r="AA9" s="5"/>
    </row>
    <row r="10" spans="1:27" ht="9.7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>
      <c r="A11" s="169" t="s">
        <v>5</v>
      </c>
      <c r="B11" s="170">
        <v>1000000</v>
      </c>
      <c r="C11" s="170"/>
      <c r="D11" s="166"/>
      <c r="E11" s="171"/>
      <c r="F11" s="170" t="s">
        <v>6</v>
      </c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6"/>
      <c r="T11" s="5"/>
      <c r="U11" s="5"/>
      <c r="V11" s="5"/>
      <c r="W11" s="5"/>
      <c r="X11" s="5"/>
      <c r="Y11" s="5"/>
      <c r="Z11" s="5"/>
      <c r="AA11" s="5"/>
    </row>
    <row r="12" spans="1:27" ht="15.75">
      <c r="A12" s="4"/>
      <c r="B12" s="128" t="s">
        <v>7</v>
      </c>
      <c r="C12" s="128"/>
      <c r="D12" s="5"/>
      <c r="F12" s="127" t="s">
        <v>8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8"/>
      <c r="T12" s="6"/>
      <c r="U12" s="6"/>
      <c r="V12" s="6"/>
      <c r="W12" s="6"/>
      <c r="X12" s="6"/>
      <c r="Y12" s="6"/>
      <c r="Z12" s="6"/>
      <c r="AA12" s="6"/>
    </row>
    <row r="13" spans="1:27" ht="8.25" customHeight="1">
      <c r="A13" s="4"/>
      <c r="B13" s="5"/>
      <c r="C13" s="5"/>
      <c r="D13" s="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8.75">
      <c r="A14" s="169" t="s">
        <v>9</v>
      </c>
      <c r="B14" s="170">
        <v>1010000</v>
      </c>
      <c r="C14" s="170"/>
      <c r="D14" s="166"/>
      <c r="E14" s="168"/>
      <c r="F14" s="172" t="s">
        <v>6</v>
      </c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6"/>
      <c r="T14" s="8"/>
      <c r="U14" s="8"/>
      <c r="V14" s="8"/>
      <c r="W14" s="8"/>
      <c r="X14" s="8"/>
      <c r="Y14" s="8"/>
      <c r="Z14" s="8"/>
      <c r="AA14" s="8"/>
    </row>
    <row r="15" spans="1:27" ht="15.75">
      <c r="A15" s="4"/>
      <c r="B15" s="128" t="s">
        <v>7</v>
      </c>
      <c r="C15" s="128"/>
      <c r="D15" s="5"/>
      <c r="F15" s="127" t="s">
        <v>10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8"/>
      <c r="T15" s="6"/>
      <c r="U15" s="6"/>
      <c r="V15" s="6"/>
      <c r="W15" s="6"/>
      <c r="X15" s="6"/>
      <c r="Y15" s="6"/>
      <c r="Z15" s="6"/>
      <c r="AA15" s="6"/>
    </row>
    <row r="16" spans="1:27" ht="8.25" customHeight="1">
      <c r="A16" s="4"/>
      <c r="B16" s="5"/>
      <c r="C16" s="5"/>
      <c r="D16" s="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5.75" customHeight="1">
      <c r="A17" s="169" t="s">
        <v>11</v>
      </c>
      <c r="B17" s="170">
        <v>1014080</v>
      </c>
      <c r="C17" s="170"/>
      <c r="D17" s="173" t="s">
        <v>86</v>
      </c>
      <c r="E17" s="174"/>
      <c r="F17" s="175" t="s">
        <v>97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45"/>
      <c r="T17" s="8"/>
      <c r="U17" s="8"/>
      <c r="V17" s="8"/>
      <c r="W17" s="8"/>
      <c r="X17" s="8"/>
      <c r="Y17" s="8"/>
      <c r="Z17" s="8"/>
      <c r="AA17" s="8"/>
    </row>
    <row r="18" spans="1:27" ht="12.75" customHeight="1">
      <c r="A18" s="4"/>
      <c r="B18" s="128" t="s">
        <v>7</v>
      </c>
      <c r="C18" s="128"/>
      <c r="D18" s="7" t="s">
        <v>12</v>
      </c>
      <c r="E18" s="6"/>
      <c r="F18" s="126" t="s">
        <v>13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8"/>
      <c r="T18" s="6"/>
      <c r="U18" s="6"/>
      <c r="V18" s="6"/>
      <c r="W18" s="6"/>
      <c r="X18" s="6"/>
      <c r="Y18" s="6"/>
      <c r="Z18" s="6"/>
      <c r="AA18" s="6"/>
    </row>
    <row r="19" spans="1:27" ht="15.75">
      <c r="A19" s="4"/>
      <c r="B19" s="6"/>
      <c r="C19" s="6"/>
      <c r="D19" s="6"/>
      <c r="E19" s="6"/>
      <c r="G19" s="5"/>
      <c r="H19" s="9"/>
      <c r="I19" s="10"/>
      <c r="J19" s="10"/>
      <c r="K19" s="10"/>
      <c r="L19" s="10"/>
      <c r="M19" s="10"/>
      <c r="N19" s="10"/>
      <c r="O19" s="10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6.7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8"/>
      <c r="U20" s="8"/>
      <c r="V20" s="8"/>
      <c r="W20" s="8"/>
      <c r="X20" s="8"/>
      <c r="Y20" s="8"/>
      <c r="Z20" s="8"/>
      <c r="AA20" s="8"/>
    </row>
    <row r="21" spans="1:27" ht="15.75">
      <c r="A21" s="11" t="s">
        <v>14</v>
      </c>
      <c r="B21" s="125" t="s">
        <v>15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T21" s="5"/>
      <c r="U21" s="5"/>
      <c r="V21" s="5"/>
      <c r="W21" s="5"/>
      <c r="X21" s="5"/>
      <c r="Y21" s="5"/>
      <c r="Z21" s="5"/>
      <c r="AA21" s="5"/>
    </row>
    <row r="22" spans="1:15" ht="9.7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9:10" ht="15.75">
      <c r="I23" s="91" t="s">
        <v>16</v>
      </c>
      <c r="J23" s="91"/>
    </row>
    <row r="24" spans="1:19" ht="17.25" customHeight="1">
      <c r="A24" s="14"/>
      <c r="B24" s="75" t="s">
        <v>17</v>
      </c>
      <c r="C24" s="75"/>
      <c r="D24" s="75"/>
      <c r="E24" s="75"/>
      <c r="F24" s="75"/>
      <c r="G24" s="75"/>
      <c r="H24" s="75" t="s">
        <v>18</v>
      </c>
      <c r="I24" s="75"/>
      <c r="J24" s="75"/>
      <c r="K24" s="75"/>
      <c r="L24" s="75"/>
      <c r="M24" s="75"/>
      <c r="N24" s="75" t="s">
        <v>19</v>
      </c>
      <c r="O24" s="75"/>
      <c r="P24" s="75"/>
      <c r="Q24" s="75"/>
      <c r="R24" s="75"/>
      <c r="S24" s="75"/>
    </row>
    <row r="25" spans="1:19" ht="24.75" customHeight="1">
      <c r="A25" s="16"/>
      <c r="B25" s="75" t="s">
        <v>20</v>
      </c>
      <c r="C25" s="75"/>
      <c r="D25" s="75" t="s">
        <v>21</v>
      </c>
      <c r="E25" s="75"/>
      <c r="F25" s="75" t="s">
        <v>22</v>
      </c>
      <c r="G25" s="75"/>
      <c r="H25" s="75" t="s">
        <v>20</v>
      </c>
      <c r="I25" s="75"/>
      <c r="J25" s="75" t="s">
        <v>21</v>
      </c>
      <c r="K25" s="75"/>
      <c r="L25" s="75" t="s">
        <v>22</v>
      </c>
      <c r="M25" s="75"/>
      <c r="N25" s="75" t="s">
        <v>20</v>
      </c>
      <c r="O25" s="75"/>
      <c r="P25" s="75" t="s">
        <v>21</v>
      </c>
      <c r="Q25" s="75"/>
      <c r="R25" s="75" t="s">
        <v>22</v>
      </c>
      <c r="S25" s="75"/>
    </row>
    <row r="26" spans="1:19" ht="11.25" customHeight="1">
      <c r="A26" s="16"/>
      <c r="B26" s="75">
        <v>1</v>
      </c>
      <c r="C26" s="75"/>
      <c r="D26" s="75">
        <v>2</v>
      </c>
      <c r="E26" s="75"/>
      <c r="F26" s="75">
        <v>3</v>
      </c>
      <c r="G26" s="75"/>
      <c r="H26" s="75">
        <v>4</v>
      </c>
      <c r="I26" s="75"/>
      <c r="J26" s="75">
        <v>5</v>
      </c>
      <c r="K26" s="75"/>
      <c r="L26" s="75">
        <v>6</v>
      </c>
      <c r="M26" s="75"/>
      <c r="N26" s="75">
        <v>7</v>
      </c>
      <c r="O26" s="75"/>
      <c r="P26" s="75">
        <v>8</v>
      </c>
      <c r="Q26" s="75"/>
      <c r="R26" s="75">
        <v>9</v>
      </c>
      <c r="S26" s="75"/>
    </row>
    <row r="27" spans="1:19" ht="18.75" customHeight="1">
      <c r="A27" s="17"/>
      <c r="B27" s="124">
        <v>8680.6</v>
      </c>
      <c r="C27" s="124"/>
      <c r="D27" s="124">
        <v>0</v>
      </c>
      <c r="E27" s="124"/>
      <c r="F27" s="124">
        <f>B27+D27</f>
        <v>8680.6</v>
      </c>
      <c r="G27" s="124"/>
      <c r="H27" s="124">
        <v>8468.2</v>
      </c>
      <c r="I27" s="124"/>
      <c r="J27" s="124">
        <v>165.4</v>
      </c>
      <c r="K27" s="124"/>
      <c r="L27" s="124">
        <f>H27+J27</f>
        <v>8633.6</v>
      </c>
      <c r="M27" s="124"/>
      <c r="N27" s="124">
        <f>H27-B27</f>
        <v>-212.39999999999964</v>
      </c>
      <c r="O27" s="124"/>
      <c r="P27" s="124">
        <f>J27-D27</f>
        <v>165.4</v>
      </c>
      <c r="Q27" s="124"/>
      <c r="R27" s="124">
        <f>L27-F27</f>
        <v>-47</v>
      </c>
      <c r="S27" s="124"/>
    </row>
    <row r="28" spans="1:15" ht="12.75" customHeight="1">
      <c r="A28" s="11" t="s">
        <v>23</v>
      </c>
      <c r="B28" s="125" t="s">
        <v>24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ht="15.75">
      <c r="I29" s="2" t="s">
        <v>16</v>
      </c>
    </row>
    <row r="30" spans="1:19" ht="53.25" customHeight="1">
      <c r="A30" s="75" t="s">
        <v>25</v>
      </c>
      <c r="B30" s="75" t="s">
        <v>26</v>
      </c>
      <c r="C30" s="75" t="s">
        <v>27</v>
      </c>
      <c r="D30" s="75" t="s">
        <v>28</v>
      </c>
      <c r="E30" s="75"/>
      <c r="F30" s="75"/>
      <c r="G30" s="75"/>
      <c r="H30" s="75" t="s">
        <v>29</v>
      </c>
      <c r="I30" s="75"/>
      <c r="J30" s="75"/>
      <c r="K30" s="75" t="s">
        <v>30</v>
      </c>
      <c r="L30" s="75"/>
      <c r="M30" s="75"/>
      <c r="N30" s="75" t="s">
        <v>19</v>
      </c>
      <c r="O30" s="75"/>
      <c r="P30" s="75"/>
      <c r="Q30" s="63" t="s">
        <v>92</v>
      </c>
      <c r="R30" s="64"/>
      <c r="S30" s="65"/>
    </row>
    <row r="31" spans="1:19" ht="52.5" customHeight="1">
      <c r="A31" s="75"/>
      <c r="B31" s="75"/>
      <c r="C31" s="75"/>
      <c r="D31" s="75"/>
      <c r="E31" s="75"/>
      <c r="F31" s="75"/>
      <c r="G31" s="75"/>
      <c r="H31" s="15" t="s">
        <v>20</v>
      </c>
      <c r="I31" s="15" t="s">
        <v>21</v>
      </c>
      <c r="J31" s="15" t="s">
        <v>22</v>
      </c>
      <c r="K31" s="15" t="s">
        <v>20</v>
      </c>
      <c r="L31" s="15" t="s">
        <v>21</v>
      </c>
      <c r="M31" s="15" t="s">
        <v>22</v>
      </c>
      <c r="N31" s="15" t="s">
        <v>20</v>
      </c>
      <c r="O31" s="15" t="s">
        <v>21</v>
      </c>
      <c r="P31" s="15" t="s">
        <v>22</v>
      </c>
      <c r="Q31" s="69"/>
      <c r="R31" s="70"/>
      <c r="S31" s="71"/>
    </row>
    <row r="32" spans="1:19" ht="14.25" customHeight="1">
      <c r="A32" s="21">
        <v>1</v>
      </c>
      <c r="B32" s="15">
        <v>2</v>
      </c>
      <c r="C32" s="15">
        <v>3</v>
      </c>
      <c r="D32" s="75">
        <v>4</v>
      </c>
      <c r="E32" s="75"/>
      <c r="F32" s="75"/>
      <c r="G32" s="75"/>
      <c r="H32" s="15">
        <v>5</v>
      </c>
      <c r="I32" s="15">
        <v>6</v>
      </c>
      <c r="J32" s="15">
        <v>7</v>
      </c>
      <c r="K32" s="15">
        <v>8</v>
      </c>
      <c r="L32" s="15">
        <v>9</v>
      </c>
      <c r="M32" s="15">
        <v>10</v>
      </c>
      <c r="N32" s="15">
        <v>11</v>
      </c>
      <c r="O32" s="15">
        <v>12</v>
      </c>
      <c r="P32" s="15">
        <v>13</v>
      </c>
      <c r="Q32" s="121">
        <v>14</v>
      </c>
      <c r="R32" s="122"/>
      <c r="S32" s="123"/>
    </row>
    <row r="33" spans="1:19" ht="19.5" customHeight="1">
      <c r="A33" s="49"/>
      <c r="B33" s="50">
        <v>1014081</v>
      </c>
      <c r="C33" s="51" t="s">
        <v>86</v>
      </c>
      <c r="D33" s="72" t="s">
        <v>98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20.75" customHeight="1">
      <c r="A34" s="21"/>
      <c r="B34" s="15"/>
      <c r="C34" s="15"/>
      <c r="D34" s="77" t="s">
        <v>99</v>
      </c>
      <c r="E34" s="78"/>
      <c r="F34" s="78"/>
      <c r="G34" s="79"/>
      <c r="H34" s="15">
        <f>H35+H36+H37</f>
        <v>1452.3</v>
      </c>
      <c r="I34" s="15">
        <f>I35+I36+I37</f>
        <v>0</v>
      </c>
      <c r="J34" s="15">
        <f aca="true" t="shared" si="0" ref="J34:J39">H34+I34</f>
        <v>1452.3</v>
      </c>
      <c r="K34" s="15">
        <f>K35+K36+K37</f>
        <v>1441.1999999999998</v>
      </c>
      <c r="L34" s="15">
        <f>L35+L36+L37</f>
        <v>0</v>
      </c>
      <c r="M34" s="15">
        <f aca="true" t="shared" si="1" ref="M34:M39">K34+L34</f>
        <v>1441.1999999999998</v>
      </c>
      <c r="N34" s="15">
        <f aca="true" t="shared" si="2" ref="N34:O39">K34-H34</f>
        <v>-11.100000000000136</v>
      </c>
      <c r="O34" s="15">
        <f t="shared" si="2"/>
        <v>0</v>
      </c>
      <c r="P34" s="15">
        <f aca="true" t="shared" si="3" ref="P34:P39">N34+O34</f>
        <v>-11.100000000000136</v>
      </c>
      <c r="Q34" s="104" t="s">
        <v>113</v>
      </c>
      <c r="R34" s="105"/>
      <c r="S34" s="106"/>
    </row>
    <row r="35" spans="1:19" ht="14.25" customHeight="1">
      <c r="A35" s="21"/>
      <c r="B35" s="15"/>
      <c r="C35" s="15"/>
      <c r="D35" s="83" t="s">
        <v>100</v>
      </c>
      <c r="E35" s="84"/>
      <c r="F35" s="84"/>
      <c r="G35" s="85"/>
      <c r="H35" s="15">
        <v>1277.3</v>
      </c>
      <c r="I35" s="15">
        <v>0</v>
      </c>
      <c r="J35" s="15">
        <f t="shared" si="0"/>
        <v>1277.3</v>
      </c>
      <c r="K35" s="15">
        <v>1268.6</v>
      </c>
      <c r="L35" s="15">
        <v>0</v>
      </c>
      <c r="M35" s="15">
        <f t="shared" si="1"/>
        <v>1268.6</v>
      </c>
      <c r="N35" s="15">
        <f t="shared" si="2"/>
        <v>-8.700000000000045</v>
      </c>
      <c r="O35" s="15">
        <f t="shared" si="2"/>
        <v>0</v>
      </c>
      <c r="P35" s="15">
        <f t="shared" si="3"/>
        <v>-8.700000000000045</v>
      </c>
      <c r="Q35" s="107"/>
      <c r="R35" s="108"/>
      <c r="S35" s="109"/>
    </row>
    <row r="36" spans="1:19" ht="14.25" customHeight="1">
      <c r="A36" s="21"/>
      <c r="B36" s="15"/>
      <c r="C36" s="15"/>
      <c r="D36" s="83" t="s">
        <v>101</v>
      </c>
      <c r="E36" s="84"/>
      <c r="F36" s="84"/>
      <c r="G36" s="85"/>
      <c r="H36" s="15">
        <v>35</v>
      </c>
      <c r="I36" s="15">
        <v>0</v>
      </c>
      <c r="J36" s="15">
        <f t="shared" si="0"/>
        <v>35</v>
      </c>
      <c r="K36" s="15">
        <v>33.1</v>
      </c>
      <c r="L36" s="15">
        <v>0</v>
      </c>
      <c r="M36" s="15">
        <f t="shared" si="1"/>
        <v>33.1</v>
      </c>
      <c r="N36" s="15">
        <f t="shared" si="2"/>
        <v>-1.8999999999999986</v>
      </c>
      <c r="O36" s="15">
        <f t="shared" si="2"/>
        <v>0</v>
      </c>
      <c r="P36" s="15">
        <f t="shared" si="3"/>
        <v>-1.8999999999999986</v>
      </c>
      <c r="Q36" s="107"/>
      <c r="R36" s="108"/>
      <c r="S36" s="109"/>
    </row>
    <row r="37" spans="1:19" ht="14.25" customHeight="1">
      <c r="A37" s="21"/>
      <c r="B37" s="15"/>
      <c r="C37" s="15"/>
      <c r="D37" s="83" t="s">
        <v>102</v>
      </c>
      <c r="E37" s="84"/>
      <c r="F37" s="84"/>
      <c r="G37" s="85"/>
      <c r="H37" s="15">
        <v>140</v>
      </c>
      <c r="I37" s="15">
        <v>0</v>
      </c>
      <c r="J37" s="15">
        <f t="shared" si="0"/>
        <v>140</v>
      </c>
      <c r="K37" s="15">
        <v>139.5</v>
      </c>
      <c r="L37" s="15">
        <v>0</v>
      </c>
      <c r="M37" s="15">
        <f t="shared" si="1"/>
        <v>139.5</v>
      </c>
      <c r="N37" s="15">
        <f t="shared" si="2"/>
        <v>-0.5</v>
      </c>
      <c r="O37" s="15">
        <f t="shared" si="2"/>
        <v>0</v>
      </c>
      <c r="P37" s="15">
        <f t="shared" si="3"/>
        <v>-0.5</v>
      </c>
      <c r="Q37" s="107"/>
      <c r="R37" s="108"/>
      <c r="S37" s="109"/>
    </row>
    <row r="38" spans="1:19" ht="33.75" customHeight="1">
      <c r="A38" s="21"/>
      <c r="B38" s="15"/>
      <c r="C38" s="15"/>
      <c r="D38" s="77" t="s">
        <v>103</v>
      </c>
      <c r="E38" s="78"/>
      <c r="F38" s="78"/>
      <c r="G38" s="79"/>
      <c r="H38" s="15">
        <v>66.8</v>
      </c>
      <c r="I38" s="15">
        <v>0</v>
      </c>
      <c r="J38" s="15">
        <f t="shared" si="0"/>
        <v>66.8</v>
      </c>
      <c r="K38" s="15">
        <v>57</v>
      </c>
      <c r="L38" s="15">
        <v>0</v>
      </c>
      <c r="M38" s="15">
        <f t="shared" si="1"/>
        <v>57</v>
      </c>
      <c r="N38" s="15">
        <f t="shared" si="2"/>
        <v>-9.799999999999997</v>
      </c>
      <c r="O38" s="15">
        <f t="shared" si="2"/>
        <v>0</v>
      </c>
      <c r="P38" s="15">
        <f t="shared" si="3"/>
        <v>-9.799999999999997</v>
      </c>
      <c r="Q38" s="107"/>
      <c r="R38" s="108"/>
      <c r="S38" s="109"/>
    </row>
    <row r="39" spans="1:19" ht="19.5" customHeight="1">
      <c r="A39" s="21"/>
      <c r="B39" s="15"/>
      <c r="C39" s="15"/>
      <c r="D39" s="80" t="s">
        <v>104</v>
      </c>
      <c r="E39" s="81"/>
      <c r="F39" s="81"/>
      <c r="G39" s="82"/>
      <c r="H39" s="15">
        <f>H38</f>
        <v>66.8</v>
      </c>
      <c r="I39" s="15">
        <f>I38</f>
        <v>0</v>
      </c>
      <c r="J39" s="15">
        <f t="shared" si="0"/>
        <v>66.8</v>
      </c>
      <c r="K39" s="15">
        <f>K38</f>
        <v>57</v>
      </c>
      <c r="L39" s="15">
        <f>L38</f>
        <v>0</v>
      </c>
      <c r="M39" s="15">
        <f t="shared" si="1"/>
        <v>57</v>
      </c>
      <c r="N39" s="15">
        <f t="shared" si="2"/>
        <v>-9.799999999999997</v>
      </c>
      <c r="O39" s="15">
        <f t="shared" si="2"/>
        <v>0</v>
      </c>
      <c r="P39" s="15">
        <f t="shared" si="3"/>
        <v>-9.799999999999997</v>
      </c>
      <c r="Q39" s="107"/>
      <c r="R39" s="108"/>
      <c r="S39" s="109"/>
    </row>
    <row r="40" spans="1:19" ht="14.25" customHeight="1">
      <c r="A40" s="21"/>
      <c r="B40" s="15"/>
      <c r="C40" s="15"/>
      <c r="D40" s="72" t="s">
        <v>105</v>
      </c>
      <c r="E40" s="73"/>
      <c r="F40" s="73"/>
      <c r="G40" s="74"/>
      <c r="H40" s="50">
        <f aca="true" t="shared" si="4" ref="H40:P40">H34+H39</f>
        <v>1519.1</v>
      </c>
      <c r="I40" s="50">
        <f t="shared" si="4"/>
        <v>0</v>
      </c>
      <c r="J40" s="50">
        <f t="shared" si="4"/>
        <v>1519.1</v>
      </c>
      <c r="K40" s="50">
        <f t="shared" si="4"/>
        <v>1498.1999999999998</v>
      </c>
      <c r="L40" s="50">
        <f t="shared" si="4"/>
        <v>0</v>
      </c>
      <c r="M40" s="50">
        <f t="shared" si="4"/>
        <v>1498.1999999999998</v>
      </c>
      <c r="N40" s="50">
        <f t="shared" si="4"/>
        <v>-20.900000000000134</v>
      </c>
      <c r="O40" s="50">
        <f t="shared" si="4"/>
        <v>0</v>
      </c>
      <c r="P40" s="50">
        <f t="shared" si="4"/>
        <v>-20.900000000000134</v>
      </c>
      <c r="Q40" s="107"/>
      <c r="R40" s="108"/>
      <c r="S40" s="109"/>
    </row>
    <row r="41" spans="1:19" ht="33" customHeight="1">
      <c r="A41" s="49"/>
      <c r="B41" s="50">
        <v>1014082</v>
      </c>
      <c r="C41" s="51" t="s">
        <v>86</v>
      </c>
      <c r="D41" s="72" t="s">
        <v>106</v>
      </c>
      <c r="E41" s="73"/>
      <c r="F41" s="73"/>
      <c r="G41" s="74"/>
      <c r="H41" s="50"/>
      <c r="I41" s="50"/>
      <c r="J41" s="50"/>
      <c r="K41" s="50"/>
      <c r="L41" s="50"/>
      <c r="M41" s="50"/>
      <c r="N41" s="50"/>
      <c r="O41" s="50"/>
      <c r="P41" s="50"/>
      <c r="Q41" s="107"/>
      <c r="R41" s="108"/>
      <c r="S41" s="109"/>
    </row>
    <row r="42" spans="1:19" ht="85.5" customHeight="1">
      <c r="A42" s="21"/>
      <c r="B42" s="15"/>
      <c r="C42" s="15"/>
      <c r="D42" s="77" t="s">
        <v>107</v>
      </c>
      <c r="E42" s="78"/>
      <c r="F42" s="78"/>
      <c r="G42" s="79"/>
      <c r="H42" s="15">
        <f>H43+H44+H45</f>
        <v>7161.5</v>
      </c>
      <c r="I42" s="15">
        <f>I43+I44+I45</f>
        <v>0</v>
      </c>
      <c r="J42" s="15">
        <f>H42+I42</f>
        <v>7161.5</v>
      </c>
      <c r="K42" s="15">
        <f>K43+K44+K45</f>
        <v>6970</v>
      </c>
      <c r="L42" s="15">
        <f>L43+L44+L45</f>
        <v>165.4</v>
      </c>
      <c r="M42" s="15">
        <f>K42+L42</f>
        <v>7135.4</v>
      </c>
      <c r="N42" s="15">
        <f>N43+N44+N45</f>
        <v>-191.49999999999977</v>
      </c>
      <c r="O42" s="15">
        <f>O43+O44+O45</f>
        <v>165.4</v>
      </c>
      <c r="P42" s="15">
        <f>N42+O42</f>
        <v>-26.099999999999767</v>
      </c>
      <c r="Q42" s="107"/>
      <c r="R42" s="108"/>
      <c r="S42" s="109"/>
    </row>
    <row r="43" spans="1:19" ht="14.25" customHeight="1">
      <c r="A43" s="21"/>
      <c r="B43" s="15"/>
      <c r="C43" s="15"/>
      <c r="D43" s="80" t="s">
        <v>108</v>
      </c>
      <c r="E43" s="81"/>
      <c r="F43" s="81"/>
      <c r="G43" s="82"/>
      <c r="H43" s="15">
        <v>5370.4</v>
      </c>
      <c r="I43" s="15">
        <v>0</v>
      </c>
      <c r="J43" s="15">
        <f>H43+I43</f>
        <v>5370.4</v>
      </c>
      <c r="K43" s="15">
        <v>5299.2</v>
      </c>
      <c r="L43" s="15">
        <v>165.4</v>
      </c>
      <c r="M43" s="15">
        <f>K43+L43</f>
        <v>5464.599999999999</v>
      </c>
      <c r="N43" s="15">
        <f aca="true" t="shared" si="5" ref="N43:O45">K43-H43</f>
        <v>-71.19999999999982</v>
      </c>
      <c r="O43" s="15">
        <f t="shared" si="5"/>
        <v>165.4</v>
      </c>
      <c r="P43" s="15">
        <f>N43+O43</f>
        <v>94.20000000000019</v>
      </c>
      <c r="Q43" s="107"/>
      <c r="R43" s="108"/>
      <c r="S43" s="109"/>
    </row>
    <row r="44" spans="1:19" ht="14.25" customHeight="1">
      <c r="A44" s="21"/>
      <c r="B44" s="15"/>
      <c r="C44" s="15"/>
      <c r="D44" s="80" t="s">
        <v>109</v>
      </c>
      <c r="E44" s="81"/>
      <c r="F44" s="81"/>
      <c r="G44" s="82"/>
      <c r="H44" s="15">
        <v>1700</v>
      </c>
      <c r="I44" s="15">
        <v>0</v>
      </c>
      <c r="J44" s="15">
        <f>H44+I44</f>
        <v>1700</v>
      </c>
      <c r="K44" s="15">
        <v>1579.7</v>
      </c>
      <c r="L44" s="15">
        <v>0</v>
      </c>
      <c r="M44" s="15">
        <f>K44+L44</f>
        <v>1579.7</v>
      </c>
      <c r="N44" s="15">
        <f t="shared" si="5"/>
        <v>-120.29999999999995</v>
      </c>
      <c r="O44" s="15">
        <f t="shared" si="5"/>
        <v>0</v>
      </c>
      <c r="P44" s="15">
        <f>N44+O44</f>
        <v>-120.29999999999995</v>
      </c>
      <c r="Q44" s="107"/>
      <c r="R44" s="108"/>
      <c r="S44" s="109"/>
    </row>
    <row r="45" spans="1:19" ht="14.25" customHeight="1">
      <c r="A45" s="21"/>
      <c r="B45" s="15"/>
      <c r="C45" s="15"/>
      <c r="D45" s="80" t="s">
        <v>110</v>
      </c>
      <c r="E45" s="81"/>
      <c r="F45" s="81"/>
      <c r="G45" s="82"/>
      <c r="H45" s="15">
        <v>91.1</v>
      </c>
      <c r="I45" s="15">
        <v>0</v>
      </c>
      <c r="J45" s="15">
        <f>H45+I45</f>
        <v>91.1</v>
      </c>
      <c r="K45" s="15">
        <v>91.1</v>
      </c>
      <c r="L45" s="15">
        <v>0</v>
      </c>
      <c r="M45" s="15">
        <f>K45+L45</f>
        <v>91.1</v>
      </c>
      <c r="N45" s="15">
        <f t="shared" si="5"/>
        <v>0</v>
      </c>
      <c r="O45" s="15">
        <f t="shared" si="5"/>
        <v>0</v>
      </c>
      <c r="P45" s="15">
        <f>N45+O45</f>
        <v>0</v>
      </c>
      <c r="Q45" s="107"/>
      <c r="R45" s="108"/>
      <c r="S45" s="109"/>
    </row>
    <row r="46" spans="1:19" ht="20.25" customHeight="1">
      <c r="A46" s="49"/>
      <c r="B46" s="50"/>
      <c r="C46" s="50"/>
      <c r="D46" s="72" t="s">
        <v>111</v>
      </c>
      <c r="E46" s="73"/>
      <c r="F46" s="73"/>
      <c r="G46" s="74"/>
      <c r="H46" s="50">
        <f aca="true" t="shared" si="6" ref="H46:P46">H42</f>
        <v>7161.5</v>
      </c>
      <c r="I46" s="50">
        <f t="shared" si="6"/>
        <v>0</v>
      </c>
      <c r="J46" s="50">
        <f t="shared" si="6"/>
        <v>7161.5</v>
      </c>
      <c r="K46" s="50">
        <f t="shared" si="6"/>
        <v>6970</v>
      </c>
      <c r="L46" s="50">
        <f t="shared" si="6"/>
        <v>165.4</v>
      </c>
      <c r="M46" s="50">
        <f t="shared" si="6"/>
        <v>7135.4</v>
      </c>
      <c r="N46" s="50">
        <f t="shared" si="6"/>
        <v>-191.49999999999977</v>
      </c>
      <c r="O46" s="50">
        <f t="shared" si="6"/>
        <v>165.4</v>
      </c>
      <c r="P46" s="50">
        <f t="shared" si="6"/>
        <v>-26.099999999999767</v>
      </c>
      <c r="Q46" s="107"/>
      <c r="R46" s="108"/>
      <c r="S46" s="109"/>
    </row>
    <row r="47" spans="1:19" ht="20.25" customHeight="1">
      <c r="A47" s="50"/>
      <c r="B47" s="50"/>
      <c r="C47" s="50"/>
      <c r="D47" s="72" t="s">
        <v>112</v>
      </c>
      <c r="E47" s="73"/>
      <c r="F47" s="73"/>
      <c r="G47" s="74"/>
      <c r="H47" s="50">
        <f aca="true" t="shared" si="7" ref="H47:P47">H40+H46</f>
        <v>8680.6</v>
      </c>
      <c r="I47" s="50">
        <f t="shared" si="7"/>
        <v>0</v>
      </c>
      <c r="J47" s="50">
        <f t="shared" si="7"/>
        <v>8680.6</v>
      </c>
      <c r="K47" s="50">
        <f t="shared" si="7"/>
        <v>8468.2</v>
      </c>
      <c r="L47" s="50">
        <f t="shared" si="7"/>
        <v>165.4</v>
      </c>
      <c r="M47" s="50">
        <f t="shared" si="7"/>
        <v>8633.599999999999</v>
      </c>
      <c r="N47" s="50">
        <f t="shared" si="7"/>
        <v>-212.39999999999992</v>
      </c>
      <c r="O47" s="50">
        <f t="shared" si="7"/>
        <v>165.4</v>
      </c>
      <c r="P47" s="54">
        <f t="shared" si="7"/>
        <v>-46.9999999999999</v>
      </c>
      <c r="Q47" s="110"/>
      <c r="R47" s="111"/>
      <c r="S47" s="112"/>
    </row>
    <row r="48" spans="1:3" ht="12.75" customHeight="1">
      <c r="A48" s="52"/>
      <c r="B48" s="53"/>
      <c r="C48" s="53"/>
    </row>
    <row r="50" spans="1:19" ht="18" customHeight="1">
      <c r="A50" s="11" t="s">
        <v>31</v>
      </c>
      <c r="B50" s="113" t="s">
        <v>32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</row>
    <row r="51" ht="12.75" customHeight="1"/>
    <row r="52" spans="1:19" ht="52.5" customHeight="1">
      <c r="A52" s="75" t="s">
        <v>33</v>
      </c>
      <c r="B52" s="75"/>
      <c r="C52" s="75"/>
      <c r="D52" s="75"/>
      <c r="E52" s="75"/>
      <c r="F52" s="75"/>
      <c r="G52" s="75"/>
      <c r="H52" s="75" t="s">
        <v>29</v>
      </c>
      <c r="I52" s="75"/>
      <c r="J52" s="75"/>
      <c r="K52" s="75" t="s">
        <v>30</v>
      </c>
      <c r="L52" s="75"/>
      <c r="M52" s="75"/>
      <c r="N52" s="75" t="s">
        <v>19</v>
      </c>
      <c r="O52" s="75"/>
      <c r="P52" s="75"/>
      <c r="Q52" s="115"/>
      <c r="R52" s="116"/>
      <c r="S52" s="117"/>
    </row>
    <row r="53" spans="1:19" ht="47.25" customHeight="1">
      <c r="A53" s="75"/>
      <c r="B53" s="75"/>
      <c r="C53" s="75"/>
      <c r="D53" s="75"/>
      <c r="E53" s="75"/>
      <c r="F53" s="75"/>
      <c r="G53" s="75"/>
      <c r="H53" s="15" t="s">
        <v>20</v>
      </c>
      <c r="I53" s="15" t="s">
        <v>21</v>
      </c>
      <c r="J53" s="15" t="s">
        <v>22</v>
      </c>
      <c r="K53" s="15" t="s">
        <v>20</v>
      </c>
      <c r="L53" s="15" t="s">
        <v>21</v>
      </c>
      <c r="M53" s="15" t="s">
        <v>22</v>
      </c>
      <c r="N53" s="15" t="s">
        <v>20</v>
      </c>
      <c r="O53" s="15" t="s">
        <v>21</v>
      </c>
      <c r="P53" s="15" t="s">
        <v>22</v>
      </c>
      <c r="Q53" s="118"/>
      <c r="R53" s="119"/>
      <c r="S53" s="120"/>
    </row>
    <row r="54" spans="1:22" ht="12.75" customHeight="1">
      <c r="A54" s="75">
        <v>1</v>
      </c>
      <c r="B54" s="75"/>
      <c r="C54" s="75"/>
      <c r="D54" s="75"/>
      <c r="E54" s="75"/>
      <c r="F54" s="75"/>
      <c r="G54" s="75"/>
      <c r="H54" s="15">
        <v>2</v>
      </c>
      <c r="I54" s="15">
        <v>3</v>
      </c>
      <c r="J54" s="15">
        <v>4</v>
      </c>
      <c r="K54" s="15">
        <v>5</v>
      </c>
      <c r="L54" s="15">
        <v>6</v>
      </c>
      <c r="M54" s="15">
        <v>7</v>
      </c>
      <c r="N54" s="15">
        <v>8</v>
      </c>
      <c r="O54" s="15">
        <v>9</v>
      </c>
      <c r="P54" s="15">
        <v>10</v>
      </c>
      <c r="Q54" s="121"/>
      <c r="R54" s="122"/>
      <c r="S54" s="123"/>
      <c r="V54" s="24">
        <f>T54+U54</f>
        <v>0</v>
      </c>
    </row>
    <row r="55" spans="1:19" ht="19.5" customHeight="1">
      <c r="A55" s="89" t="s">
        <v>34</v>
      </c>
      <c r="B55" s="89"/>
      <c r="C55" s="89"/>
      <c r="D55" s="89"/>
      <c r="E55" s="89"/>
      <c r="F55" s="89"/>
      <c r="G55" s="89"/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f aca="true" t="shared" si="8" ref="N55:P56">K55-H55</f>
        <v>0</v>
      </c>
      <c r="O55" s="24">
        <f t="shared" si="8"/>
        <v>0</v>
      </c>
      <c r="P55" s="24">
        <f t="shared" si="8"/>
        <v>0</v>
      </c>
      <c r="Q55" s="133"/>
      <c r="R55" s="134"/>
      <c r="S55" s="135"/>
    </row>
    <row r="56" spans="1:19" ht="41.25" customHeight="1">
      <c r="A56" s="89" t="s">
        <v>114</v>
      </c>
      <c r="B56" s="89"/>
      <c r="C56" s="89"/>
      <c r="D56" s="89"/>
      <c r="E56" s="89"/>
      <c r="F56" s="89"/>
      <c r="G56" s="89"/>
      <c r="H56" s="24">
        <f>H47</f>
        <v>8680.6</v>
      </c>
      <c r="I56" s="24">
        <f>I47</f>
        <v>0</v>
      </c>
      <c r="J56" s="24">
        <f>H56+I56</f>
        <v>8680.6</v>
      </c>
      <c r="K56" s="24">
        <f>K47</f>
        <v>8468.2</v>
      </c>
      <c r="L56" s="24">
        <f>L47</f>
        <v>165.4</v>
      </c>
      <c r="M56" s="24">
        <f>K56+L56</f>
        <v>8633.6</v>
      </c>
      <c r="N56" s="24">
        <f t="shared" si="8"/>
        <v>-212.39999999999964</v>
      </c>
      <c r="O56" s="24">
        <f t="shared" si="8"/>
        <v>165.4</v>
      </c>
      <c r="P56" s="24">
        <f t="shared" si="8"/>
        <v>-47</v>
      </c>
      <c r="Q56" s="63" t="s">
        <v>116</v>
      </c>
      <c r="R56" s="64"/>
      <c r="S56" s="65"/>
    </row>
    <row r="57" spans="1:19" ht="23.25" customHeight="1">
      <c r="A57" s="60" t="s">
        <v>35</v>
      </c>
      <c r="B57" s="61"/>
      <c r="C57" s="61"/>
      <c r="D57" s="61"/>
      <c r="E57" s="61"/>
      <c r="F57" s="61"/>
      <c r="G57" s="62"/>
      <c r="H57" s="24"/>
      <c r="I57" s="24"/>
      <c r="J57" s="24"/>
      <c r="K57" s="24"/>
      <c r="L57" s="24"/>
      <c r="M57" s="24"/>
      <c r="N57" s="24"/>
      <c r="O57" s="24"/>
      <c r="P57" s="24"/>
      <c r="Q57" s="66"/>
      <c r="R57" s="67"/>
      <c r="S57" s="68"/>
    </row>
    <row r="58" spans="1:19" ht="26.25" customHeight="1">
      <c r="A58" s="60" t="s">
        <v>98</v>
      </c>
      <c r="B58" s="61"/>
      <c r="C58" s="61"/>
      <c r="D58" s="61"/>
      <c r="E58" s="61"/>
      <c r="F58" s="61"/>
      <c r="G58" s="62"/>
      <c r="H58" s="24">
        <f aca="true" t="shared" si="9" ref="H58:P58">H40</f>
        <v>1519.1</v>
      </c>
      <c r="I58" s="24">
        <f t="shared" si="9"/>
        <v>0</v>
      </c>
      <c r="J58" s="24">
        <f t="shared" si="9"/>
        <v>1519.1</v>
      </c>
      <c r="K58" s="24">
        <f t="shared" si="9"/>
        <v>1498.1999999999998</v>
      </c>
      <c r="L58" s="24">
        <f t="shared" si="9"/>
        <v>0</v>
      </c>
      <c r="M58" s="24">
        <f t="shared" si="9"/>
        <v>1498.1999999999998</v>
      </c>
      <c r="N58" s="24">
        <f t="shared" si="9"/>
        <v>-20.900000000000134</v>
      </c>
      <c r="O58" s="24">
        <f t="shared" si="9"/>
        <v>0</v>
      </c>
      <c r="P58" s="24">
        <f t="shared" si="9"/>
        <v>-20.900000000000134</v>
      </c>
      <c r="Q58" s="66"/>
      <c r="R58" s="67"/>
      <c r="S58" s="68"/>
    </row>
    <row r="59" spans="1:19" ht="26.25" customHeight="1">
      <c r="A59" s="60" t="s">
        <v>115</v>
      </c>
      <c r="B59" s="61"/>
      <c r="C59" s="61"/>
      <c r="D59" s="61"/>
      <c r="E59" s="61"/>
      <c r="F59" s="61"/>
      <c r="G59" s="62"/>
      <c r="H59" s="24"/>
      <c r="I59" s="24"/>
      <c r="J59" s="24"/>
      <c r="K59" s="24"/>
      <c r="L59" s="24"/>
      <c r="M59" s="24"/>
      <c r="N59" s="24"/>
      <c r="O59" s="24"/>
      <c r="P59" s="24"/>
      <c r="Q59" s="66"/>
      <c r="R59" s="67"/>
      <c r="S59" s="68"/>
    </row>
    <row r="60" spans="1:19" ht="29.25" customHeight="1">
      <c r="A60" s="60" t="s">
        <v>106</v>
      </c>
      <c r="B60" s="61"/>
      <c r="C60" s="61"/>
      <c r="D60" s="61"/>
      <c r="E60" s="61"/>
      <c r="F60" s="61"/>
      <c r="G60" s="62"/>
      <c r="H60" s="24">
        <f aca="true" t="shared" si="10" ref="H60:P60">H46</f>
        <v>7161.5</v>
      </c>
      <c r="I60" s="24">
        <f t="shared" si="10"/>
        <v>0</v>
      </c>
      <c r="J60" s="24">
        <f t="shared" si="10"/>
        <v>7161.5</v>
      </c>
      <c r="K60" s="24">
        <f t="shared" si="10"/>
        <v>6970</v>
      </c>
      <c r="L60" s="24">
        <f t="shared" si="10"/>
        <v>165.4</v>
      </c>
      <c r="M60" s="24">
        <f t="shared" si="10"/>
        <v>7135.4</v>
      </c>
      <c r="N60" s="24">
        <f t="shared" si="10"/>
        <v>-191.49999999999977</v>
      </c>
      <c r="O60" s="24">
        <f t="shared" si="10"/>
        <v>165.4</v>
      </c>
      <c r="P60" s="24">
        <f t="shared" si="10"/>
        <v>-26.099999999999767</v>
      </c>
      <c r="Q60" s="69"/>
      <c r="R60" s="70"/>
      <c r="S60" s="71"/>
    </row>
    <row r="61" spans="1:19" ht="21" customHeight="1">
      <c r="A61" s="89" t="s">
        <v>36</v>
      </c>
      <c r="B61" s="89"/>
      <c r="C61" s="89"/>
      <c r="D61" s="89"/>
      <c r="E61" s="89"/>
      <c r="F61" s="89"/>
      <c r="G61" s="89"/>
      <c r="H61" s="24">
        <f>H56</f>
        <v>8680.6</v>
      </c>
      <c r="I61" s="24">
        <f>I56</f>
        <v>0</v>
      </c>
      <c r="J61" s="24">
        <f>H61+I61</f>
        <v>8680.6</v>
      </c>
      <c r="K61" s="24">
        <f>K56</f>
        <v>8468.2</v>
      </c>
      <c r="L61" s="24">
        <f>L56</f>
        <v>165.4</v>
      </c>
      <c r="M61" s="24">
        <f>K61+L61</f>
        <v>8633.6</v>
      </c>
      <c r="N61" s="24">
        <f>K61-H61</f>
        <v>-212.39999999999964</v>
      </c>
      <c r="O61" s="24">
        <f>L61-I61</f>
        <v>165.4</v>
      </c>
      <c r="P61" s="24">
        <f>M61-J61</f>
        <v>-47</v>
      </c>
      <c r="Q61" s="133"/>
      <c r="R61" s="134"/>
      <c r="S61" s="135"/>
    </row>
    <row r="62" ht="15.75" customHeight="1"/>
    <row r="63" spans="1:19" ht="12.75" customHeight="1">
      <c r="A63" s="11" t="s">
        <v>37</v>
      </c>
      <c r="B63" s="113" t="s">
        <v>38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</row>
    <row r="64" ht="15" customHeight="1">
      <c r="I64" s="2" t="s">
        <v>16</v>
      </c>
    </row>
    <row r="65" spans="1:20" ht="9.75" customHeight="1">
      <c r="A65" s="95" t="s">
        <v>25</v>
      </c>
      <c r="B65" s="95" t="s">
        <v>26</v>
      </c>
      <c r="C65" s="75" t="s">
        <v>39</v>
      </c>
      <c r="D65" s="75"/>
      <c r="E65" s="75" t="s">
        <v>40</v>
      </c>
      <c r="F65" s="114" t="s">
        <v>41</v>
      </c>
      <c r="G65" s="114"/>
      <c r="H65" s="114"/>
      <c r="I65" s="75" t="s">
        <v>29</v>
      </c>
      <c r="J65" s="75"/>
      <c r="K65" s="75"/>
      <c r="L65" s="75" t="s">
        <v>42</v>
      </c>
      <c r="M65" s="75"/>
      <c r="N65" s="75"/>
      <c r="O65" s="75" t="s">
        <v>19</v>
      </c>
      <c r="P65" s="75"/>
      <c r="Q65" s="75"/>
      <c r="R65" s="76"/>
      <c r="S65" s="76"/>
      <c r="T65" s="76"/>
    </row>
    <row r="66" spans="1:20" ht="39" customHeight="1">
      <c r="A66" s="95"/>
      <c r="B66" s="95"/>
      <c r="C66" s="75"/>
      <c r="D66" s="75"/>
      <c r="E66" s="75"/>
      <c r="F66" s="114"/>
      <c r="G66" s="114"/>
      <c r="H66" s="114"/>
      <c r="I66" s="75"/>
      <c r="J66" s="75"/>
      <c r="K66" s="75"/>
      <c r="L66" s="75"/>
      <c r="M66" s="75"/>
      <c r="N66" s="75"/>
      <c r="O66" s="75"/>
      <c r="P66" s="75"/>
      <c r="Q66" s="75"/>
      <c r="R66" s="20"/>
      <c r="S66" s="20"/>
      <c r="T66" s="20"/>
    </row>
    <row r="67" spans="1:20" ht="12.75" customHeight="1">
      <c r="A67" s="29">
        <v>1</v>
      </c>
      <c r="B67" s="22">
        <v>2</v>
      </c>
      <c r="C67" s="75">
        <v>3</v>
      </c>
      <c r="D67" s="75"/>
      <c r="E67" s="15">
        <v>4</v>
      </c>
      <c r="F67" s="75">
        <v>5</v>
      </c>
      <c r="G67" s="75"/>
      <c r="H67" s="75"/>
      <c r="I67" s="75">
        <v>6</v>
      </c>
      <c r="J67" s="75"/>
      <c r="K67" s="75"/>
      <c r="L67" s="75">
        <v>7</v>
      </c>
      <c r="M67" s="75"/>
      <c r="N67" s="75"/>
      <c r="O67" s="75">
        <v>8</v>
      </c>
      <c r="P67" s="75"/>
      <c r="Q67" s="75"/>
      <c r="R67" s="20"/>
      <c r="S67" s="20"/>
      <c r="T67" s="20"/>
    </row>
    <row r="68" spans="1:20" ht="18.75" customHeight="1">
      <c r="A68" s="55"/>
      <c r="B68" s="46">
        <v>1014080</v>
      </c>
      <c r="C68" s="72" t="s">
        <v>97</v>
      </c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4"/>
      <c r="R68" s="20"/>
      <c r="S68" s="20"/>
      <c r="T68" s="20"/>
    </row>
    <row r="69" spans="1:20" ht="51" customHeight="1">
      <c r="A69" s="30"/>
      <c r="B69" s="23" t="s">
        <v>117</v>
      </c>
      <c r="C69" s="90" t="s">
        <v>43</v>
      </c>
      <c r="D69" s="90"/>
      <c r="E69" s="89" t="s">
        <v>87</v>
      </c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25"/>
      <c r="S69" s="25"/>
      <c r="T69" s="25"/>
    </row>
    <row r="70" spans="1:20" ht="22.5" customHeight="1">
      <c r="A70" s="30">
        <v>1</v>
      </c>
      <c r="B70" s="31"/>
      <c r="C70" s="99" t="s">
        <v>44</v>
      </c>
      <c r="D70" s="99"/>
      <c r="E70" s="30"/>
      <c r="F70" s="90"/>
      <c r="G70" s="90"/>
      <c r="H70" s="90"/>
      <c r="I70" s="96"/>
      <c r="J70" s="96"/>
      <c r="K70" s="96"/>
      <c r="L70" s="96"/>
      <c r="M70" s="96"/>
      <c r="N70" s="96"/>
      <c r="O70" s="96"/>
      <c r="P70" s="96"/>
      <c r="Q70" s="96"/>
      <c r="R70" s="25"/>
      <c r="S70" s="25"/>
      <c r="T70" s="25"/>
    </row>
    <row r="71" spans="1:20" ht="29.25" customHeight="1">
      <c r="A71" s="30"/>
      <c r="B71" s="31"/>
      <c r="C71" s="89" t="s">
        <v>85</v>
      </c>
      <c r="D71" s="89"/>
      <c r="E71" s="33" t="s">
        <v>73</v>
      </c>
      <c r="F71" s="104" t="s">
        <v>74</v>
      </c>
      <c r="G71" s="105"/>
      <c r="H71" s="106"/>
      <c r="I71" s="98">
        <v>1</v>
      </c>
      <c r="J71" s="98"/>
      <c r="K71" s="98"/>
      <c r="L71" s="96">
        <v>1</v>
      </c>
      <c r="M71" s="96"/>
      <c r="N71" s="96"/>
      <c r="O71" s="102">
        <f aca="true" t="shared" si="11" ref="O71:O80">L71-I71</f>
        <v>0</v>
      </c>
      <c r="P71" s="102"/>
      <c r="Q71" s="102"/>
      <c r="R71" s="25"/>
      <c r="S71" s="25"/>
      <c r="T71" s="25"/>
    </row>
    <row r="72" spans="1:20" ht="31.5" customHeight="1">
      <c r="A72" s="30"/>
      <c r="B72" s="31"/>
      <c r="C72" s="89" t="s">
        <v>88</v>
      </c>
      <c r="D72" s="89"/>
      <c r="E72" s="33" t="s">
        <v>73</v>
      </c>
      <c r="F72" s="107"/>
      <c r="G72" s="108"/>
      <c r="H72" s="109"/>
      <c r="I72" s="98">
        <v>1</v>
      </c>
      <c r="J72" s="98"/>
      <c r="K72" s="98"/>
      <c r="L72" s="96">
        <v>1</v>
      </c>
      <c r="M72" s="96"/>
      <c r="N72" s="96"/>
      <c r="O72" s="102">
        <f t="shared" si="11"/>
        <v>0</v>
      </c>
      <c r="P72" s="102"/>
      <c r="Q72" s="102"/>
      <c r="R72" s="25"/>
      <c r="S72" s="25"/>
      <c r="T72" s="25"/>
    </row>
    <row r="73" spans="1:20" ht="83.25" customHeight="1">
      <c r="A73" s="30"/>
      <c r="B73" s="31"/>
      <c r="C73" s="89" t="s">
        <v>89</v>
      </c>
      <c r="D73" s="89"/>
      <c r="E73" s="33" t="s">
        <v>73</v>
      </c>
      <c r="F73" s="110"/>
      <c r="G73" s="111"/>
      <c r="H73" s="112"/>
      <c r="I73" s="98">
        <v>0</v>
      </c>
      <c r="J73" s="98"/>
      <c r="K73" s="98"/>
      <c r="L73" s="96">
        <v>0</v>
      </c>
      <c r="M73" s="96"/>
      <c r="N73" s="96"/>
      <c r="O73" s="102">
        <f t="shared" si="11"/>
        <v>0</v>
      </c>
      <c r="P73" s="102"/>
      <c r="Q73" s="102"/>
      <c r="R73" s="25"/>
      <c r="S73" s="25"/>
      <c r="T73" s="25"/>
    </row>
    <row r="74" spans="1:20" ht="46.5" customHeight="1">
      <c r="A74" s="30"/>
      <c r="B74" s="31"/>
      <c r="C74" s="89" t="s">
        <v>75</v>
      </c>
      <c r="D74" s="89"/>
      <c r="E74" s="33" t="s">
        <v>73</v>
      </c>
      <c r="F74" s="75" t="s">
        <v>76</v>
      </c>
      <c r="G74" s="75"/>
      <c r="H74" s="75"/>
      <c r="I74" s="98">
        <f>I75+I76+I77+I78</f>
        <v>10.5</v>
      </c>
      <c r="J74" s="98"/>
      <c r="K74" s="98"/>
      <c r="L74" s="98">
        <f>L75+L76+L77+L78</f>
        <v>9</v>
      </c>
      <c r="M74" s="98"/>
      <c r="N74" s="98"/>
      <c r="O74" s="98">
        <f t="shared" si="11"/>
        <v>-1.5</v>
      </c>
      <c r="P74" s="98"/>
      <c r="Q74" s="98"/>
      <c r="R74" s="25"/>
      <c r="S74" s="25"/>
      <c r="T74" s="25"/>
    </row>
    <row r="75" spans="1:20" ht="60" customHeight="1">
      <c r="A75" s="30"/>
      <c r="B75" s="31"/>
      <c r="C75" s="89" t="s">
        <v>77</v>
      </c>
      <c r="D75" s="89"/>
      <c r="E75" s="33" t="s">
        <v>73</v>
      </c>
      <c r="F75" s="75"/>
      <c r="G75" s="75"/>
      <c r="H75" s="75"/>
      <c r="I75" s="98">
        <v>1</v>
      </c>
      <c r="J75" s="98"/>
      <c r="K75" s="98"/>
      <c r="L75" s="98">
        <v>1</v>
      </c>
      <c r="M75" s="98"/>
      <c r="N75" s="98"/>
      <c r="O75" s="98">
        <f t="shared" si="11"/>
        <v>0</v>
      </c>
      <c r="P75" s="98"/>
      <c r="Q75" s="98"/>
      <c r="R75" s="25"/>
      <c r="S75" s="25"/>
      <c r="T75" s="25"/>
    </row>
    <row r="76" spans="1:20" ht="46.5" customHeight="1">
      <c r="A76" s="30"/>
      <c r="B76" s="34"/>
      <c r="C76" s="89" t="s">
        <v>78</v>
      </c>
      <c r="D76" s="89"/>
      <c r="E76" s="33" t="s">
        <v>73</v>
      </c>
      <c r="F76" s="75"/>
      <c r="G76" s="75"/>
      <c r="H76" s="75"/>
      <c r="I76" s="98">
        <v>5.5</v>
      </c>
      <c r="J76" s="98"/>
      <c r="K76" s="98"/>
      <c r="L76" s="98">
        <v>4.5</v>
      </c>
      <c r="M76" s="98"/>
      <c r="N76" s="98"/>
      <c r="O76" s="98">
        <f t="shared" si="11"/>
        <v>-1</v>
      </c>
      <c r="P76" s="98"/>
      <c r="Q76" s="98"/>
      <c r="R76" s="25"/>
      <c r="S76" s="25"/>
      <c r="T76" s="25"/>
    </row>
    <row r="77" spans="1:20" ht="45" customHeight="1">
      <c r="A77" s="30"/>
      <c r="B77" s="34"/>
      <c r="C77" s="89" t="s">
        <v>79</v>
      </c>
      <c r="D77" s="89"/>
      <c r="E77" s="33" t="s">
        <v>73</v>
      </c>
      <c r="F77" s="75"/>
      <c r="G77" s="75"/>
      <c r="H77" s="75"/>
      <c r="I77" s="98">
        <v>2</v>
      </c>
      <c r="J77" s="98"/>
      <c r="K77" s="98"/>
      <c r="L77" s="98">
        <v>1.5</v>
      </c>
      <c r="M77" s="98"/>
      <c r="N77" s="98"/>
      <c r="O77" s="98">
        <f t="shared" si="11"/>
        <v>-0.5</v>
      </c>
      <c r="P77" s="98"/>
      <c r="Q77" s="98"/>
      <c r="R77" s="25"/>
      <c r="S77" s="25"/>
      <c r="T77" s="25"/>
    </row>
    <row r="78" spans="1:20" ht="78.75" customHeight="1">
      <c r="A78" s="30"/>
      <c r="B78" s="34"/>
      <c r="C78" s="89" t="s">
        <v>80</v>
      </c>
      <c r="D78" s="89"/>
      <c r="E78" s="33" t="s">
        <v>83</v>
      </c>
      <c r="F78" s="75"/>
      <c r="G78" s="75"/>
      <c r="H78" s="75"/>
      <c r="I78" s="98">
        <v>2</v>
      </c>
      <c r="J78" s="98"/>
      <c r="K78" s="98"/>
      <c r="L78" s="98">
        <v>2</v>
      </c>
      <c r="M78" s="98"/>
      <c r="N78" s="98"/>
      <c r="O78" s="98">
        <f t="shared" si="11"/>
        <v>0</v>
      </c>
      <c r="P78" s="98"/>
      <c r="Q78" s="98"/>
      <c r="R78" s="25"/>
      <c r="S78" s="25"/>
      <c r="T78" s="25"/>
    </row>
    <row r="79" spans="1:20" ht="96.75" customHeight="1">
      <c r="A79" s="30"/>
      <c r="B79" s="34"/>
      <c r="C79" s="89" t="s">
        <v>90</v>
      </c>
      <c r="D79" s="89"/>
      <c r="E79" s="33" t="s">
        <v>45</v>
      </c>
      <c r="F79" s="75" t="s">
        <v>81</v>
      </c>
      <c r="G79" s="75"/>
      <c r="H79" s="75"/>
      <c r="I79" s="98">
        <f>J34</f>
        <v>1452.3</v>
      </c>
      <c r="J79" s="98"/>
      <c r="K79" s="98"/>
      <c r="L79" s="96">
        <f>M34</f>
        <v>1441.1999999999998</v>
      </c>
      <c r="M79" s="96"/>
      <c r="N79" s="96"/>
      <c r="O79" s="98">
        <f t="shared" si="11"/>
        <v>-11.100000000000136</v>
      </c>
      <c r="P79" s="98"/>
      <c r="Q79" s="98"/>
      <c r="R79" s="25"/>
      <c r="S79" s="25"/>
      <c r="T79" s="25"/>
    </row>
    <row r="80" spans="1:20" ht="40.5" customHeight="1">
      <c r="A80" s="30"/>
      <c r="B80" s="34"/>
      <c r="C80" s="89" t="s">
        <v>118</v>
      </c>
      <c r="D80" s="89"/>
      <c r="E80" s="33" t="s">
        <v>45</v>
      </c>
      <c r="F80" s="75" t="s">
        <v>81</v>
      </c>
      <c r="G80" s="75"/>
      <c r="H80" s="75"/>
      <c r="I80" s="98">
        <f>J35</f>
        <v>1277.3</v>
      </c>
      <c r="J80" s="98"/>
      <c r="K80" s="98"/>
      <c r="L80" s="98">
        <f>M35</f>
        <v>1268.6</v>
      </c>
      <c r="M80" s="98"/>
      <c r="N80" s="98"/>
      <c r="O80" s="98">
        <f t="shared" si="11"/>
        <v>-8.700000000000045</v>
      </c>
      <c r="P80" s="98"/>
      <c r="Q80" s="98"/>
      <c r="R80" s="25"/>
      <c r="S80" s="25"/>
      <c r="T80" s="25"/>
    </row>
    <row r="81" spans="1:20" ht="17.25" customHeight="1">
      <c r="A81" s="30"/>
      <c r="B81" s="34"/>
      <c r="C81" s="90" t="s">
        <v>46</v>
      </c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25"/>
      <c r="S81" s="25"/>
      <c r="T81" s="25"/>
    </row>
    <row r="82" spans="1:20" ht="33" customHeight="1">
      <c r="A82" s="30"/>
      <c r="B82" s="34"/>
      <c r="C82" s="93" t="s">
        <v>119</v>
      </c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25"/>
      <c r="S82" s="25"/>
      <c r="T82" s="25"/>
    </row>
    <row r="83" spans="1:20" ht="20.25" customHeight="1">
      <c r="A83" s="30">
        <v>2</v>
      </c>
      <c r="B83" s="31"/>
      <c r="C83" s="103" t="s">
        <v>47</v>
      </c>
      <c r="D83" s="103"/>
      <c r="E83" s="30"/>
      <c r="F83" s="93"/>
      <c r="G83" s="93"/>
      <c r="H83" s="93"/>
      <c r="I83" s="96"/>
      <c r="J83" s="96"/>
      <c r="K83" s="96"/>
      <c r="L83" s="96"/>
      <c r="M83" s="96"/>
      <c r="N83" s="96"/>
      <c r="O83" s="96"/>
      <c r="P83" s="96"/>
      <c r="Q83" s="96"/>
      <c r="R83" s="25"/>
      <c r="S83" s="25"/>
      <c r="T83" s="25"/>
    </row>
    <row r="84" spans="1:20" ht="61.5" customHeight="1">
      <c r="A84" s="30"/>
      <c r="B84" s="31"/>
      <c r="C84" s="89" t="s">
        <v>120</v>
      </c>
      <c r="D84" s="89"/>
      <c r="E84" s="29" t="s">
        <v>73</v>
      </c>
      <c r="F84" s="75" t="s">
        <v>74</v>
      </c>
      <c r="G84" s="75"/>
      <c r="H84" s="75"/>
      <c r="I84" s="102">
        <v>12</v>
      </c>
      <c r="J84" s="102"/>
      <c r="K84" s="102"/>
      <c r="L84" s="102">
        <v>12</v>
      </c>
      <c r="M84" s="102"/>
      <c r="N84" s="102"/>
      <c r="O84" s="98">
        <f aca="true" t="shared" si="12" ref="O84:O91">L84-I84</f>
        <v>0</v>
      </c>
      <c r="P84" s="98"/>
      <c r="Q84" s="98"/>
      <c r="R84" s="25"/>
      <c r="S84" s="25"/>
      <c r="T84" s="25"/>
    </row>
    <row r="85" spans="1:20" ht="33" customHeight="1">
      <c r="A85" s="30"/>
      <c r="B85" s="31"/>
      <c r="C85" s="89" t="s">
        <v>121</v>
      </c>
      <c r="D85" s="89"/>
      <c r="E85" s="29" t="s">
        <v>73</v>
      </c>
      <c r="F85" s="104" t="s">
        <v>123</v>
      </c>
      <c r="G85" s="105"/>
      <c r="H85" s="106"/>
      <c r="I85" s="102">
        <v>6</v>
      </c>
      <c r="J85" s="102"/>
      <c r="K85" s="102"/>
      <c r="L85" s="102">
        <v>13</v>
      </c>
      <c r="M85" s="102"/>
      <c r="N85" s="102"/>
      <c r="O85" s="98">
        <f t="shared" si="12"/>
        <v>7</v>
      </c>
      <c r="P85" s="98"/>
      <c r="Q85" s="98"/>
      <c r="R85" s="25"/>
      <c r="S85" s="25"/>
      <c r="T85" s="25"/>
    </row>
    <row r="86" spans="1:20" ht="47.25" customHeight="1">
      <c r="A86" s="30"/>
      <c r="B86" s="31"/>
      <c r="C86" s="89" t="s">
        <v>122</v>
      </c>
      <c r="D86" s="89"/>
      <c r="E86" s="29" t="s">
        <v>73</v>
      </c>
      <c r="F86" s="110"/>
      <c r="G86" s="111"/>
      <c r="H86" s="112"/>
      <c r="I86" s="102">
        <v>8</v>
      </c>
      <c r="J86" s="102"/>
      <c r="K86" s="102"/>
      <c r="L86" s="102">
        <v>9</v>
      </c>
      <c r="M86" s="102"/>
      <c r="N86" s="102"/>
      <c r="O86" s="98">
        <f t="shared" si="12"/>
        <v>1</v>
      </c>
      <c r="P86" s="98"/>
      <c r="Q86" s="98"/>
      <c r="R86" s="25"/>
      <c r="S86" s="25"/>
      <c r="T86" s="25"/>
    </row>
    <row r="87" spans="1:20" ht="35.25" customHeight="1">
      <c r="A87" s="30"/>
      <c r="B87" s="31"/>
      <c r="C87" s="89" t="s">
        <v>124</v>
      </c>
      <c r="D87" s="89"/>
      <c r="E87" s="29" t="s">
        <v>73</v>
      </c>
      <c r="F87" s="75"/>
      <c r="G87" s="75"/>
      <c r="H87" s="75"/>
      <c r="I87" s="102">
        <v>80</v>
      </c>
      <c r="J87" s="102"/>
      <c r="K87" s="102"/>
      <c r="L87" s="102">
        <v>120</v>
      </c>
      <c r="M87" s="102"/>
      <c r="N87" s="102"/>
      <c r="O87" s="98">
        <f t="shared" si="12"/>
        <v>40</v>
      </c>
      <c r="P87" s="98"/>
      <c r="Q87" s="98"/>
      <c r="R87" s="25"/>
      <c r="S87" s="25"/>
      <c r="T87" s="25"/>
    </row>
    <row r="88" spans="1:20" ht="32.25" customHeight="1">
      <c r="A88" s="30"/>
      <c r="B88" s="31"/>
      <c r="C88" s="60" t="s">
        <v>125</v>
      </c>
      <c r="D88" s="62"/>
      <c r="E88" s="29" t="s">
        <v>73</v>
      </c>
      <c r="F88" s="121" t="s">
        <v>126</v>
      </c>
      <c r="G88" s="122"/>
      <c r="H88" s="123"/>
      <c r="I88" s="139">
        <v>544</v>
      </c>
      <c r="J88" s="140"/>
      <c r="K88" s="141"/>
      <c r="L88" s="139">
        <v>528</v>
      </c>
      <c r="M88" s="140"/>
      <c r="N88" s="141"/>
      <c r="O88" s="98">
        <f t="shared" si="12"/>
        <v>-16</v>
      </c>
      <c r="P88" s="98"/>
      <c r="Q88" s="98"/>
      <c r="R88" s="25"/>
      <c r="S88" s="25"/>
      <c r="T88" s="25"/>
    </row>
    <row r="89" spans="1:20" ht="34.5" customHeight="1">
      <c r="A89" s="30"/>
      <c r="B89" s="31"/>
      <c r="C89" s="60" t="s">
        <v>127</v>
      </c>
      <c r="D89" s="62"/>
      <c r="E89" s="29" t="s">
        <v>73</v>
      </c>
      <c r="F89" s="121" t="s">
        <v>128</v>
      </c>
      <c r="G89" s="122"/>
      <c r="H89" s="123"/>
      <c r="I89" s="139">
        <v>1300</v>
      </c>
      <c r="J89" s="140"/>
      <c r="K89" s="141"/>
      <c r="L89" s="142">
        <v>1196</v>
      </c>
      <c r="M89" s="143"/>
      <c r="N89" s="144"/>
      <c r="O89" s="98">
        <f t="shared" si="12"/>
        <v>-104</v>
      </c>
      <c r="P89" s="98"/>
      <c r="Q89" s="98"/>
      <c r="R89" s="25"/>
      <c r="S89" s="25"/>
      <c r="T89" s="25"/>
    </row>
    <row r="90" spans="1:20" ht="33" customHeight="1">
      <c r="A90" s="30"/>
      <c r="B90" s="31"/>
      <c r="C90" s="60" t="s">
        <v>129</v>
      </c>
      <c r="D90" s="62"/>
      <c r="E90" s="29" t="s">
        <v>73</v>
      </c>
      <c r="F90" s="121"/>
      <c r="G90" s="122"/>
      <c r="H90" s="123"/>
      <c r="I90" s="145">
        <v>213</v>
      </c>
      <c r="J90" s="146"/>
      <c r="K90" s="147"/>
      <c r="L90" s="142">
        <v>213</v>
      </c>
      <c r="M90" s="143"/>
      <c r="N90" s="144"/>
      <c r="O90" s="98">
        <f t="shared" si="12"/>
        <v>0</v>
      </c>
      <c r="P90" s="98"/>
      <c r="Q90" s="98"/>
      <c r="R90" s="25"/>
      <c r="S90" s="25"/>
      <c r="T90" s="25"/>
    </row>
    <row r="91" spans="1:20" ht="48.75" customHeight="1">
      <c r="A91" s="30"/>
      <c r="B91" s="31"/>
      <c r="C91" s="89" t="s">
        <v>130</v>
      </c>
      <c r="D91" s="89"/>
      <c r="E91" s="29" t="s">
        <v>73</v>
      </c>
      <c r="F91" s="75" t="s">
        <v>131</v>
      </c>
      <c r="G91" s="75"/>
      <c r="H91" s="75"/>
      <c r="I91" s="98">
        <v>2</v>
      </c>
      <c r="J91" s="98"/>
      <c r="K91" s="98"/>
      <c r="L91" s="96">
        <v>2</v>
      </c>
      <c r="M91" s="96"/>
      <c r="N91" s="96"/>
      <c r="O91" s="98">
        <f t="shared" si="12"/>
        <v>0</v>
      </c>
      <c r="P91" s="98"/>
      <c r="Q91" s="98"/>
      <c r="R91" s="25"/>
      <c r="S91" s="25"/>
      <c r="T91" s="25"/>
    </row>
    <row r="92" spans="1:20" ht="22.5" customHeight="1">
      <c r="A92" s="30"/>
      <c r="B92" s="34"/>
      <c r="C92" s="90" t="s">
        <v>46</v>
      </c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25"/>
      <c r="S92" s="25"/>
      <c r="T92" s="25"/>
    </row>
    <row r="93" spans="1:20" ht="24.75" customHeight="1">
      <c r="A93" s="30"/>
      <c r="B93" s="34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25"/>
      <c r="S93" s="25"/>
      <c r="T93" s="25"/>
    </row>
    <row r="94" spans="1:20" ht="21.75" customHeight="1">
      <c r="A94" s="30">
        <v>3</v>
      </c>
      <c r="B94" s="34"/>
      <c r="C94" s="99" t="s">
        <v>82</v>
      </c>
      <c r="D94" s="99"/>
      <c r="E94" s="35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25"/>
      <c r="S94" s="25"/>
      <c r="T94" s="25"/>
    </row>
    <row r="95" spans="1:20" ht="54" customHeight="1">
      <c r="A95" s="30"/>
      <c r="B95" s="34"/>
      <c r="C95" s="60" t="s">
        <v>132</v>
      </c>
      <c r="D95" s="62"/>
      <c r="E95" s="22" t="s">
        <v>83</v>
      </c>
      <c r="F95" s="136" t="s">
        <v>133</v>
      </c>
      <c r="G95" s="137"/>
      <c r="H95" s="138"/>
      <c r="I95" s="148">
        <f>I84/I76</f>
        <v>2.1818181818181817</v>
      </c>
      <c r="J95" s="149"/>
      <c r="K95" s="150"/>
      <c r="L95" s="148">
        <f>L84/L76</f>
        <v>2.6666666666666665</v>
      </c>
      <c r="M95" s="149"/>
      <c r="N95" s="150"/>
      <c r="O95" s="98">
        <f>L95-I95</f>
        <v>0.48484848484848486</v>
      </c>
      <c r="P95" s="98"/>
      <c r="Q95" s="98"/>
      <c r="R95" s="25"/>
      <c r="S95" s="25"/>
      <c r="T95" s="25"/>
    </row>
    <row r="96" spans="1:20" ht="51" customHeight="1">
      <c r="A96" s="30"/>
      <c r="B96" s="34"/>
      <c r="C96" s="60" t="s">
        <v>134</v>
      </c>
      <c r="D96" s="62"/>
      <c r="E96" s="22" t="s">
        <v>83</v>
      </c>
      <c r="F96" s="136" t="s">
        <v>135</v>
      </c>
      <c r="G96" s="137"/>
      <c r="H96" s="138"/>
      <c r="I96" s="148">
        <f>I87/I76</f>
        <v>14.545454545454545</v>
      </c>
      <c r="J96" s="149"/>
      <c r="K96" s="150"/>
      <c r="L96" s="148">
        <f>L87/L76</f>
        <v>26.666666666666668</v>
      </c>
      <c r="M96" s="149"/>
      <c r="N96" s="150"/>
      <c r="O96" s="98">
        <f>L96-I96</f>
        <v>12.121212121212123</v>
      </c>
      <c r="P96" s="98"/>
      <c r="Q96" s="98"/>
      <c r="R96" s="25"/>
      <c r="S96" s="25"/>
      <c r="T96" s="25"/>
    </row>
    <row r="97" spans="1:20" ht="62.25" customHeight="1">
      <c r="A97" s="30"/>
      <c r="B97" s="34"/>
      <c r="C97" s="60" t="s">
        <v>136</v>
      </c>
      <c r="D97" s="62"/>
      <c r="E97" s="22" t="s">
        <v>83</v>
      </c>
      <c r="F97" s="136" t="s">
        <v>137</v>
      </c>
      <c r="G97" s="137"/>
      <c r="H97" s="138"/>
      <c r="I97" s="148">
        <f>(I85+I86)/I76</f>
        <v>2.5454545454545454</v>
      </c>
      <c r="J97" s="149"/>
      <c r="K97" s="150"/>
      <c r="L97" s="148">
        <f>(L85+L86)/L76</f>
        <v>4.888888888888889</v>
      </c>
      <c r="M97" s="149"/>
      <c r="N97" s="150"/>
      <c r="O97" s="98">
        <f>L97-I97</f>
        <v>2.343434343434344</v>
      </c>
      <c r="P97" s="98"/>
      <c r="Q97" s="98"/>
      <c r="R97" s="25"/>
      <c r="S97" s="25"/>
      <c r="T97" s="25"/>
    </row>
    <row r="98" spans="1:20" ht="65.25" customHeight="1">
      <c r="A98" s="30"/>
      <c r="B98" s="31"/>
      <c r="C98" s="89" t="s">
        <v>138</v>
      </c>
      <c r="D98" s="89"/>
      <c r="E98" s="29" t="s">
        <v>91</v>
      </c>
      <c r="F98" s="101" t="s">
        <v>139</v>
      </c>
      <c r="G98" s="101"/>
      <c r="H98" s="101"/>
      <c r="I98" s="101">
        <v>10137.3</v>
      </c>
      <c r="J98" s="101"/>
      <c r="K98" s="101"/>
      <c r="L98" s="101">
        <v>10318</v>
      </c>
      <c r="M98" s="101"/>
      <c r="N98" s="101"/>
      <c r="O98" s="98">
        <f>L98-I98</f>
        <v>180.70000000000073</v>
      </c>
      <c r="P98" s="98"/>
      <c r="Q98" s="98"/>
      <c r="R98" s="25"/>
      <c r="S98" s="25"/>
      <c r="T98" s="25"/>
    </row>
    <row r="99" spans="1:20" ht="21.75" customHeight="1">
      <c r="A99" s="30"/>
      <c r="B99" s="31"/>
      <c r="C99" s="90" t="s">
        <v>46</v>
      </c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25"/>
      <c r="S99" s="25"/>
      <c r="T99" s="25"/>
    </row>
    <row r="100" spans="1:20" ht="23.25" customHeight="1">
      <c r="A100" s="30"/>
      <c r="B100" s="31"/>
      <c r="C100" s="89" t="s">
        <v>140</v>
      </c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25"/>
      <c r="S100" s="25"/>
      <c r="T100" s="25"/>
    </row>
    <row r="101" spans="1:20" ht="18.75" customHeight="1">
      <c r="A101" s="36"/>
      <c r="B101" s="31"/>
      <c r="C101" s="99" t="s">
        <v>48</v>
      </c>
      <c r="D101" s="99"/>
      <c r="E101" s="36"/>
      <c r="F101" s="100"/>
      <c r="G101" s="100"/>
      <c r="H101" s="100"/>
      <c r="I101" s="98"/>
      <c r="J101" s="98"/>
      <c r="K101" s="98"/>
      <c r="L101" s="98"/>
      <c r="M101" s="98"/>
      <c r="N101" s="98"/>
      <c r="O101" s="98"/>
      <c r="P101" s="98"/>
      <c r="Q101" s="98"/>
      <c r="R101" s="25"/>
      <c r="S101" s="25"/>
      <c r="T101" s="25"/>
    </row>
    <row r="102" spans="1:20" ht="82.5" customHeight="1">
      <c r="A102" s="36"/>
      <c r="B102" s="31"/>
      <c r="C102" s="89" t="s">
        <v>141</v>
      </c>
      <c r="D102" s="89"/>
      <c r="E102" s="30" t="s">
        <v>49</v>
      </c>
      <c r="F102" s="90" t="s">
        <v>142</v>
      </c>
      <c r="G102" s="90"/>
      <c r="H102" s="90"/>
      <c r="I102" s="96">
        <v>1</v>
      </c>
      <c r="J102" s="96"/>
      <c r="K102" s="96"/>
      <c r="L102" s="97">
        <v>1.12</v>
      </c>
      <c r="M102" s="97"/>
      <c r="N102" s="97"/>
      <c r="O102" s="96">
        <f>L102-I102</f>
        <v>0.1200000000000001</v>
      </c>
      <c r="P102" s="96"/>
      <c r="Q102" s="96"/>
      <c r="R102" s="25"/>
      <c r="S102" s="25"/>
      <c r="T102" s="25"/>
    </row>
    <row r="103" spans="1:20" ht="63.75" customHeight="1">
      <c r="A103" s="36"/>
      <c r="B103" s="31"/>
      <c r="C103" s="60" t="s">
        <v>143</v>
      </c>
      <c r="D103" s="62"/>
      <c r="E103" s="30" t="s">
        <v>49</v>
      </c>
      <c r="F103" s="136" t="s">
        <v>144</v>
      </c>
      <c r="G103" s="137"/>
      <c r="H103" s="138"/>
      <c r="I103" s="142">
        <v>1.08</v>
      </c>
      <c r="J103" s="143"/>
      <c r="K103" s="144"/>
      <c r="L103" s="151">
        <v>1.8</v>
      </c>
      <c r="M103" s="152"/>
      <c r="N103" s="153"/>
      <c r="O103" s="96">
        <f>L103-I103</f>
        <v>0.72</v>
      </c>
      <c r="P103" s="96"/>
      <c r="Q103" s="96"/>
      <c r="R103" s="25"/>
      <c r="S103" s="25"/>
      <c r="T103" s="25"/>
    </row>
    <row r="104" spans="1:20" ht="96.75" customHeight="1">
      <c r="A104" s="36"/>
      <c r="B104" s="31"/>
      <c r="C104" s="89" t="s">
        <v>145</v>
      </c>
      <c r="D104" s="89"/>
      <c r="E104" s="30" t="s">
        <v>49</v>
      </c>
      <c r="F104" s="90" t="s">
        <v>146</v>
      </c>
      <c r="G104" s="90"/>
      <c r="H104" s="90"/>
      <c r="I104" s="98">
        <v>1</v>
      </c>
      <c r="J104" s="98"/>
      <c r="K104" s="98"/>
      <c r="L104" s="98">
        <v>1</v>
      </c>
      <c r="M104" s="98"/>
      <c r="N104" s="98"/>
      <c r="O104" s="98">
        <f>L104-I104</f>
        <v>0</v>
      </c>
      <c r="P104" s="98"/>
      <c r="Q104" s="98"/>
      <c r="R104" s="25"/>
      <c r="S104" s="25"/>
      <c r="T104" s="25"/>
    </row>
    <row r="105" spans="1:19" ht="19.5" customHeight="1">
      <c r="A105" s="30"/>
      <c r="B105" s="31"/>
      <c r="C105" s="90" t="s">
        <v>84</v>
      </c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25"/>
      <c r="S105" s="25"/>
    </row>
    <row r="106" spans="1:19" ht="18" customHeight="1">
      <c r="A106" s="30"/>
      <c r="B106" s="34"/>
      <c r="C106" s="89" t="s">
        <v>140</v>
      </c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25"/>
      <c r="S106" s="25"/>
    </row>
    <row r="107" spans="1:19" ht="18" customHeight="1">
      <c r="A107" s="36"/>
      <c r="B107" s="31"/>
      <c r="C107" s="154" t="s">
        <v>147</v>
      </c>
      <c r="D107" s="155"/>
      <c r="E107" s="156" t="s">
        <v>148</v>
      </c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8"/>
      <c r="R107" s="25"/>
      <c r="S107" s="25"/>
    </row>
    <row r="108" spans="1:19" ht="18" customHeight="1">
      <c r="A108" s="30"/>
      <c r="B108" s="34"/>
      <c r="C108" s="156" t="s">
        <v>149</v>
      </c>
      <c r="D108" s="158"/>
      <c r="E108" s="47"/>
      <c r="F108" s="136"/>
      <c r="G108" s="137"/>
      <c r="H108" s="138"/>
      <c r="I108" s="136"/>
      <c r="J108" s="137"/>
      <c r="K108" s="138"/>
      <c r="L108" s="136"/>
      <c r="M108" s="137"/>
      <c r="N108" s="138"/>
      <c r="O108" s="136"/>
      <c r="P108" s="137"/>
      <c r="Q108" s="138"/>
      <c r="R108" s="25"/>
      <c r="S108" s="25"/>
    </row>
    <row r="109" spans="1:19" ht="46.5" customHeight="1">
      <c r="A109" s="30"/>
      <c r="B109" s="34"/>
      <c r="C109" s="60" t="s">
        <v>150</v>
      </c>
      <c r="D109" s="62"/>
      <c r="E109" s="47" t="s">
        <v>45</v>
      </c>
      <c r="F109" s="104" t="s">
        <v>158</v>
      </c>
      <c r="G109" s="105"/>
      <c r="H109" s="106"/>
      <c r="I109" s="136">
        <f>I110+I111+I112</f>
        <v>66.8</v>
      </c>
      <c r="J109" s="137"/>
      <c r="K109" s="138"/>
      <c r="L109" s="136">
        <f>L110+L111+L112</f>
        <v>56.99999999999999</v>
      </c>
      <c r="M109" s="137"/>
      <c r="N109" s="138"/>
      <c r="O109" s="136">
        <f>O110+O111+O112</f>
        <v>-9.800000000000004</v>
      </c>
      <c r="P109" s="137"/>
      <c r="Q109" s="138"/>
      <c r="R109" s="25"/>
      <c r="S109" s="25"/>
    </row>
    <row r="110" spans="1:19" ht="18" customHeight="1">
      <c r="A110" s="30"/>
      <c r="B110" s="34"/>
      <c r="C110" s="159" t="s">
        <v>151</v>
      </c>
      <c r="D110" s="160"/>
      <c r="E110" s="47" t="s">
        <v>45</v>
      </c>
      <c r="F110" s="107"/>
      <c r="G110" s="108"/>
      <c r="H110" s="109"/>
      <c r="I110" s="136">
        <v>54.6</v>
      </c>
      <c r="J110" s="137"/>
      <c r="K110" s="138"/>
      <c r="L110" s="136">
        <v>48.8</v>
      </c>
      <c r="M110" s="137"/>
      <c r="N110" s="138"/>
      <c r="O110" s="98">
        <f>L110-I110</f>
        <v>-5.800000000000004</v>
      </c>
      <c r="P110" s="98"/>
      <c r="Q110" s="98"/>
      <c r="R110" s="25"/>
      <c r="S110" s="25"/>
    </row>
    <row r="111" spans="1:19" ht="32.25" customHeight="1">
      <c r="A111" s="30"/>
      <c r="B111" s="34"/>
      <c r="C111" s="159" t="s">
        <v>152</v>
      </c>
      <c r="D111" s="160"/>
      <c r="E111" s="47" t="s">
        <v>45</v>
      </c>
      <c r="F111" s="107"/>
      <c r="G111" s="108"/>
      <c r="H111" s="109"/>
      <c r="I111" s="136">
        <v>2.8</v>
      </c>
      <c r="J111" s="137"/>
      <c r="K111" s="138"/>
      <c r="L111" s="136">
        <v>1.9</v>
      </c>
      <c r="M111" s="137"/>
      <c r="N111" s="138"/>
      <c r="O111" s="98">
        <f>L111-I111</f>
        <v>-0.8999999999999999</v>
      </c>
      <c r="P111" s="98"/>
      <c r="Q111" s="98"/>
      <c r="R111" s="25"/>
      <c r="S111" s="25"/>
    </row>
    <row r="112" spans="1:19" ht="18" customHeight="1">
      <c r="A112" s="30"/>
      <c r="B112" s="34"/>
      <c r="C112" s="159" t="s">
        <v>153</v>
      </c>
      <c r="D112" s="160"/>
      <c r="E112" s="47" t="s">
        <v>45</v>
      </c>
      <c r="F112" s="110"/>
      <c r="G112" s="111"/>
      <c r="H112" s="112"/>
      <c r="I112" s="136">
        <v>9.4</v>
      </c>
      <c r="J112" s="137"/>
      <c r="K112" s="138"/>
      <c r="L112" s="136">
        <v>6.3</v>
      </c>
      <c r="M112" s="137"/>
      <c r="N112" s="138"/>
      <c r="O112" s="98">
        <f>L112-I112</f>
        <v>-3.1000000000000005</v>
      </c>
      <c r="P112" s="98"/>
      <c r="Q112" s="98"/>
      <c r="R112" s="25"/>
      <c r="S112" s="25"/>
    </row>
    <row r="113" spans="1:19" ht="33.75" customHeight="1">
      <c r="A113" s="30"/>
      <c r="B113" s="34"/>
      <c r="C113" s="60" t="s">
        <v>154</v>
      </c>
      <c r="D113" s="62"/>
      <c r="E113" s="47" t="s">
        <v>156</v>
      </c>
      <c r="F113" s="136"/>
      <c r="G113" s="137"/>
      <c r="H113" s="138"/>
      <c r="I113" s="136">
        <v>479.1</v>
      </c>
      <c r="J113" s="137"/>
      <c r="K113" s="138"/>
      <c r="L113" s="136">
        <v>479.1</v>
      </c>
      <c r="M113" s="137"/>
      <c r="N113" s="138"/>
      <c r="O113" s="98">
        <f>L113-I113</f>
        <v>0</v>
      </c>
      <c r="P113" s="98"/>
      <c r="Q113" s="98"/>
      <c r="R113" s="25"/>
      <c r="S113" s="25"/>
    </row>
    <row r="114" spans="1:19" ht="33.75" customHeight="1">
      <c r="A114" s="30"/>
      <c r="B114" s="34"/>
      <c r="C114" s="60" t="s">
        <v>155</v>
      </c>
      <c r="D114" s="62"/>
      <c r="E114" s="47" t="s">
        <v>157</v>
      </c>
      <c r="F114" s="136"/>
      <c r="G114" s="137"/>
      <c r="H114" s="138"/>
      <c r="I114" s="136">
        <v>644.52</v>
      </c>
      <c r="J114" s="137"/>
      <c r="K114" s="138"/>
      <c r="L114" s="136">
        <v>644.52</v>
      </c>
      <c r="M114" s="137"/>
      <c r="N114" s="138"/>
      <c r="O114" s="98">
        <f>L114-I114</f>
        <v>0</v>
      </c>
      <c r="P114" s="98"/>
      <c r="Q114" s="98"/>
      <c r="R114" s="25"/>
      <c r="S114" s="25"/>
    </row>
    <row r="115" spans="1:19" ht="18" customHeight="1">
      <c r="A115" s="30"/>
      <c r="B115" s="31"/>
      <c r="C115" s="90" t="s">
        <v>84</v>
      </c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25"/>
      <c r="S115" s="25"/>
    </row>
    <row r="116" spans="1:19" ht="18" customHeight="1">
      <c r="A116" s="30"/>
      <c r="B116" s="34"/>
      <c r="C116" s="89" t="s">
        <v>159</v>
      </c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25"/>
      <c r="S116" s="25"/>
    </row>
    <row r="117" spans="1:19" ht="18" customHeight="1">
      <c r="A117" s="36"/>
      <c r="B117" s="31"/>
      <c r="C117" s="156" t="s">
        <v>160</v>
      </c>
      <c r="D117" s="158"/>
      <c r="E117" s="48"/>
      <c r="F117" s="154"/>
      <c r="G117" s="161"/>
      <c r="H117" s="155"/>
      <c r="I117" s="154"/>
      <c r="J117" s="161"/>
      <c r="K117" s="155"/>
      <c r="L117" s="154"/>
      <c r="M117" s="161"/>
      <c r="N117" s="155"/>
      <c r="O117" s="154"/>
      <c r="P117" s="161"/>
      <c r="Q117" s="155"/>
      <c r="R117" s="25"/>
      <c r="S117" s="25"/>
    </row>
    <row r="118" spans="1:19" ht="63" customHeight="1">
      <c r="A118" s="30"/>
      <c r="B118" s="34"/>
      <c r="C118" s="60" t="s">
        <v>161</v>
      </c>
      <c r="D118" s="62"/>
      <c r="E118" s="22" t="s">
        <v>73</v>
      </c>
      <c r="F118" s="104" t="s">
        <v>164</v>
      </c>
      <c r="G118" s="105"/>
      <c r="H118" s="106"/>
      <c r="I118" s="136"/>
      <c r="J118" s="137"/>
      <c r="K118" s="138"/>
      <c r="L118" s="136"/>
      <c r="M118" s="137"/>
      <c r="N118" s="138"/>
      <c r="O118" s="136"/>
      <c r="P118" s="137"/>
      <c r="Q118" s="138"/>
      <c r="R118" s="25"/>
      <c r="S118" s="25"/>
    </row>
    <row r="119" spans="1:19" ht="18" customHeight="1">
      <c r="A119" s="30"/>
      <c r="B119" s="34"/>
      <c r="C119" s="159" t="s">
        <v>151</v>
      </c>
      <c r="D119" s="160"/>
      <c r="E119" s="57" t="s">
        <v>162</v>
      </c>
      <c r="F119" s="107"/>
      <c r="G119" s="108"/>
      <c r="H119" s="109"/>
      <c r="I119" s="136">
        <v>30.41</v>
      </c>
      <c r="J119" s="137"/>
      <c r="K119" s="138"/>
      <c r="L119" s="136">
        <v>26.05</v>
      </c>
      <c r="M119" s="137"/>
      <c r="N119" s="138"/>
      <c r="O119" s="98">
        <f>L119-I119</f>
        <v>-4.359999999999999</v>
      </c>
      <c r="P119" s="98"/>
      <c r="Q119" s="98"/>
      <c r="R119" s="25"/>
      <c r="S119" s="25"/>
    </row>
    <row r="120" spans="1:19" ht="31.5" customHeight="1">
      <c r="A120" s="30"/>
      <c r="B120" s="34"/>
      <c r="C120" s="159" t="s">
        <v>152</v>
      </c>
      <c r="D120" s="160"/>
      <c r="E120" s="57" t="s">
        <v>157</v>
      </c>
      <c r="F120" s="107"/>
      <c r="G120" s="108"/>
      <c r="H120" s="109"/>
      <c r="I120" s="136">
        <v>204</v>
      </c>
      <c r="J120" s="137"/>
      <c r="K120" s="138"/>
      <c r="L120" s="136">
        <v>128.9</v>
      </c>
      <c r="M120" s="137"/>
      <c r="N120" s="138"/>
      <c r="O120" s="98">
        <f>L120-I120</f>
        <v>-75.1</v>
      </c>
      <c r="P120" s="98"/>
      <c r="Q120" s="98"/>
      <c r="R120" s="25"/>
      <c r="S120" s="25"/>
    </row>
    <row r="121" spans="1:19" ht="18" customHeight="1">
      <c r="A121" s="30"/>
      <c r="B121" s="34"/>
      <c r="C121" s="159" t="s">
        <v>153</v>
      </c>
      <c r="D121" s="160"/>
      <c r="E121" s="57" t="s">
        <v>163</v>
      </c>
      <c r="F121" s="110"/>
      <c r="G121" s="111"/>
      <c r="H121" s="112"/>
      <c r="I121" s="136">
        <v>3756</v>
      </c>
      <c r="J121" s="137"/>
      <c r="K121" s="138"/>
      <c r="L121" s="136">
        <v>2291</v>
      </c>
      <c r="M121" s="137"/>
      <c r="N121" s="138"/>
      <c r="O121" s="98">
        <f>L121-I121</f>
        <v>-1465</v>
      </c>
      <c r="P121" s="98"/>
      <c r="Q121" s="98"/>
      <c r="R121" s="25"/>
      <c r="S121" s="25"/>
    </row>
    <row r="122" spans="1:19" ht="18" customHeight="1">
      <c r="A122" s="30"/>
      <c r="B122" s="31"/>
      <c r="C122" s="90" t="s">
        <v>84</v>
      </c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25"/>
      <c r="S122" s="25"/>
    </row>
    <row r="123" spans="1:19" ht="18" customHeight="1">
      <c r="A123" s="30"/>
      <c r="B123" s="34"/>
      <c r="C123" s="89" t="s">
        <v>159</v>
      </c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25"/>
      <c r="S123" s="25"/>
    </row>
    <row r="124" spans="1:19" ht="18" customHeight="1">
      <c r="A124" s="36"/>
      <c r="B124" s="31"/>
      <c r="C124" s="156" t="s">
        <v>82</v>
      </c>
      <c r="D124" s="158"/>
      <c r="E124" s="48"/>
      <c r="F124" s="154"/>
      <c r="G124" s="161"/>
      <c r="H124" s="155"/>
      <c r="I124" s="154"/>
      <c r="J124" s="161"/>
      <c r="K124" s="155"/>
      <c r="L124" s="154"/>
      <c r="M124" s="161"/>
      <c r="N124" s="155"/>
      <c r="O124" s="154"/>
      <c r="P124" s="161"/>
      <c r="Q124" s="155"/>
      <c r="R124" s="25"/>
      <c r="S124" s="25"/>
    </row>
    <row r="125" spans="1:19" ht="51" customHeight="1">
      <c r="A125" s="30"/>
      <c r="B125" s="34"/>
      <c r="C125" s="60" t="s">
        <v>165</v>
      </c>
      <c r="D125" s="62"/>
      <c r="E125" s="47"/>
      <c r="F125" s="136"/>
      <c r="G125" s="137"/>
      <c r="H125" s="138"/>
      <c r="I125" s="136"/>
      <c r="J125" s="137"/>
      <c r="K125" s="138"/>
      <c r="L125" s="136"/>
      <c r="M125" s="137"/>
      <c r="N125" s="138"/>
      <c r="O125" s="136"/>
      <c r="P125" s="137"/>
      <c r="Q125" s="138"/>
      <c r="R125" s="25"/>
      <c r="S125" s="25"/>
    </row>
    <row r="126" spans="1:19" ht="33.75" customHeight="1">
      <c r="A126" s="30"/>
      <c r="B126" s="34"/>
      <c r="C126" s="159" t="s">
        <v>151</v>
      </c>
      <c r="D126" s="160"/>
      <c r="E126" s="57" t="s">
        <v>162</v>
      </c>
      <c r="F126" s="136" t="s">
        <v>166</v>
      </c>
      <c r="G126" s="137"/>
      <c r="H126" s="138"/>
      <c r="I126" s="162">
        <f>I119/I114</f>
        <v>0.047182399304909084</v>
      </c>
      <c r="J126" s="163"/>
      <c r="K126" s="164"/>
      <c r="L126" s="162">
        <f>L119/L114</f>
        <v>0.04041767516911811</v>
      </c>
      <c r="M126" s="163"/>
      <c r="N126" s="164"/>
      <c r="O126" s="96">
        <f>L126-I126</f>
        <v>-0.006764724135790975</v>
      </c>
      <c r="P126" s="96"/>
      <c r="Q126" s="96"/>
      <c r="R126" s="25"/>
      <c r="S126" s="25"/>
    </row>
    <row r="127" spans="1:19" ht="35.25" customHeight="1">
      <c r="A127" s="30"/>
      <c r="B127" s="34"/>
      <c r="C127" s="159" t="s">
        <v>152</v>
      </c>
      <c r="D127" s="160"/>
      <c r="E127" s="57" t="s">
        <v>157</v>
      </c>
      <c r="F127" s="136" t="s">
        <v>167</v>
      </c>
      <c r="G127" s="137"/>
      <c r="H127" s="138"/>
      <c r="I127" s="162">
        <f>I120/I113</f>
        <v>0.42579837194740133</v>
      </c>
      <c r="J127" s="163"/>
      <c r="K127" s="164"/>
      <c r="L127" s="162">
        <f>L120/L113</f>
        <v>0.269046128156961</v>
      </c>
      <c r="M127" s="163"/>
      <c r="N127" s="164"/>
      <c r="O127" s="96">
        <f>L127-I127</f>
        <v>-0.15675224379044034</v>
      </c>
      <c r="P127" s="96"/>
      <c r="Q127" s="96"/>
      <c r="R127" s="25"/>
      <c r="S127" s="25"/>
    </row>
    <row r="128" spans="1:19" ht="34.5" customHeight="1">
      <c r="A128" s="30"/>
      <c r="B128" s="34"/>
      <c r="C128" s="159" t="s">
        <v>153</v>
      </c>
      <c r="D128" s="160"/>
      <c r="E128" s="57" t="s">
        <v>163</v>
      </c>
      <c r="F128" s="136" t="s">
        <v>168</v>
      </c>
      <c r="G128" s="137"/>
      <c r="H128" s="138"/>
      <c r="I128" s="162">
        <f>I121/I113</f>
        <v>7.839699436443331</v>
      </c>
      <c r="J128" s="163"/>
      <c r="K128" s="164"/>
      <c r="L128" s="162">
        <f>L121/L113</f>
        <v>4.781882696723022</v>
      </c>
      <c r="M128" s="163"/>
      <c r="N128" s="164"/>
      <c r="O128" s="96">
        <f>L128-I128</f>
        <v>-3.057816739720309</v>
      </c>
      <c r="P128" s="96"/>
      <c r="Q128" s="96"/>
      <c r="R128" s="25"/>
      <c r="S128" s="25"/>
    </row>
    <row r="129" spans="1:19" ht="18" customHeight="1">
      <c r="A129" s="30"/>
      <c r="B129" s="31"/>
      <c r="C129" s="90" t="s">
        <v>84</v>
      </c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25"/>
      <c r="S129" s="25"/>
    </row>
    <row r="130" spans="1:19" ht="18" customHeight="1">
      <c r="A130" s="30"/>
      <c r="B130" s="34"/>
      <c r="C130" s="89" t="s">
        <v>159</v>
      </c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25"/>
      <c r="S130" s="25"/>
    </row>
    <row r="131" spans="1:19" ht="18" customHeight="1">
      <c r="A131" s="36"/>
      <c r="B131" s="31"/>
      <c r="C131" s="156" t="s">
        <v>48</v>
      </c>
      <c r="D131" s="158"/>
      <c r="E131" s="48"/>
      <c r="F131" s="154"/>
      <c r="G131" s="161"/>
      <c r="H131" s="155"/>
      <c r="I131" s="154"/>
      <c r="J131" s="161"/>
      <c r="K131" s="155"/>
      <c r="L131" s="154"/>
      <c r="M131" s="161"/>
      <c r="N131" s="155"/>
      <c r="O131" s="154"/>
      <c r="P131" s="161"/>
      <c r="Q131" s="155"/>
      <c r="R131" s="25"/>
      <c r="S131" s="25"/>
    </row>
    <row r="132" spans="1:19" ht="76.5" customHeight="1">
      <c r="A132" s="30"/>
      <c r="B132" s="34"/>
      <c r="C132" s="60" t="s">
        <v>169</v>
      </c>
      <c r="D132" s="62"/>
      <c r="E132" s="22" t="s">
        <v>49</v>
      </c>
      <c r="F132" s="136"/>
      <c r="G132" s="137"/>
      <c r="H132" s="138"/>
      <c r="I132" s="136"/>
      <c r="J132" s="137"/>
      <c r="K132" s="138"/>
      <c r="L132" s="136"/>
      <c r="M132" s="137"/>
      <c r="N132" s="138"/>
      <c r="O132" s="136"/>
      <c r="P132" s="137"/>
      <c r="Q132" s="138"/>
      <c r="R132" s="25"/>
      <c r="S132" s="25"/>
    </row>
    <row r="133" spans="1:19" ht="18" customHeight="1">
      <c r="A133" s="30"/>
      <c r="B133" s="34"/>
      <c r="C133" s="159" t="s">
        <v>151</v>
      </c>
      <c r="D133" s="160"/>
      <c r="E133" s="22" t="s">
        <v>49</v>
      </c>
      <c r="F133" s="136" t="s">
        <v>170</v>
      </c>
      <c r="G133" s="137"/>
      <c r="H133" s="138"/>
      <c r="I133" s="136">
        <v>1.12</v>
      </c>
      <c r="J133" s="137"/>
      <c r="K133" s="138"/>
      <c r="L133" s="136">
        <v>0.95</v>
      </c>
      <c r="M133" s="137"/>
      <c r="N133" s="138"/>
      <c r="O133" s="96">
        <f>L133-I133</f>
        <v>-0.17000000000000015</v>
      </c>
      <c r="P133" s="96"/>
      <c r="Q133" s="96"/>
      <c r="R133" s="25"/>
      <c r="S133" s="25"/>
    </row>
    <row r="134" spans="1:19" ht="36" customHeight="1">
      <c r="A134" s="30"/>
      <c r="B134" s="34"/>
      <c r="C134" s="159" t="s">
        <v>152</v>
      </c>
      <c r="D134" s="160"/>
      <c r="E134" s="22" t="s">
        <v>49</v>
      </c>
      <c r="F134" s="136" t="s">
        <v>170</v>
      </c>
      <c r="G134" s="137"/>
      <c r="H134" s="138"/>
      <c r="I134" s="136">
        <v>1.3</v>
      </c>
      <c r="J134" s="137"/>
      <c r="K134" s="138"/>
      <c r="L134" s="136">
        <v>0.82</v>
      </c>
      <c r="M134" s="137"/>
      <c r="N134" s="138"/>
      <c r="O134" s="96">
        <f>L134-I134</f>
        <v>-0.4800000000000001</v>
      </c>
      <c r="P134" s="96"/>
      <c r="Q134" s="96"/>
      <c r="R134" s="25"/>
      <c r="S134" s="25"/>
    </row>
    <row r="135" spans="1:19" ht="18" customHeight="1">
      <c r="A135" s="30"/>
      <c r="B135" s="34"/>
      <c r="C135" s="159" t="s">
        <v>153</v>
      </c>
      <c r="D135" s="160"/>
      <c r="E135" s="22" t="s">
        <v>49</v>
      </c>
      <c r="F135" s="136" t="s">
        <v>170</v>
      </c>
      <c r="G135" s="137"/>
      <c r="H135" s="138"/>
      <c r="I135" s="136">
        <v>1.04</v>
      </c>
      <c r="J135" s="137"/>
      <c r="K135" s="138"/>
      <c r="L135" s="136">
        <v>0.64</v>
      </c>
      <c r="M135" s="137"/>
      <c r="N135" s="138"/>
      <c r="O135" s="96">
        <f>L135-I135</f>
        <v>-0.4</v>
      </c>
      <c r="P135" s="96"/>
      <c r="Q135" s="96"/>
      <c r="R135" s="25"/>
      <c r="S135" s="25"/>
    </row>
    <row r="136" spans="1:19" ht="16.5" customHeight="1">
      <c r="A136" s="30"/>
      <c r="B136" s="31"/>
      <c r="C136" s="90" t="s">
        <v>84</v>
      </c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25"/>
      <c r="S136" s="25"/>
    </row>
    <row r="137" spans="1:19" ht="16.5" customHeight="1">
      <c r="A137" s="30"/>
      <c r="B137" s="34"/>
      <c r="C137" s="89" t="s">
        <v>159</v>
      </c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25"/>
      <c r="S137" s="25"/>
    </row>
    <row r="138" spans="1:19" ht="16.5" customHeight="1">
      <c r="A138" s="36"/>
      <c r="B138" s="31">
        <v>1014082</v>
      </c>
      <c r="C138" s="156" t="s">
        <v>106</v>
      </c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8"/>
      <c r="R138" s="25"/>
      <c r="S138" s="25"/>
    </row>
    <row r="139" spans="1:19" ht="33.75" customHeight="1">
      <c r="A139" s="58"/>
      <c r="B139" s="59"/>
      <c r="C139" s="159" t="s">
        <v>171</v>
      </c>
      <c r="D139" s="160"/>
      <c r="E139" s="159" t="s">
        <v>172</v>
      </c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0"/>
      <c r="R139" s="25"/>
      <c r="S139" s="25"/>
    </row>
    <row r="140" spans="1:19" ht="16.5" customHeight="1">
      <c r="A140" s="36"/>
      <c r="B140" s="31"/>
      <c r="C140" s="156" t="s">
        <v>149</v>
      </c>
      <c r="D140" s="158"/>
      <c r="E140" s="48"/>
      <c r="F140" s="154"/>
      <c r="G140" s="161"/>
      <c r="H140" s="155"/>
      <c r="I140" s="154"/>
      <c r="J140" s="161"/>
      <c r="K140" s="155"/>
      <c r="L140" s="154"/>
      <c r="M140" s="161"/>
      <c r="N140" s="155"/>
      <c r="O140" s="154"/>
      <c r="P140" s="161"/>
      <c r="Q140" s="155"/>
      <c r="R140" s="25"/>
      <c r="S140" s="25"/>
    </row>
    <row r="141" spans="1:19" ht="16.5" customHeight="1">
      <c r="A141" s="30"/>
      <c r="B141" s="34"/>
      <c r="C141" s="60" t="s">
        <v>173</v>
      </c>
      <c r="D141" s="62"/>
      <c r="E141" s="47" t="s">
        <v>174</v>
      </c>
      <c r="F141" s="136" t="s">
        <v>175</v>
      </c>
      <c r="G141" s="137"/>
      <c r="H141" s="138"/>
      <c r="I141" s="136">
        <v>267.1</v>
      </c>
      <c r="J141" s="137"/>
      <c r="K141" s="138"/>
      <c r="L141" s="136">
        <v>265.6</v>
      </c>
      <c r="M141" s="137"/>
      <c r="N141" s="138"/>
      <c r="O141" s="136">
        <f>L141-I141</f>
        <v>-1.5</v>
      </c>
      <c r="P141" s="137"/>
      <c r="Q141" s="138"/>
      <c r="R141" s="25"/>
      <c r="S141" s="25"/>
    </row>
    <row r="142" spans="1:19" ht="47.25" customHeight="1">
      <c r="A142" s="30"/>
      <c r="B142" s="34"/>
      <c r="C142" s="60" t="s">
        <v>176</v>
      </c>
      <c r="D142" s="62"/>
      <c r="E142" s="47" t="s">
        <v>45</v>
      </c>
      <c r="F142" s="104" t="s">
        <v>177</v>
      </c>
      <c r="G142" s="105"/>
      <c r="H142" s="106"/>
      <c r="I142" s="136">
        <f>I143+I144+I145+I146+I147</f>
        <v>7161.5</v>
      </c>
      <c r="J142" s="137"/>
      <c r="K142" s="138"/>
      <c r="L142" s="136">
        <f>L143+L144+L145+L146+L147</f>
        <v>7135.4</v>
      </c>
      <c r="M142" s="137"/>
      <c r="N142" s="138"/>
      <c r="O142" s="136">
        <f>O143+O144+O145+O146+O147</f>
        <v>-26.09999999999991</v>
      </c>
      <c r="P142" s="137"/>
      <c r="Q142" s="138"/>
      <c r="R142" s="25"/>
      <c r="S142" s="25"/>
    </row>
    <row r="143" spans="1:19" ht="16.5" customHeight="1">
      <c r="A143" s="58"/>
      <c r="B143" s="59"/>
      <c r="C143" s="159" t="s">
        <v>178</v>
      </c>
      <c r="D143" s="160"/>
      <c r="E143" s="56" t="s">
        <v>45</v>
      </c>
      <c r="F143" s="107"/>
      <c r="G143" s="108"/>
      <c r="H143" s="109"/>
      <c r="I143" s="136">
        <v>1277</v>
      </c>
      <c r="J143" s="137"/>
      <c r="K143" s="138"/>
      <c r="L143" s="136">
        <v>1276.8</v>
      </c>
      <c r="M143" s="137"/>
      <c r="N143" s="138"/>
      <c r="O143" s="136">
        <f>L143-I143</f>
        <v>-0.20000000000004547</v>
      </c>
      <c r="P143" s="137"/>
      <c r="Q143" s="138"/>
      <c r="R143" s="25"/>
      <c r="S143" s="25"/>
    </row>
    <row r="144" spans="1:19" ht="16.5" customHeight="1">
      <c r="A144" s="58"/>
      <c r="B144" s="59"/>
      <c r="C144" s="159" t="s">
        <v>179</v>
      </c>
      <c r="D144" s="160"/>
      <c r="E144" s="56" t="s">
        <v>45</v>
      </c>
      <c r="F144" s="107"/>
      <c r="G144" s="108"/>
      <c r="H144" s="109"/>
      <c r="I144" s="136">
        <v>2591</v>
      </c>
      <c r="J144" s="137"/>
      <c r="K144" s="138"/>
      <c r="L144" s="136">
        <v>2706.4</v>
      </c>
      <c r="M144" s="137"/>
      <c r="N144" s="138"/>
      <c r="O144" s="136">
        <f>L144-I144</f>
        <v>115.40000000000009</v>
      </c>
      <c r="P144" s="137"/>
      <c r="Q144" s="138"/>
      <c r="R144" s="25"/>
      <c r="S144" s="25"/>
    </row>
    <row r="145" spans="1:19" ht="16.5" customHeight="1">
      <c r="A145" s="58"/>
      <c r="B145" s="59"/>
      <c r="C145" s="159" t="s">
        <v>180</v>
      </c>
      <c r="D145" s="160"/>
      <c r="E145" s="56" t="s">
        <v>45</v>
      </c>
      <c r="F145" s="107"/>
      <c r="G145" s="108"/>
      <c r="H145" s="109"/>
      <c r="I145" s="136">
        <v>1200</v>
      </c>
      <c r="J145" s="137"/>
      <c r="K145" s="138"/>
      <c r="L145" s="136">
        <v>1200</v>
      </c>
      <c r="M145" s="137"/>
      <c r="N145" s="138"/>
      <c r="O145" s="136">
        <f>L145-I145</f>
        <v>0</v>
      </c>
      <c r="P145" s="137"/>
      <c r="Q145" s="138"/>
      <c r="R145" s="25"/>
      <c r="S145" s="25"/>
    </row>
    <row r="146" spans="1:19" ht="30" customHeight="1">
      <c r="A146" s="58"/>
      <c r="B146" s="59"/>
      <c r="C146" s="159" t="s">
        <v>181</v>
      </c>
      <c r="D146" s="160"/>
      <c r="E146" s="56" t="s">
        <v>45</v>
      </c>
      <c r="F146" s="107"/>
      <c r="G146" s="108"/>
      <c r="H146" s="109"/>
      <c r="I146" s="136">
        <v>733.5</v>
      </c>
      <c r="J146" s="137"/>
      <c r="K146" s="138"/>
      <c r="L146" s="136">
        <v>712.5</v>
      </c>
      <c r="M146" s="137"/>
      <c r="N146" s="138"/>
      <c r="O146" s="136">
        <f>L146-I146</f>
        <v>-21</v>
      </c>
      <c r="P146" s="137"/>
      <c r="Q146" s="138"/>
      <c r="R146" s="25"/>
      <c r="S146" s="25"/>
    </row>
    <row r="147" spans="1:19" ht="48" customHeight="1">
      <c r="A147" s="58"/>
      <c r="B147" s="59"/>
      <c r="C147" s="159" t="s">
        <v>182</v>
      </c>
      <c r="D147" s="160"/>
      <c r="E147" s="56" t="s">
        <v>45</v>
      </c>
      <c r="F147" s="110"/>
      <c r="G147" s="111"/>
      <c r="H147" s="112"/>
      <c r="I147" s="136">
        <v>1360</v>
      </c>
      <c r="J147" s="137"/>
      <c r="K147" s="138"/>
      <c r="L147" s="136">
        <v>1239.7</v>
      </c>
      <c r="M147" s="137"/>
      <c r="N147" s="138"/>
      <c r="O147" s="136">
        <f>L147-I147</f>
        <v>-120.29999999999995</v>
      </c>
      <c r="P147" s="137"/>
      <c r="Q147" s="138"/>
      <c r="R147" s="25"/>
      <c r="S147" s="25"/>
    </row>
    <row r="148" spans="1:19" ht="16.5" customHeight="1">
      <c r="A148" s="30"/>
      <c r="B148" s="31"/>
      <c r="C148" s="90" t="s">
        <v>84</v>
      </c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25"/>
      <c r="S148" s="25"/>
    </row>
    <row r="149" spans="1:19" ht="33.75" customHeight="1">
      <c r="A149" s="30"/>
      <c r="B149" s="34"/>
      <c r="C149" s="89" t="s">
        <v>183</v>
      </c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25"/>
      <c r="S149" s="25"/>
    </row>
    <row r="150" spans="1:19" ht="16.5" customHeight="1">
      <c r="A150" s="36"/>
      <c r="B150" s="31"/>
      <c r="C150" s="156" t="s">
        <v>160</v>
      </c>
      <c r="D150" s="158"/>
      <c r="E150" s="48"/>
      <c r="F150" s="154"/>
      <c r="G150" s="161"/>
      <c r="H150" s="155"/>
      <c r="I150" s="154"/>
      <c r="J150" s="161"/>
      <c r="K150" s="155"/>
      <c r="L150" s="154"/>
      <c r="M150" s="161"/>
      <c r="N150" s="155"/>
      <c r="O150" s="154"/>
      <c r="P150" s="161"/>
      <c r="Q150" s="155"/>
      <c r="R150" s="25"/>
      <c r="S150" s="25"/>
    </row>
    <row r="151" spans="1:19" ht="21" customHeight="1">
      <c r="A151" s="30"/>
      <c r="B151" s="34"/>
      <c r="C151" s="60" t="s">
        <v>184</v>
      </c>
      <c r="D151" s="62"/>
      <c r="E151" s="22" t="s">
        <v>73</v>
      </c>
      <c r="F151" s="136" t="s">
        <v>186</v>
      </c>
      <c r="G151" s="137"/>
      <c r="H151" s="138"/>
      <c r="I151" s="136">
        <f>I152+I153+I154+I155+I156</f>
        <v>69</v>
      </c>
      <c r="J151" s="137"/>
      <c r="K151" s="138"/>
      <c r="L151" s="136">
        <f>L152+L153+L154+L155+L156</f>
        <v>91</v>
      </c>
      <c r="M151" s="137"/>
      <c r="N151" s="138"/>
      <c r="O151" s="136">
        <f>O152+O153+O154+O155+O156</f>
        <v>22</v>
      </c>
      <c r="P151" s="137"/>
      <c r="Q151" s="138"/>
      <c r="R151" s="25"/>
      <c r="S151" s="25"/>
    </row>
    <row r="152" spans="1:19" ht="16.5" customHeight="1">
      <c r="A152" s="30"/>
      <c r="B152" s="34"/>
      <c r="C152" s="159" t="s">
        <v>178</v>
      </c>
      <c r="D152" s="160"/>
      <c r="E152" s="57" t="s">
        <v>73</v>
      </c>
      <c r="F152" s="136" t="s">
        <v>186</v>
      </c>
      <c r="G152" s="137"/>
      <c r="H152" s="138"/>
      <c r="I152" s="136">
        <v>36</v>
      </c>
      <c r="J152" s="137"/>
      <c r="K152" s="138"/>
      <c r="L152" s="136">
        <v>41</v>
      </c>
      <c r="M152" s="137"/>
      <c r="N152" s="138"/>
      <c r="O152" s="136">
        <f aca="true" t="shared" si="13" ref="O152:O157">L152-I152</f>
        <v>5</v>
      </c>
      <c r="P152" s="137"/>
      <c r="Q152" s="138"/>
      <c r="R152" s="25"/>
      <c r="S152" s="25"/>
    </row>
    <row r="153" spans="1:19" ht="16.5" customHeight="1">
      <c r="A153" s="30"/>
      <c r="B153" s="34"/>
      <c r="C153" s="159" t="s">
        <v>179</v>
      </c>
      <c r="D153" s="160"/>
      <c r="E153" s="57" t="s">
        <v>73</v>
      </c>
      <c r="F153" s="136" t="s">
        <v>186</v>
      </c>
      <c r="G153" s="137"/>
      <c r="H153" s="138"/>
      <c r="I153" s="136">
        <v>13</v>
      </c>
      <c r="J153" s="137"/>
      <c r="K153" s="138"/>
      <c r="L153" s="136">
        <v>14</v>
      </c>
      <c r="M153" s="137"/>
      <c r="N153" s="138"/>
      <c r="O153" s="136">
        <f t="shared" si="13"/>
        <v>1</v>
      </c>
      <c r="P153" s="137"/>
      <c r="Q153" s="138"/>
      <c r="R153" s="25"/>
      <c r="S153" s="25"/>
    </row>
    <row r="154" spans="1:19" ht="16.5" customHeight="1">
      <c r="A154" s="30"/>
      <c r="B154" s="34"/>
      <c r="C154" s="159" t="s">
        <v>180</v>
      </c>
      <c r="D154" s="160"/>
      <c r="E154" s="57" t="s">
        <v>73</v>
      </c>
      <c r="F154" s="136" t="s">
        <v>186</v>
      </c>
      <c r="G154" s="137"/>
      <c r="H154" s="138"/>
      <c r="I154" s="136">
        <v>9</v>
      </c>
      <c r="J154" s="137"/>
      <c r="K154" s="138"/>
      <c r="L154" s="136">
        <v>18</v>
      </c>
      <c r="M154" s="137"/>
      <c r="N154" s="138"/>
      <c r="O154" s="136">
        <f t="shared" si="13"/>
        <v>9</v>
      </c>
      <c r="P154" s="137"/>
      <c r="Q154" s="138"/>
      <c r="R154" s="25"/>
      <c r="S154" s="25"/>
    </row>
    <row r="155" spans="1:19" ht="36" customHeight="1">
      <c r="A155" s="30"/>
      <c r="B155" s="34"/>
      <c r="C155" s="159" t="s">
        <v>181</v>
      </c>
      <c r="D155" s="160"/>
      <c r="E155" s="57" t="s">
        <v>73</v>
      </c>
      <c r="F155" s="136" t="s">
        <v>186</v>
      </c>
      <c r="G155" s="137"/>
      <c r="H155" s="138"/>
      <c r="I155" s="136">
        <v>5</v>
      </c>
      <c r="J155" s="137"/>
      <c r="K155" s="138"/>
      <c r="L155" s="136">
        <v>5</v>
      </c>
      <c r="M155" s="137"/>
      <c r="N155" s="138"/>
      <c r="O155" s="136">
        <f t="shared" si="13"/>
        <v>0</v>
      </c>
      <c r="P155" s="137"/>
      <c r="Q155" s="138"/>
      <c r="R155" s="25"/>
      <c r="S155" s="25"/>
    </row>
    <row r="156" spans="1:19" ht="44.25" customHeight="1">
      <c r="A156" s="30"/>
      <c r="B156" s="34"/>
      <c r="C156" s="159" t="s">
        <v>182</v>
      </c>
      <c r="D156" s="160"/>
      <c r="E156" s="57" t="s">
        <v>73</v>
      </c>
      <c r="F156" s="136" t="s">
        <v>186</v>
      </c>
      <c r="G156" s="137"/>
      <c r="H156" s="138"/>
      <c r="I156" s="136">
        <v>6</v>
      </c>
      <c r="J156" s="137"/>
      <c r="K156" s="138"/>
      <c r="L156" s="136">
        <v>13</v>
      </c>
      <c r="M156" s="137"/>
      <c r="N156" s="138"/>
      <c r="O156" s="136">
        <f t="shared" si="13"/>
        <v>7</v>
      </c>
      <c r="P156" s="137"/>
      <c r="Q156" s="138"/>
      <c r="R156" s="25"/>
      <c r="S156" s="25"/>
    </row>
    <row r="157" spans="1:19" ht="33.75" customHeight="1">
      <c r="A157" s="30"/>
      <c r="B157" s="34"/>
      <c r="C157" s="60" t="s">
        <v>185</v>
      </c>
      <c r="D157" s="62"/>
      <c r="E157" s="47" t="s">
        <v>174</v>
      </c>
      <c r="F157" s="136"/>
      <c r="G157" s="137"/>
      <c r="H157" s="138"/>
      <c r="I157" s="136">
        <v>138</v>
      </c>
      <c r="J157" s="137"/>
      <c r="K157" s="138"/>
      <c r="L157" s="136">
        <f>I157/I151*L151</f>
        <v>182</v>
      </c>
      <c r="M157" s="137"/>
      <c r="N157" s="138"/>
      <c r="O157" s="136">
        <f t="shared" si="13"/>
        <v>44</v>
      </c>
      <c r="P157" s="137"/>
      <c r="Q157" s="138"/>
      <c r="R157" s="25"/>
      <c r="S157" s="25"/>
    </row>
    <row r="158" spans="1:19" ht="16.5" customHeight="1">
      <c r="A158" s="30"/>
      <c r="B158" s="31"/>
      <c r="C158" s="90" t="s">
        <v>84</v>
      </c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25"/>
      <c r="S158" s="25"/>
    </row>
    <row r="159" spans="1:19" ht="16.5" customHeight="1">
      <c r="A159" s="30"/>
      <c r="B159" s="34"/>
      <c r="C159" s="89" t="s">
        <v>187</v>
      </c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25"/>
      <c r="S159" s="25"/>
    </row>
    <row r="160" spans="1:19" ht="16.5" customHeight="1">
      <c r="A160" s="36"/>
      <c r="B160" s="31"/>
      <c r="C160" s="156" t="s">
        <v>82</v>
      </c>
      <c r="D160" s="158"/>
      <c r="E160" s="48"/>
      <c r="F160" s="154"/>
      <c r="G160" s="161"/>
      <c r="H160" s="155"/>
      <c r="I160" s="154"/>
      <c r="J160" s="161"/>
      <c r="K160" s="155"/>
      <c r="L160" s="154"/>
      <c r="M160" s="161"/>
      <c r="N160" s="155"/>
      <c r="O160" s="154"/>
      <c r="P160" s="161"/>
      <c r="Q160" s="155"/>
      <c r="R160" s="25"/>
      <c r="S160" s="25"/>
    </row>
    <row r="161" spans="1:19" ht="48" customHeight="1">
      <c r="A161" s="30"/>
      <c r="B161" s="34"/>
      <c r="C161" s="60" t="s">
        <v>188</v>
      </c>
      <c r="D161" s="62"/>
      <c r="E161" s="22" t="s">
        <v>189</v>
      </c>
      <c r="F161" s="136" t="s">
        <v>190</v>
      </c>
      <c r="G161" s="137"/>
      <c r="H161" s="138"/>
      <c r="I161" s="148">
        <f>I142/I151*1000</f>
        <v>103789.85507246376</v>
      </c>
      <c r="J161" s="149"/>
      <c r="K161" s="150"/>
      <c r="L161" s="148">
        <f>L142/L151*1000</f>
        <v>78410.98901098901</v>
      </c>
      <c r="M161" s="149"/>
      <c r="N161" s="150"/>
      <c r="O161" s="148">
        <f aca="true" t="shared" si="14" ref="O161:O166">L161-I161</f>
        <v>-25378.86606147475</v>
      </c>
      <c r="P161" s="149"/>
      <c r="Q161" s="150"/>
      <c r="R161" s="25"/>
      <c r="S161" s="25"/>
    </row>
    <row r="162" spans="1:19" ht="66" customHeight="1">
      <c r="A162" s="30"/>
      <c r="B162" s="34"/>
      <c r="C162" s="159" t="s">
        <v>178</v>
      </c>
      <c r="D162" s="160"/>
      <c r="E162" s="57" t="s">
        <v>189</v>
      </c>
      <c r="F162" s="136" t="s">
        <v>191</v>
      </c>
      <c r="G162" s="137"/>
      <c r="H162" s="138"/>
      <c r="I162" s="148">
        <f>I161/I151*I152</f>
        <v>54151.22873345936</v>
      </c>
      <c r="J162" s="149"/>
      <c r="K162" s="150"/>
      <c r="L162" s="148">
        <f>L161/L151*L152</f>
        <v>35328.02801594011</v>
      </c>
      <c r="M162" s="149"/>
      <c r="N162" s="150"/>
      <c r="O162" s="148">
        <f t="shared" si="14"/>
        <v>-18823.20071751925</v>
      </c>
      <c r="P162" s="149"/>
      <c r="Q162" s="150"/>
      <c r="R162" s="25"/>
      <c r="S162" s="25"/>
    </row>
    <row r="163" spans="1:19" ht="68.25" customHeight="1">
      <c r="A163" s="30"/>
      <c r="B163" s="34"/>
      <c r="C163" s="159" t="s">
        <v>179</v>
      </c>
      <c r="D163" s="160"/>
      <c r="E163" s="57" t="s">
        <v>189</v>
      </c>
      <c r="F163" s="136" t="s">
        <v>192</v>
      </c>
      <c r="G163" s="137"/>
      <c r="H163" s="138"/>
      <c r="I163" s="148">
        <f>I161/I151*I153</f>
        <v>19554.610375971435</v>
      </c>
      <c r="J163" s="149"/>
      <c r="K163" s="150"/>
      <c r="L163" s="148">
        <f>L161/L151*L153</f>
        <v>12063.229078613695</v>
      </c>
      <c r="M163" s="149"/>
      <c r="N163" s="150"/>
      <c r="O163" s="148">
        <f t="shared" si="14"/>
        <v>-7491.381297357741</v>
      </c>
      <c r="P163" s="149"/>
      <c r="Q163" s="150"/>
      <c r="R163" s="25"/>
      <c r="S163" s="25"/>
    </row>
    <row r="164" spans="1:19" ht="65.25" customHeight="1">
      <c r="A164" s="30"/>
      <c r="B164" s="34"/>
      <c r="C164" s="159" t="s">
        <v>180</v>
      </c>
      <c r="D164" s="160"/>
      <c r="E164" s="57" t="s">
        <v>189</v>
      </c>
      <c r="F164" s="136" t="s">
        <v>193</v>
      </c>
      <c r="G164" s="137"/>
      <c r="H164" s="138"/>
      <c r="I164" s="148">
        <f>I161/I151*I154</f>
        <v>13537.80718336484</v>
      </c>
      <c r="J164" s="149"/>
      <c r="K164" s="150"/>
      <c r="L164" s="148">
        <f>L161/L151*L154</f>
        <v>15509.865958217608</v>
      </c>
      <c r="M164" s="149"/>
      <c r="N164" s="150"/>
      <c r="O164" s="148">
        <f t="shared" si="14"/>
        <v>1972.0587748527687</v>
      </c>
      <c r="P164" s="149"/>
      <c r="Q164" s="150"/>
      <c r="R164" s="25"/>
      <c r="S164" s="25"/>
    </row>
    <row r="165" spans="1:19" ht="62.25" customHeight="1">
      <c r="A165" s="30"/>
      <c r="B165" s="34"/>
      <c r="C165" s="159" t="s">
        <v>181</v>
      </c>
      <c r="D165" s="160"/>
      <c r="E165" s="57" t="s">
        <v>189</v>
      </c>
      <c r="F165" s="136" t="s">
        <v>194</v>
      </c>
      <c r="G165" s="137"/>
      <c r="H165" s="138"/>
      <c r="I165" s="148">
        <f>I161/I151*I155</f>
        <v>7521.003990758244</v>
      </c>
      <c r="J165" s="149"/>
      <c r="K165" s="150"/>
      <c r="L165" s="148">
        <f>L161/L151*L155</f>
        <v>4308.296099504891</v>
      </c>
      <c r="M165" s="149"/>
      <c r="N165" s="150"/>
      <c r="O165" s="148">
        <f t="shared" si="14"/>
        <v>-3212.7078912533534</v>
      </c>
      <c r="P165" s="149"/>
      <c r="Q165" s="150"/>
      <c r="R165" s="25"/>
      <c r="S165" s="25"/>
    </row>
    <row r="166" spans="1:19" ht="83.25" customHeight="1">
      <c r="A166" s="30"/>
      <c r="B166" s="34"/>
      <c r="C166" s="159" t="s">
        <v>182</v>
      </c>
      <c r="D166" s="160"/>
      <c r="E166" s="57" t="s">
        <v>189</v>
      </c>
      <c r="F166" s="136" t="s">
        <v>195</v>
      </c>
      <c r="G166" s="137"/>
      <c r="H166" s="138"/>
      <c r="I166" s="148">
        <f>I161/I151*I156</f>
        <v>9025.204788909892</v>
      </c>
      <c r="J166" s="149"/>
      <c r="K166" s="150"/>
      <c r="L166" s="148">
        <f>L161/L151*L156</f>
        <v>11201.569858712717</v>
      </c>
      <c r="M166" s="149"/>
      <c r="N166" s="150"/>
      <c r="O166" s="148">
        <f t="shared" si="14"/>
        <v>2176.365069802825</v>
      </c>
      <c r="P166" s="149"/>
      <c r="Q166" s="150"/>
      <c r="R166" s="25"/>
      <c r="S166" s="25"/>
    </row>
    <row r="167" spans="1:19" ht="16.5" customHeight="1">
      <c r="A167" s="30"/>
      <c r="B167" s="31"/>
      <c r="C167" s="90" t="s">
        <v>84</v>
      </c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25"/>
      <c r="S167" s="25"/>
    </row>
    <row r="168" spans="1:19" ht="16.5" customHeight="1">
      <c r="A168" s="30"/>
      <c r="B168" s="34"/>
      <c r="C168" s="89" t="s">
        <v>187</v>
      </c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25"/>
      <c r="S168" s="25"/>
    </row>
    <row r="169" spans="1:19" ht="16.5" customHeight="1">
      <c r="A169" s="36"/>
      <c r="B169" s="31"/>
      <c r="C169" s="156" t="s">
        <v>48</v>
      </c>
      <c r="D169" s="158"/>
      <c r="E169" s="48"/>
      <c r="F169" s="154"/>
      <c r="G169" s="161"/>
      <c r="H169" s="155"/>
      <c r="I169" s="154"/>
      <c r="J169" s="161"/>
      <c r="K169" s="155"/>
      <c r="L169" s="154"/>
      <c r="M169" s="161"/>
      <c r="N169" s="155"/>
      <c r="O169" s="154"/>
      <c r="P169" s="161"/>
      <c r="Q169" s="155"/>
      <c r="R169" s="25"/>
      <c r="S169" s="25"/>
    </row>
    <row r="170" spans="1:19" ht="62.25" customHeight="1">
      <c r="A170" s="30"/>
      <c r="B170" s="34"/>
      <c r="C170" s="60" t="s">
        <v>196</v>
      </c>
      <c r="D170" s="62"/>
      <c r="E170" s="22" t="s">
        <v>49</v>
      </c>
      <c r="F170" s="136" t="s">
        <v>198</v>
      </c>
      <c r="G170" s="137"/>
      <c r="H170" s="138"/>
      <c r="I170" s="136">
        <v>1</v>
      </c>
      <c r="J170" s="137"/>
      <c r="K170" s="138"/>
      <c r="L170" s="136">
        <v>1.3</v>
      </c>
      <c r="M170" s="137"/>
      <c r="N170" s="138"/>
      <c r="O170" s="148">
        <f>L170-I170</f>
        <v>0.30000000000000004</v>
      </c>
      <c r="P170" s="149"/>
      <c r="Q170" s="150"/>
      <c r="R170" s="25"/>
      <c r="S170" s="25"/>
    </row>
    <row r="171" spans="1:19" ht="48.75" customHeight="1">
      <c r="A171" s="30"/>
      <c r="B171" s="34"/>
      <c r="C171" s="60" t="s">
        <v>197</v>
      </c>
      <c r="D171" s="62"/>
      <c r="E171" s="22" t="s">
        <v>49</v>
      </c>
      <c r="F171" s="136" t="s">
        <v>199</v>
      </c>
      <c r="G171" s="137"/>
      <c r="H171" s="138"/>
      <c r="I171" s="148">
        <f>I157/I141</f>
        <v>0.5166604268064395</v>
      </c>
      <c r="J171" s="149"/>
      <c r="K171" s="150"/>
      <c r="L171" s="148">
        <f>L157/L141</f>
        <v>0.6852409638554217</v>
      </c>
      <c r="M171" s="149"/>
      <c r="N171" s="150"/>
      <c r="O171" s="148">
        <f>L171-I171</f>
        <v>0.16858053704898213</v>
      </c>
      <c r="P171" s="149"/>
      <c r="Q171" s="150"/>
      <c r="R171" s="25"/>
      <c r="S171" s="25"/>
    </row>
    <row r="172" spans="1:19" ht="16.5" customHeight="1">
      <c r="A172" s="30"/>
      <c r="B172" s="31"/>
      <c r="C172" s="90" t="s">
        <v>84</v>
      </c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25"/>
      <c r="S172" s="25"/>
    </row>
    <row r="173" spans="1:19" ht="21" customHeight="1">
      <c r="A173" s="30"/>
      <c r="B173" s="34"/>
      <c r="C173" s="89" t="s">
        <v>187</v>
      </c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25"/>
      <c r="S173" s="25"/>
    </row>
    <row r="174" spans="1:19" ht="19.5" customHeight="1">
      <c r="A174" s="2"/>
      <c r="R174" s="25"/>
      <c r="S174" s="25"/>
    </row>
    <row r="175" spans="1:19" ht="14.25" customHeight="1">
      <c r="A175" s="11" t="s">
        <v>50</v>
      </c>
      <c r="B175" s="94" t="s">
        <v>51</v>
      </c>
      <c r="C175" s="94"/>
      <c r="D175" s="94"/>
      <c r="E175" s="94"/>
      <c r="F175" s="94"/>
      <c r="G175" s="94"/>
      <c r="H175" s="94"/>
      <c r="I175" s="94"/>
      <c r="J175" s="94"/>
      <c r="K175" s="94"/>
      <c r="R175" s="25"/>
      <c r="S175" s="25"/>
    </row>
    <row r="176" spans="1:20" s="25" customFormat="1" ht="32.25" customHeight="1">
      <c r="A176" s="1"/>
      <c r="B176" s="2"/>
      <c r="C176" s="2"/>
      <c r="D176" s="2"/>
      <c r="E176" s="2"/>
      <c r="F176" s="2"/>
      <c r="G176" s="2"/>
      <c r="H176" s="2"/>
      <c r="I176" s="2" t="s">
        <v>16</v>
      </c>
      <c r="J176" s="2"/>
      <c r="K176" s="2"/>
      <c r="L176" s="2"/>
      <c r="M176" s="2"/>
      <c r="N176" s="2"/>
      <c r="O176" s="2"/>
      <c r="P176" s="2"/>
      <c r="Q176" s="2"/>
      <c r="T176" s="2"/>
    </row>
    <row r="177" spans="1:20" ht="31.5" customHeight="1">
      <c r="A177" s="95" t="s">
        <v>52</v>
      </c>
      <c r="B177" s="75" t="s">
        <v>53</v>
      </c>
      <c r="C177" s="75"/>
      <c r="D177" s="75" t="s">
        <v>26</v>
      </c>
      <c r="E177" s="75" t="s">
        <v>54</v>
      </c>
      <c r="F177" s="75"/>
      <c r="G177" s="75"/>
      <c r="H177" s="75" t="s">
        <v>55</v>
      </c>
      <c r="I177" s="75"/>
      <c r="J177" s="75"/>
      <c r="K177" s="75" t="s">
        <v>56</v>
      </c>
      <c r="L177" s="75"/>
      <c r="M177" s="75"/>
      <c r="N177" s="75" t="s">
        <v>57</v>
      </c>
      <c r="O177" s="75"/>
      <c r="P177" s="75"/>
      <c r="Q177" s="37"/>
      <c r="T177" s="25"/>
    </row>
    <row r="178" spans="1:17" ht="14.25" customHeight="1">
      <c r="A178" s="95"/>
      <c r="B178" s="75"/>
      <c r="C178" s="75"/>
      <c r="D178" s="75"/>
      <c r="E178" s="15" t="s">
        <v>20</v>
      </c>
      <c r="F178" s="15" t="s">
        <v>21</v>
      </c>
      <c r="G178" s="15" t="s">
        <v>22</v>
      </c>
      <c r="H178" s="15" t="s">
        <v>20</v>
      </c>
      <c r="I178" s="15" t="s">
        <v>21</v>
      </c>
      <c r="J178" s="15" t="s">
        <v>22</v>
      </c>
      <c r="K178" s="15" t="s">
        <v>20</v>
      </c>
      <c r="L178" s="15" t="s">
        <v>21</v>
      </c>
      <c r="M178" s="15" t="s">
        <v>22</v>
      </c>
      <c r="N178" s="15" t="s">
        <v>20</v>
      </c>
      <c r="O178" s="15" t="s">
        <v>21</v>
      </c>
      <c r="P178" s="15" t="s">
        <v>22</v>
      </c>
      <c r="Q178" s="37"/>
    </row>
    <row r="179" spans="1:17" ht="30.75" customHeight="1">
      <c r="A179" s="34">
        <v>1</v>
      </c>
      <c r="B179" s="75">
        <v>2</v>
      </c>
      <c r="C179" s="75"/>
      <c r="D179" s="28">
        <v>3</v>
      </c>
      <c r="E179" s="29">
        <v>4</v>
      </c>
      <c r="F179" s="29">
        <v>5</v>
      </c>
      <c r="G179" s="29">
        <v>6</v>
      </c>
      <c r="H179" s="29">
        <v>7</v>
      </c>
      <c r="I179" s="29">
        <v>8</v>
      </c>
      <c r="J179" s="29">
        <v>9</v>
      </c>
      <c r="K179" s="29">
        <v>10</v>
      </c>
      <c r="L179" s="29">
        <v>11</v>
      </c>
      <c r="M179" s="29">
        <v>12</v>
      </c>
      <c r="N179" s="22">
        <v>13</v>
      </c>
      <c r="O179" s="35">
        <v>14</v>
      </c>
      <c r="P179" s="35">
        <v>15</v>
      </c>
      <c r="Q179" s="38"/>
    </row>
    <row r="180" spans="1:19" ht="36" customHeight="1">
      <c r="A180" s="34"/>
      <c r="B180" s="89" t="s">
        <v>58</v>
      </c>
      <c r="C180" s="89"/>
      <c r="D180" s="35"/>
      <c r="E180" s="24"/>
      <c r="F180" s="24"/>
      <c r="G180" s="24"/>
      <c r="H180" s="24"/>
      <c r="I180" s="24"/>
      <c r="J180" s="24"/>
      <c r="K180" s="24"/>
      <c r="L180" s="24"/>
      <c r="M180" s="24"/>
      <c r="N180" s="18"/>
      <c r="O180" s="18"/>
      <c r="P180" s="18"/>
      <c r="Q180" s="38"/>
      <c r="R180" s="37"/>
      <c r="S180" s="37"/>
    </row>
    <row r="181" spans="1:19" ht="48" customHeight="1">
      <c r="A181" s="34"/>
      <c r="B181" s="89" t="s">
        <v>59</v>
      </c>
      <c r="C181" s="89"/>
      <c r="D181" s="35"/>
      <c r="E181" s="24"/>
      <c r="F181" s="32"/>
      <c r="G181" s="24"/>
      <c r="H181" s="24"/>
      <c r="I181" s="32"/>
      <c r="J181" s="24"/>
      <c r="K181" s="24"/>
      <c r="L181" s="32"/>
      <c r="M181" s="24"/>
      <c r="N181" s="18"/>
      <c r="O181" s="18"/>
      <c r="P181" s="18"/>
      <c r="Q181" s="38"/>
      <c r="R181" s="37"/>
      <c r="S181" s="37"/>
    </row>
    <row r="182" spans="1:19" ht="12.75" customHeight="1">
      <c r="A182" s="34"/>
      <c r="B182" s="89" t="s">
        <v>60</v>
      </c>
      <c r="C182" s="89"/>
      <c r="D182" s="35"/>
      <c r="E182" s="32" t="s">
        <v>61</v>
      </c>
      <c r="F182" s="32"/>
      <c r="G182" s="24"/>
      <c r="H182" s="32" t="s">
        <v>61</v>
      </c>
      <c r="I182" s="32"/>
      <c r="J182" s="24"/>
      <c r="K182" s="32" t="s">
        <v>61</v>
      </c>
      <c r="L182" s="32"/>
      <c r="M182" s="24"/>
      <c r="N182" s="39" t="s">
        <v>61</v>
      </c>
      <c r="O182" s="39"/>
      <c r="P182" s="18"/>
      <c r="Q182" s="38"/>
      <c r="R182" s="38"/>
      <c r="S182" s="38"/>
    </row>
    <row r="183" spans="1:19" ht="26.25" customHeight="1">
      <c r="A183" s="34"/>
      <c r="B183" s="90"/>
      <c r="C183" s="90"/>
      <c r="D183" s="35"/>
      <c r="E183" s="32"/>
      <c r="F183" s="32"/>
      <c r="G183" s="24"/>
      <c r="H183" s="32"/>
      <c r="I183" s="32"/>
      <c r="J183" s="24"/>
      <c r="K183" s="32"/>
      <c r="L183" s="32"/>
      <c r="M183" s="24"/>
      <c r="N183" s="39"/>
      <c r="O183" s="39"/>
      <c r="P183" s="18"/>
      <c r="Q183" s="38"/>
      <c r="R183" s="38"/>
      <c r="S183" s="38"/>
    </row>
    <row r="184" spans="1:19" ht="33.75" customHeight="1">
      <c r="A184" s="34"/>
      <c r="B184" s="93" t="s">
        <v>62</v>
      </c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38"/>
      <c r="R184" s="38"/>
      <c r="S184" s="38"/>
    </row>
    <row r="185" spans="1:19" ht="19.5" customHeight="1">
      <c r="A185" s="34"/>
      <c r="B185" s="89" t="s">
        <v>63</v>
      </c>
      <c r="C185" s="89"/>
      <c r="D185" s="35"/>
      <c r="E185" s="24"/>
      <c r="F185" s="24"/>
      <c r="G185" s="24"/>
      <c r="H185" s="24"/>
      <c r="I185" s="24"/>
      <c r="J185" s="24"/>
      <c r="K185" s="24"/>
      <c r="L185" s="24"/>
      <c r="M185" s="24"/>
      <c r="N185" s="18"/>
      <c r="O185" s="18"/>
      <c r="P185" s="18"/>
      <c r="Q185" s="38"/>
      <c r="R185" s="38"/>
      <c r="S185" s="38"/>
    </row>
    <row r="186" spans="1:19" ht="23.25" customHeight="1">
      <c r="A186" s="34"/>
      <c r="B186" s="90"/>
      <c r="C186" s="90"/>
      <c r="D186" s="35"/>
      <c r="E186" s="24"/>
      <c r="F186" s="24"/>
      <c r="G186" s="24"/>
      <c r="H186" s="24"/>
      <c r="I186" s="24"/>
      <c r="J186" s="24"/>
      <c r="K186" s="24"/>
      <c r="L186" s="24"/>
      <c r="M186" s="24"/>
      <c r="N186" s="18"/>
      <c r="O186" s="18"/>
      <c r="P186" s="18"/>
      <c r="Q186" s="38"/>
      <c r="R186" s="38"/>
      <c r="S186" s="38"/>
    </row>
    <row r="187" spans="1:19" ht="15" customHeight="1">
      <c r="A187" s="34"/>
      <c r="B187" s="89" t="s">
        <v>64</v>
      </c>
      <c r="C187" s="89"/>
      <c r="D187" s="35"/>
      <c r="E187" s="32"/>
      <c r="F187" s="32"/>
      <c r="G187" s="32"/>
      <c r="H187" s="32"/>
      <c r="I187" s="32"/>
      <c r="J187" s="32"/>
      <c r="K187" s="32"/>
      <c r="L187" s="32"/>
      <c r="M187" s="32"/>
      <c r="N187" s="18"/>
      <c r="O187" s="18"/>
      <c r="P187" s="18"/>
      <c r="Q187" s="38"/>
      <c r="R187" s="38"/>
      <c r="S187" s="38"/>
    </row>
    <row r="188" spans="1:19" ht="18.75" customHeight="1">
      <c r="A188" s="26"/>
      <c r="B188" s="27"/>
      <c r="C188" s="27"/>
      <c r="R188" s="38"/>
      <c r="S188" s="38"/>
    </row>
    <row r="189" spans="1:19" ht="18" customHeight="1">
      <c r="A189" s="17"/>
      <c r="B189" s="25" t="s">
        <v>65</v>
      </c>
      <c r="C189" s="25"/>
      <c r="R189" s="38"/>
      <c r="S189" s="38"/>
    </row>
    <row r="190" spans="1:19" ht="18.75" customHeight="1">
      <c r="A190" s="17"/>
      <c r="B190" s="25" t="s">
        <v>66</v>
      </c>
      <c r="C190" s="25"/>
      <c r="R190" s="38"/>
      <c r="S190" s="38"/>
    </row>
    <row r="191" spans="1:3" ht="15.75">
      <c r="A191" s="17"/>
      <c r="B191" s="40" t="s">
        <v>67</v>
      </c>
      <c r="C191" s="25"/>
    </row>
    <row r="192" ht="20.25" customHeight="1">
      <c r="B192" s="40"/>
    </row>
    <row r="193" spans="2:19" ht="17.25" customHeight="1">
      <c r="B193" s="41" t="s">
        <v>93</v>
      </c>
      <c r="R193" s="38"/>
      <c r="S193" s="25"/>
    </row>
    <row r="194" spans="2:19" ht="15.75">
      <c r="B194" s="42" t="s">
        <v>68</v>
      </c>
      <c r="I194" s="129"/>
      <c r="J194" s="129"/>
      <c r="K194" s="129"/>
      <c r="M194" s="129" t="s">
        <v>94</v>
      </c>
      <c r="N194" s="129"/>
      <c r="O194" s="129"/>
      <c r="P194" s="129"/>
      <c r="Q194" s="38"/>
      <c r="R194" s="25"/>
      <c r="S194" s="25"/>
    </row>
    <row r="195" spans="9:19" ht="15.75">
      <c r="I195" s="87" t="s">
        <v>69</v>
      </c>
      <c r="J195" s="87"/>
      <c r="K195" s="87"/>
      <c r="M195" s="88" t="s">
        <v>70</v>
      </c>
      <c r="N195" s="88"/>
      <c r="O195" s="88"/>
      <c r="P195" s="88"/>
      <c r="Q195" s="19"/>
      <c r="R195" s="25"/>
      <c r="S195" s="25"/>
    </row>
    <row r="196" spans="14:19" ht="12.75" customHeight="1">
      <c r="N196" s="25"/>
      <c r="O196" s="25"/>
      <c r="P196" s="25"/>
      <c r="Q196" s="25"/>
      <c r="R196" s="25"/>
      <c r="S196" s="25"/>
    </row>
    <row r="197" spans="2:19" ht="16.5" customHeight="1">
      <c r="B197" s="42" t="s">
        <v>71</v>
      </c>
      <c r="N197" s="91"/>
      <c r="O197" s="91"/>
      <c r="P197" s="25"/>
      <c r="Q197" s="19"/>
      <c r="R197" s="38"/>
      <c r="S197" s="38"/>
    </row>
    <row r="198" spans="2:19" ht="15" customHeight="1">
      <c r="B198" s="92" t="s">
        <v>72</v>
      </c>
      <c r="C198" s="92"/>
      <c r="D198" s="92"/>
      <c r="E198" s="92"/>
      <c r="F198" s="92"/>
      <c r="G198" s="92"/>
      <c r="H198" s="92"/>
      <c r="I198" s="129"/>
      <c r="J198" s="129"/>
      <c r="K198" s="129"/>
      <c r="M198" s="129" t="s">
        <v>95</v>
      </c>
      <c r="N198" s="129"/>
      <c r="O198" s="129"/>
      <c r="P198" s="129"/>
      <c r="Q198" s="19"/>
      <c r="R198" s="44"/>
      <c r="S198" s="44"/>
    </row>
    <row r="199" spans="2:19" ht="12" customHeight="1">
      <c r="B199" s="43"/>
      <c r="C199" s="43"/>
      <c r="D199" s="43"/>
      <c r="E199" s="43"/>
      <c r="F199" s="43"/>
      <c r="G199" s="43"/>
      <c r="H199" s="43"/>
      <c r="I199" s="87" t="s">
        <v>69</v>
      </c>
      <c r="J199" s="87"/>
      <c r="K199" s="87"/>
      <c r="M199" s="88" t="s">
        <v>70</v>
      </c>
      <c r="N199" s="88"/>
      <c r="O199" s="88"/>
      <c r="P199" s="88"/>
      <c r="Q199" s="19"/>
      <c r="R199" s="19"/>
      <c r="S199" s="19"/>
    </row>
    <row r="200" spans="2:17" ht="15.75" customHeight="1">
      <c r="B200" s="86"/>
      <c r="C200" s="86"/>
      <c r="D200" s="86"/>
      <c r="E200" s="86"/>
      <c r="F200" s="86"/>
      <c r="G200" s="86"/>
      <c r="H200" s="86"/>
      <c r="N200" s="19"/>
      <c r="O200" s="19"/>
      <c r="P200" s="25"/>
      <c r="Q200" s="19"/>
    </row>
    <row r="201" spans="2:19" ht="11.25" customHeight="1">
      <c r="B201" s="86"/>
      <c r="C201" s="86"/>
      <c r="D201" s="86"/>
      <c r="E201" s="86"/>
      <c r="F201" s="86"/>
      <c r="G201" s="86"/>
      <c r="H201" s="86"/>
      <c r="N201" s="76"/>
      <c r="O201" s="76"/>
      <c r="Q201" s="13"/>
      <c r="R201" s="19"/>
      <c r="S201" s="19"/>
    </row>
    <row r="202" spans="17:19" ht="14.25" customHeight="1">
      <c r="Q202" s="19"/>
      <c r="R202" s="19"/>
      <c r="S202" s="19"/>
    </row>
    <row r="203" spans="17:19" ht="14.25" customHeight="1">
      <c r="Q203" s="19"/>
      <c r="R203" s="19"/>
      <c r="S203" s="19"/>
    </row>
    <row r="204" spans="17:19" ht="15.75">
      <c r="Q204" s="19"/>
      <c r="R204" s="13"/>
      <c r="S204" s="13"/>
    </row>
    <row r="205" spans="17:19" ht="15.75">
      <c r="Q205" s="19"/>
      <c r="R205" s="19"/>
      <c r="S205" s="19"/>
    </row>
    <row r="206" spans="18:20" ht="15.75">
      <c r="R206" s="19"/>
      <c r="S206" s="19"/>
      <c r="T206" s="19"/>
    </row>
    <row r="207" spans="18:20" ht="15.75">
      <c r="R207" s="19"/>
      <c r="S207" s="19"/>
      <c r="T207" s="19"/>
    </row>
    <row r="208" spans="18:20" ht="15.75">
      <c r="R208" s="19"/>
      <c r="S208" s="19"/>
      <c r="T208" s="19"/>
    </row>
  </sheetData>
  <sheetProtection selectLockedCells="1" selectUnlockedCells="1"/>
  <mergeCells count="538">
    <mergeCell ref="L171:N171"/>
    <mergeCell ref="O170:Q170"/>
    <mergeCell ref="O171:Q171"/>
    <mergeCell ref="C172:Q172"/>
    <mergeCell ref="C173:Q173"/>
    <mergeCell ref="C170:D170"/>
    <mergeCell ref="C171:D171"/>
    <mergeCell ref="F170:H170"/>
    <mergeCell ref="F171:H171"/>
    <mergeCell ref="I170:K170"/>
    <mergeCell ref="I171:K171"/>
    <mergeCell ref="C167:Q167"/>
    <mergeCell ref="C168:Q168"/>
    <mergeCell ref="C169:D169"/>
    <mergeCell ref="F169:H169"/>
    <mergeCell ref="I169:K169"/>
    <mergeCell ref="L169:N169"/>
    <mergeCell ref="O169:Q169"/>
    <mergeCell ref="L170:N170"/>
    <mergeCell ref="O161:Q161"/>
    <mergeCell ref="O162:Q162"/>
    <mergeCell ref="O163:Q163"/>
    <mergeCell ref="O164:Q164"/>
    <mergeCell ref="O165:Q165"/>
    <mergeCell ref="O166:Q166"/>
    <mergeCell ref="L161:N161"/>
    <mergeCell ref="L162:N162"/>
    <mergeCell ref="L163:N163"/>
    <mergeCell ref="L164:N164"/>
    <mergeCell ref="L165:N165"/>
    <mergeCell ref="L166:N166"/>
    <mergeCell ref="I166:K166"/>
    <mergeCell ref="I165:K165"/>
    <mergeCell ref="I164:K164"/>
    <mergeCell ref="I163:K163"/>
    <mergeCell ref="I162:K162"/>
    <mergeCell ref="I161:K161"/>
    <mergeCell ref="F161:H161"/>
    <mergeCell ref="F162:H162"/>
    <mergeCell ref="F163:H163"/>
    <mergeCell ref="F164:H164"/>
    <mergeCell ref="F165:H165"/>
    <mergeCell ref="F166:H166"/>
    <mergeCell ref="C161:D161"/>
    <mergeCell ref="C162:D162"/>
    <mergeCell ref="C163:D163"/>
    <mergeCell ref="C164:D164"/>
    <mergeCell ref="C165:D165"/>
    <mergeCell ref="C166:D166"/>
    <mergeCell ref="C158:Q158"/>
    <mergeCell ref="C159:Q159"/>
    <mergeCell ref="C160:D160"/>
    <mergeCell ref="F160:H160"/>
    <mergeCell ref="I160:K160"/>
    <mergeCell ref="L160:N160"/>
    <mergeCell ref="O160:Q160"/>
    <mergeCell ref="O152:Q152"/>
    <mergeCell ref="O153:Q153"/>
    <mergeCell ref="O154:Q154"/>
    <mergeCell ref="O155:Q155"/>
    <mergeCell ref="O156:Q156"/>
    <mergeCell ref="O157:Q157"/>
    <mergeCell ref="L152:N152"/>
    <mergeCell ref="L153:N153"/>
    <mergeCell ref="L154:N154"/>
    <mergeCell ref="L155:N155"/>
    <mergeCell ref="L156:N156"/>
    <mergeCell ref="L157:N157"/>
    <mergeCell ref="I152:K152"/>
    <mergeCell ref="I153:K153"/>
    <mergeCell ref="I154:K154"/>
    <mergeCell ref="I155:K155"/>
    <mergeCell ref="I156:K156"/>
    <mergeCell ref="I157:K157"/>
    <mergeCell ref="F152:H152"/>
    <mergeCell ref="F153:H153"/>
    <mergeCell ref="F154:H154"/>
    <mergeCell ref="F155:H155"/>
    <mergeCell ref="F156:H156"/>
    <mergeCell ref="F157:H157"/>
    <mergeCell ref="C152:D152"/>
    <mergeCell ref="C153:D153"/>
    <mergeCell ref="C154:D154"/>
    <mergeCell ref="C155:D155"/>
    <mergeCell ref="C156:D156"/>
    <mergeCell ref="C157:D157"/>
    <mergeCell ref="C150:D150"/>
    <mergeCell ref="F150:H150"/>
    <mergeCell ref="I150:K150"/>
    <mergeCell ref="L150:N150"/>
    <mergeCell ref="O150:Q150"/>
    <mergeCell ref="C151:D151"/>
    <mergeCell ref="F151:H151"/>
    <mergeCell ref="I151:K151"/>
    <mergeCell ref="L151:N151"/>
    <mergeCell ref="O151:Q151"/>
    <mergeCell ref="O143:Q143"/>
    <mergeCell ref="O144:Q144"/>
    <mergeCell ref="O145:Q145"/>
    <mergeCell ref="O146:Q146"/>
    <mergeCell ref="O147:Q147"/>
    <mergeCell ref="C148:Q148"/>
    <mergeCell ref="I143:K143"/>
    <mergeCell ref="I144:K144"/>
    <mergeCell ref="I145:K145"/>
    <mergeCell ref="I146:K146"/>
    <mergeCell ref="I147:K147"/>
    <mergeCell ref="L143:N143"/>
    <mergeCell ref="L144:N144"/>
    <mergeCell ref="L145:N145"/>
    <mergeCell ref="L146:N146"/>
    <mergeCell ref="L147:N147"/>
    <mergeCell ref="C147:D147"/>
    <mergeCell ref="F141:H141"/>
    <mergeCell ref="I141:K141"/>
    <mergeCell ref="L141:N141"/>
    <mergeCell ref="O141:Q141"/>
    <mergeCell ref="I142:K142"/>
    <mergeCell ref="L142:N142"/>
    <mergeCell ref="O142:Q142"/>
    <mergeCell ref="F142:H147"/>
    <mergeCell ref="C141:D141"/>
    <mergeCell ref="C142:D142"/>
    <mergeCell ref="C143:D143"/>
    <mergeCell ref="C144:D144"/>
    <mergeCell ref="C145:D145"/>
    <mergeCell ref="C146:D146"/>
    <mergeCell ref="E139:Q139"/>
    <mergeCell ref="C140:D140"/>
    <mergeCell ref="F140:H140"/>
    <mergeCell ref="I140:K140"/>
    <mergeCell ref="L140:N140"/>
    <mergeCell ref="O140:Q140"/>
    <mergeCell ref="O133:Q133"/>
    <mergeCell ref="O134:Q134"/>
    <mergeCell ref="O135:Q135"/>
    <mergeCell ref="C136:Q136"/>
    <mergeCell ref="C137:Q137"/>
    <mergeCell ref="C138:Q138"/>
    <mergeCell ref="I133:K133"/>
    <mergeCell ref="I134:K134"/>
    <mergeCell ref="I135:K135"/>
    <mergeCell ref="L132:N132"/>
    <mergeCell ref="L133:N133"/>
    <mergeCell ref="L134:N134"/>
    <mergeCell ref="L135:N135"/>
    <mergeCell ref="C133:D133"/>
    <mergeCell ref="C134:D134"/>
    <mergeCell ref="C135:D135"/>
    <mergeCell ref="F132:H132"/>
    <mergeCell ref="F133:H133"/>
    <mergeCell ref="F134:H134"/>
    <mergeCell ref="F135:H135"/>
    <mergeCell ref="C139:D139"/>
    <mergeCell ref="C149:Q149"/>
    <mergeCell ref="C131:D131"/>
    <mergeCell ref="F131:H131"/>
    <mergeCell ref="I131:K131"/>
    <mergeCell ref="L131:N131"/>
    <mergeCell ref="O131:Q131"/>
    <mergeCell ref="C132:D132"/>
    <mergeCell ref="I132:K132"/>
    <mergeCell ref="O132:Q132"/>
    <mergeCell ref="L124:N124"/>
    <mergeCell ref="L125:N125"/>
    <mergeCell ref="L126:N126"/>
    <mergeCell ref="L127:N127"/>
    <mergeCell ref="L128:N128"/>
    <mergeCell ref="O124:Q124"/>
    <mergeCell ref="O125:Q125"/>
    <mergeCell ref="O126:Q126"/>
    <mergeCell ref="O127:Q127"/>
    <mergeCell ref="O128:Q128"/>
    <mergeCell ref="F128:H128"/>
    <mergeCell ref="I124:K124"/>
    <mergeCell ref="I125:K125"/>
    <mergeCell ref="I126:K126"/>
    <mergeCell ref="I127:K127"/>
    <mergeCell ref="I128:K128"/>
    <mergeCell ref="C123:Q123"/>
    <mergeCell ref="C124:D124"/>
    <mergeCell ref="C125:D125"/>
    <mergeCell ref="C126:D126"/>
    <mergeCell ref="C127:D127"/>
    <mergeCell ref="C128:D128"/>
    <mergeCell ref="F124:H124"/>
    <mergeCell ref="F125:H125"/>
    <mergeCell ref="F126:H126"/>
    <mergeCell ref="F127:H127"/>
    <mergeCell ref="O118:Q118"/>
    <mergeCell ref="O119:Q119"/>
    <mergeCell ref="O120:Q120"/>
    <mergeCell ref="O121:Q121"/>
    <mergeCell ref="F118:H121"/>
    <mergeCell ref="C122:Q122"/>
    <mergeCell ref="I118:K118"/>
    <mergeCell ref="I119:K119"/>
    <mergeCell ref="I120:K120"/>
    <mergeCell ref="I121:K121"/>
    <mergeCell ref="L119:N119"/>
    <mergeCell ref="L120:N120"/>
    <mergeCell ref="L121:N121"/>
    <mergeCell ref="C118:D118"/>
    <mergeCell ref="C119:D119"/>
    <mergeCell ref="C120:D120"/>
    <mergeCell ref="C121:D121"/>
    <mergeCell ref="C129:Q129"/>
    <mergeCell ref="C130:Q130"/>
    <mergeCell ref="C115:Q115"/>
    <mergeCell ref="C116:Q116"/>
    <mergeCell ref="C117:D117"/>
    <mergeCell ref="F117:H117"/>
    <mergeCell ref="I117:K117"/>
    <mergeCell ref="L117:N117"/>
    <mergeCell ref="O117:Q117"/>
    <mergeCell ref="L118:N118"/>
    <mergeCell ref="L113:N113"/>
    <mergeCell ref="O113:Q113"/>
    <mergeCell ref="F114:H114"/>
    <mergeCell ref="I114:K114"/>
    <mergeCell ref="L114:N114"/>
    <mergeCell ref="O114:Q114"/>
    <mergeCell ref="O110:Q110"/>
    <mergeCell ref="I111:K111"/>
    <mergeCell ref="L111:N111"/>
    <mergeCell ref="O111:Q111"/>
    <mergeCell ref="I112:K112"/>
    <mergeCell ref="L112:N112"/>
    <mergeCell ref="O112:Q112"/>
    <mergeCell ref="F109:H112"/>
    <mergeCell ref="C112:D112"/>
    <mergeCell ref="C113:D113"/>
    <mergeCell ref="C114:D114"/>
    <mergeCell ref="F108:H108"/>
    <mergeCell ref="I108:K108"/>
    <mergeCell ref="I109:K109"/>
    <mergeCell ref="I110:K110"/>
    <mergeCell ref="F113:H113"/>
    <mergeCell ref="I113:K113"/>
    <mergeCell ref="C107:D107"/>
    <mergeCell ref="E107:Q107"/>
    <mergeCell ref="C108:D108"/>
    <mergeCell ref="C109:D109"/>
    <mergeCell ref="C110:D110"/>
    <mergeCell ref="C111:D111"/>
    <mergeCell ref="L108:N108"/>
    <mergeCell ref="O108:Q108"/>
    <mergeCell ref="L109:N109"/>
    <mergeCell ref="O109:Q109"/>
    <mergeCell ref="F97:H97"/>
    <mergeCell ref="I97:K97"/>
    <mergeCell ref="L97:N97"/>
    <mergeCell ref="O97:Q97"/>
    <mergeCell ref="C103:D103"/>
    <mergeCell ref="F103:H103"/>
    <mergeCell ref="I103:K103"/>
    <mergeCell ref="L103:N103"/>
    <mergeCell ref="O103:Q103"/>
    <mergeCell ref="C99:Q99"/>
    <mergeCell ref="C96:D96"/>
    <mergeCell ref="C97:D97"/>
    <mergeCell ref="F95:H95"/>
    <mergeCell ref="I95:K95"/>
    <mergeCell ref="L95:N95"/>
    <mergeCell ref="O95:Q95"/>
    <mergeCell ref="F96:H96"/>
    <mergeCell ref="I96:K96"/>
    <mergeCell ref="L96:N96"/>
    <mergeCell ref="O96:Q96"/>
    <mergeCell ref="F89:H89"/>
    <mergeCell ref="I89:K89"/>
    <mergeCell ref="L89:N89"/>
    <mergeCell ref="O89:Q89"/>
    <mergeCell ref="C90:D90"/>
    <mergeCell ref="F90:H90"/>
    <mergeCell ref="I90:K90"/>
    <mergeCell ref="L90:N90"/>
    <mergeCell ref="O90:Q90"/>
    <mergeCell ref="C88:D88"/>
    <mergeCell ref="F88:H88"/>
    <mergeCell ref="I88:K88"/>
    <mergeCell ref="L88:N88"/>
    <mergeCell ref="C95:D95"/>
    <mergeCell ref="C86:D86"/>
    <mergeCell ref="I86:K86"/>
    <mergeCell ref="L86:N86"/>
    <mergeCell ref="C91:D91"/>
    <mergeCell ref="C89:D89"/>
    <mergeCell ref="Q55:S55"/>
    <mergeCell ref="Q61:S61"/>
    <mergeCell ref="I194:K194"/>
    <mergeCell ref="I195:K195"/>
    <mergeCell ref="M194:P194"/>
    <mergeCell ref="M195:P195"/>
    <mergeCell ref="I65:K66"/>
    <mergeCell ref="L65:N66"/>
    <mergeCell ref="O88:Q88"/>
    <mergeCell ref="L110:N110"/>
    <mergeCell ref="O2:S2"/>
    <mergeCell ref="O3:S3"/>
    <mergeCell ref="O4:S4"/>
    <mergeCell ref="H7:M7"/>
    <mergeCell ref="G8:N8"/>
    <mergeCell ref="G9:N9"/>
    <mergeCell ref="B11:C11"/>
    <mergeCell ref="B12:C12"/>
    <mergeCell ref="B14:C14"/>
    <mergeCell ref="F11:R11"/>
    <mergeCell ref="F12:R12"/>
    <mergeCell ref="I198:K198"/>
    <mergeCell ref="M198:P198"/>
    <mergeCell ref="B15:C15"/>
    <mergeCell ref="B17:C17"/>
    <mergeCell ref="B18:C18"/>
    <mergeCell ref="F17:R17"/>
    <mergeCell ref="F18:R18"/>
    <mergeCell ref="F15:R15"/>
    <mergeCell ref="B21:O21"/>
    <mergeCell ref="I23:J23"/>
    <mergeCell ref="B24:G24"/>
    <mergeCell ref="H24:M24"/>
    <mergeCell ref="N24:S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B28:O28"/>
    <mergeCell ref="A30:A31"/>
    <mergeCell ref="B30:B31"/>
    <mergeCell ref="C30:C31"/>
    <mergeCell ref="D30:G31"/>
    <mergeCell ref="H30:J30"/>
    <mergeCell ref="K30:M30"/>
    <mergeCell ref="N30:P30"/>
    <mergeCell ref="Q52:S53"/>
    <mergeCell ref="Q54:S54"/>
    <mergeCell ref="D32:G32"/>
    <mergeCell ref="D47:G47"/>
    <mergeCell ref="B50:S50"/>
    <mergeCell ref="Q30:S31"/>
    <mergeCell ref="Q32:S32"/>
    <mergeCell ref="D33:S33"/>
    <mergeCell ref="D40:G40"/>
    <mergeCell ref="Q34:S47"/>
    <mergeCell ref="F65:H66"/>
    <mergeCell ref="A52:G53"/>
    <mergeCell ref="H52:J52"/>
    <mergeCell ref="K52:M52"/>
    <mergeCell ref="N52:P52"/>
    <mergeCell ref="A54:G54"/>
    <mergeCell ref="A57:G57"/>
    <mergeCell ref="A58:G58"/>
    <mergeCell ref="A59:G59"/>
    <mergeCell ref="I71:K71"/>
    <mergeCell ref="L71:N71"/>
    <mergeCell ref="I67:K67"/>
    <mergeCell ref="L67:N67"/>
    <mergeCell ref="O67:Q67"/>
    <mergeCell ref="A55:G55"/>
    <mergeCell ref="A56:G56"/>
    <mergeCell ref="A61:G61"/>
    <mergeCell ref="B63:S63"/>
    <mergeCell ref="A65:A66"/>
    <mergeCell ref="C69:D69"/>
    <mergeCell ref="E69:Q69"/>
    <mergeCell ref="C70:D70"/>
    <mergeCell ref="F70:H70"/>
    <mergeCell ref="I70:K70"/>
    <mergeCell ref="L70:N70"/>
    <mergeCell ref="O70:Q70"/>
    <mergeCell ref="C72:D72"/>
    <mergeCell ref="I72:K72"/>
    <mergeCell ref="L72:N72"/>
    <mergeCell ref="O72:Q72"/>
    <mergeCell ref="C74:D74"/>
    <mergeCell ref="F74:H78"/>
    <mergeCell ref="I74:K74"/>
    <mergeCell ref="L74:N74"/>
    <mergeCell ref="O74:Q74"/>
    <mergeCell ref="C73:D73"/>
    <mergeCell ref="I73:K73"/>
    <mergeCell ref="L73:N73"/>
    <mergeCell ref="O73:Q73"/>
    <mergeCell ref="F71:H73"/>
    <mergeCell ref="C71:D71"/>
    <mergeCell ref="C75:D75"/>
    <mergeCell ref="I75:K75"/>
    <mergeCell ref="L75:N75"/>
    <mergeCell ref="O75:Q75"/>
    <mergeCell ref="O71:Q71"/>
    <mergeCell ref="C76:D76"/>
    <mergeCell ref="I76:K76"/>
    <mergeCell ref="L76:N76"/>
    <mergeCell ref="O76:Q76"/>
    <mergeCell ref="C77:D77"/>
    <mergeCell ref="I77:K77"/>
    <mergeCell ref="L77:N77"/>
    <mergeCell ref="O77:Q77"/>
    <mergeCell ref="C78:D78"/>
    <mergeCell ref="I78:K78"/>
    <mergeCell ref="L78:N78"/>
    <mergeCell ref="O78:Q78"/>
    <mergeCell ref="C79:D79"/>
    <mergeCell ref="F79:H79"/>
    <mergeCell ref="I79:K79"/>
    <mergeCell ref="L79:N79"/>
    <mergeCell ref="O79:Q79"/>
    <mergeCell ref="C80:D80"/>
    <mergeCell ref="F80:H80"/>
    <mergeCell ref="I80:K80"/>
    <mergeCell ref="L80:N80"/>
    <mergeCell ref="O80:Q80"/>
    <mergeCell ref="C81:Q81"/>
    <mergeCell ref="C82:Q82"/>
    <mergeCell ref="C83:D83"/>
    <mergeCell ref="F83:H83"/>
    <mergeCell ref="I83:K83"/>
    <mergeCell ref="L83:N83"/>
    <mergeCell ref="O83:Q83"/>
    <mergeCell ref="C84:D84"/>
    <mergeCell ref="F84:H84"/>
    <mergeCell ref="I84:K84"/>
    <mergeCell ref="L84:N84"/>
    <mergeCell ref="O84:Q84"/>
    <mergeCell ref="C85:D85"/>
    <mergeCell ref="I85:K85"/>
    <mergeCell ref="L85:N85"/>
    <mergeCell ref="O85:Q85"/>
    <mergeCell ref="F85:H86"/>
    <mergeCell ref="O86:Q86"/>
    <mergeCell ref="C87:D87"/>
    <mergeCell ref="F87:H87"/>
    <mergeCell ref="I87:K87"/>
    <mergeCell ref="L87:N87"/>
    <mergeCell ref="O87:Q87"/>
    <mergeCell ref="F91:H91"/>
    <mergeCell ref="I91:K91"/>
    <mergeCell ref="L91:N91"/>
    <mergeCell ref="O91:Q91"/>
    <mergeCell ref="C92:Q92"/>
    <mergeCell ref="C93:Q93"/>
    <mergeCell ref="C94:D94"/>
    <mergeCell ref="F94:H94"/>
    <mergeCell ref="I94:K94"/>
    <mergeCell ref="L94:N94"/>
    <mergeCell ref="O94:Q94"/>
    <mergeCell ref="C98:D98"/>
    <mergeCell ref="F98:H98"/>
    <mergeCell ref="I98:K98"/>
    <mergeCell ref="L98:N98"/>
    <mergeCell ref="O98:Q98"/>
    <mergeCell ref="C100:Q100"/>
    <mergeCell ref="C101:D101"/>
    <mergeCell ref="F101:H101"/>
    <mergeCell ref="I101:K101"/>
    <mergeCell ref="L101:N101"/>
    <mergeCell ref="O101:Q101"/>
    <mergeCell ref="C102:D102"/>
    <mergeCell ref="F102:H102"/>
    <mergeCell ref="I102:K102"/>
    <mergeCell ref="L102:N102"/>
    <mergeCell ref="O102:Q102"/>
    <mergeCell ref="C104:D104"/>
    <mergeCell ref="F104:H104"/>
    <mergeCell ref="I104:K104"/>
    <mergeCell ref="L104:N104"/>
    <mergeCell ref="O104:Q104"/>
    <mergeCell ref="C105:Q105"/>
    <mergeCell ref="C106:Q106"/>
    <mergeCell ref="B175:K175"/>
    <mergeCell ref="A177:A178"/>
    <mergeCell ref="B177:C178"/>
    <mergeCell ref="D177:D178"/>
    <mergeCell ref="E177:G177"/>
    <mergeCell ref="H177:J177"/>
    <mergeCell ref="K177:M177"/>
    <mergeCell ref="N177:P177"/>
    <mergeCell ref="B179:C179"/>
    <mergeCell ref="B180:C180"/>
    <mergeCell ref="B181:C181"/>
    <mergeCell ref="B182:C182"/>
    <mergeCell ref="B183:C183"/>
    <mergeCell ref="B184:P184"/>
    <mergeCell ref="B201:H201"/>
    <mergeCell ref="N201:O201"/>
    <mergeCell ref="I199:K199"/>
    <mergeCell ref="M199:P199"/>
    <mergeCell ref="B185:C185"/>
    <mergeCell ref="B186:C186"/>
    <mergeCell ref="B187:C187"/>
    <mergeCell ref="N197:O197"/>
    <mergeCell ref="B198:H198"/>
    <mergeCell ref="B200:H200"/>
    <mergeCell ref="D34:G34"/>
    <mergeCell ref="D35:G35"/>
    <mergeCell ref="D36:G36"/>
    <mergeCell ref="D37:G37"/>
    <mergeCell ref="D38:G38"/>
    <mergeCell ref="D39:G39"/>
    <mergeCell ref="D41:G41"/>
    <mergeCell ref="D42:G42"/>
    <mergeCell ref="D43:G43"/>
    <mergeCell ref="D44:G44"/>
    <mergeCell ref="D45:G45"/>
    <mergeCell ref="D46:G46"/>
    <mergeCell ref="A60:G60"/>
    <mergeCell ref="Q56:S60"/>
    <mergeCell ref="C68:Q68"/>
    <mergeCell ref="O65:Q66"/>
    <mergeCell ref="R65:T65"/>
    <mergeCell ref="C67:D67"/>
    <mergeCell ref="F67:H67"/>
    <mergeCell ref="B65:B66"/>
    <mergeCell ref="C65:D66"/>
    <mergeCell ref="E65:E66"/>
  </mergeCells>
  <printOptions/>
  <pageMargins left="0.39375" right="0.39375" top="0.39375" bottom="0.27569444444444446" header="0.5118055555555555" footer="0.5118055555555555"/>
  <pageSetup horizontalDpi="300" verticalDpi="300" orientation="landscape" paperSize="9" scale="70" r:id="rId1"/>
  <rowBreaks count="7" manualBreakCount="7">
    <brk id="33" max="18" man="1"/>
    <brk id="61" max="18" man="1"/>
    <brk id="81" max="18" man="1"/>
    <brk id="101" max="18" man="1"/>
    <brk id="125" max="18" man="1"/>
    <brk id="155" max="18" man="1"/>
    <brk id="17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2019-01-23T10:51:40Z</cp:lastPrinted>
  <dcterms:modified xsi:type="dcterms:W3CDTF">2019-01-23T10:53:19Z</dcterms:modified>
  <cp:category/>
  <cp:version/>
  <cp:contentType/>
  <cp:contentStatus/>
</cp:coreProperties>
</file>