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<sst xmlns="http://schemas.openxmlformats.org/spreadsheetml/2006/main" count="237" uniqueCount="150">
  <si>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</si>
  <si>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</si>
  <si>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</si>
  <si>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</si>
  <si>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</si>
  <si>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</si>
  <si>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</si>
  <si>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</si>
  <si>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</si>
  <si>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</si>
  <si>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</si>
  <si>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</si>
  <si>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</si>
  <si>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</si>
  <si>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</si>
  <si>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</si>
  <si>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</si>
  <si>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</si>
  <si>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</si>
  <si>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</si>
  <si>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</si>
  <si>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</si>
  <si>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</si>
  <si>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</si>
  <si>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</si>
  <si>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</si>
  <si>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</si>
  <si>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</si>
  <si>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</si>
  <si>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</si>
  <si>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</si>
  <si>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</si>
  <si>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</si>
  <si>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</si>
  <si>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</si>
  <si>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</si>
  <si>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</si>
  <si>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</si>
  <si>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</si>
  <si>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</si>
  <si>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</si>
  <si>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</si>
  <si>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</si>
  <si>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управління культури Житомирської міської ради</t>
  </si>
  <si>
    <t>департаменту бюджету та фінансів Житомирської міської ради</t>
  </si>
  <si>
    <t>бюджетної програми місцевого бюджету на  2019 рік</t>
  </si>
  <si>
    <t>Управління культури Житомирської міської ради</t>
  </si>
  <si>
    <t xml:space="preserve">Підстави для виконання бюджетної програми: </t>
  </si>
  <si>
    <t>Бюджетний кодекс України</t>
  </si>
  <si>
    <r>
      <t>Рішення міської ради від 18.12.2018 №1297 "Про бюджет Житомирської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єднаної територіальної громади (бюджет міста Житомира ) на 2019 рік"</t>
    </r>
  </si>
  <si>
    <t>Комплексна цільова програма розвитку культури міста "Нова основа культурного розвитку в місті Житомирі на 2018-2020 роки"</t>
  </si>
  <si>
    <t>Мета бюджетної програми:</t>
  </si>
  <si>
    <t>забезпечення оплати праці</t>
  </si>
  <si>
    <t>забезпечкння господарського утримання</t>
  </si>
  <si>
    <t>розвиток матеріально-технічної бази</t>
  </si>
  <si>
    <t>Забезпечення збереження енергоресурсів</t>
  </si>
  <si>
    <t xml:space="preserve">Забезпечення оплати комунальних послуг та енергоносіїв </t>
  </si>
  <si>
    <t>Здійснення виконавчиморганом міської ради- управлінням культури наданих законодавством повноважень у сфері культури в м. Житомирі</t>
  </si>
  <si>
    <t>Комплексна цільова програма розвитку культури "Нова основа культурного розвитку в місті Житомирі на 2018-2020 роки "</t>
  </si>
  <si>
    <t xml:space="preserve"> 1.1</t>
  </si>
  <si>
    <t>грн.</t>
  </si>
  <si>
    <t>од.</t>
  </si>
  <si>
    <t xml:space="preserve"> 3.1</t>
  </si>
  <si>
    <t xml:space="preserve"> 3.2</t>
  </si>
  <si>
    <t xml:space="preserve"> 3.3</t>
  </si>
  <si>
    <t xml:space="preserve"> 4.1</t>
  </si>
  <si>
    <t>%</t>
  </si>
  <si>
    <t>Обсяг видатків на оплату енергоносіїв всього:</t>
  </si>
  <si>
    <t>теплопостачання</t>
  </si>
  <si>
    <t>водопостачання</t>
  </si>
  <si>
    <t>електроенергія</t>
  </si>
  <si>
    <t>кошторис 2019 рік</t>
  </si>
  <si>
    <t xml:space="preserve"> 1.2</t>
  </si>
  <si>
    <t>Загальна площа приміщень</t>
  </si>
  <si>
    <t>м кв.</t>
  </si>
  <si>
    <t xml:space="preserve"> 1.3</t>
  </si>
  <si>
    <t>Опалювальна площа приміщень</t>
  </si>
  <si>
    <t>м куб.</t>
  </si>
  <si>
    <t xml:space="preserve"> 2.1</t>
  </si>
  <si>
    <t>Обсяг споживання енергоресурсів в натуральному виразі в т.ч.</t>
  </si>
  <si>
    <t>Ліміт споживання енергоносіїв на 2018 рік</t>
  </si>
  <si>
    <t>Гкал</t>
  </si>
  <si>
    <t>кВт</t>
  </si>
  <si>
    <t>Середнє споживання комунальних послуг та енергоносіїв в т.ч.</t>
  </si>
  <si>
    <t>розрахунок (відношення 1 Гкал до 1 м опалювальної площі)</t>
  </si>
  <si>
    <t>розрахунок (відношення 1м куб. до 1 м загальної площі)</t>
  </si>
  <si>
    <t>розрахунок (відношення 1 кВт. до 1 м загальної площі)</t>
  </si>
  <si>
    <t>Річна економія споживання енергоносіїв у натуральному виразі в т.ч.</t>
  </si>
  <si>
    <t>розрахунок</t>
  </si>
  <si>
    <t>Начальник управління культури</t>
  </si>
  <si>
    <t>міської ради</t>
  </si>
  <si>
    <t>Директор департаменту бюджету</t>
  </si>
  <si>
    <t>Д.А. Прохорчук</t>
  </si>
  <si>
    <t>Н.І Рябенко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</si>
  <si>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</si>
  <si>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.0960</t>
  </si>
  <si>
    <t xml:space="preserve"> Забезпечення надання початкової музичної, хореграфічної освіти з образотворчого мистецтва та художнього промислу</t>
  </si>
  <si>
    <t xml:space="preserve"> Забезпечення надання початкової музичної, хореграфічної освіти з образотворчого мистецтва та художнього промислу в т.ч.</t>
  </si>
  <si>
    <t>зведення планів по мережі штатах та контингентах установ, що фінансуються з місцевих бюджетів</t>
  </si>
  <si>
    <t>штатні розписи</t>
  </si>
  <si>
    <t>план роботи школи</t>
  </si>
  <si>
    <t xml:space="preserve"> 1.4</t>
  </si>
  <si>
    <t xml:space="preserve"> 1.5</t>
  </si>
  <si>
    <t>видатки на отримання освіти у школах естетичного виховання - всього, тис.грн.;</t>
  </si>
  <si>
    <t>розрахунок до кошторису</t>
  </si>
  <si>
    <t>у тому числі батьківська плата</t>
  </si>
  <si>
    <t>кількість класів</t>
  </si>
  <si>
    <t>кількість установ - всього,  у тому числі</t>
  </si>
  <si>
    <t>музичних шкіл</t>
  </si>
  <si>
    <t>художніх шкіл</t>
  </si>
  <si>
    <t>хореографічних шкіл</t>
  </si>
  <si>
    <t>середнє число окладів (ставок) керівних працівників</t>
  </si>
  <si>
    <t>середнє число окладів (ставок)  - всього</t>
  </si>
  <si>
    <t>середнє число окладів (ставок) педадогічного персоналу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</si>
  <si>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</si>
  <si>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</si>
  <si>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обслуговуючого та технічного персоналу</t>
  </si>
  <si>
    <t>кількість відділень (фортепіано,народні інструменти тощо)</t>
  </si>
  <si>
    <t>середньорічна кількість учнів, які отримують освіту у школах естетичного виховання - всього, осіб:</t>
  </si>
  <si>
    <t>осіб</t>
  </si>
  <si>
    <t xml:space="preserve"> 2.2</t>
  </si>
  <si>
    <t>середня кількість учнів , звільнених від плати за навчання, осіб:</t>
  </si>
  <si>
    <t>чисельність учнів на одну педадогічну ставку,осіб;</t>
  </si>
  <si>
    <t>розрахунок(відношення чисельності  учнів до штатних одиниць педпрацівників)</t>
  </si>
  <si>
    <t>кількість діто-днів,од.;</t>
  </si>
  <si>
    <t>дн.</t>
  </si>
  <si>
    <t>розрахунок (кількість днів на кількість учнів )</t>
  </si>
  <si>
    <t>витрати на навчання одного учня, який отримує освіту в школах естетичного виховання, грн.</t>
  </si>
  <si>
    <t>розрахунок (відношення видатків на кількість учнів )</t>
  </si>
  <si>
    <t xml:space="preserve"> 3.4</t>
  </si>
  <si>
    <t>у тому числі за рахунок батьківської плати, грн.</t>
  </si>
  <si>
    <t>розрахунок (відношення видатків, які надходять від плати за навчання на кількість учнів )</t>
  </si>
  <si>
    <t>кількість днів відвідування учнями шкіл естетичного виховання, днів;</t>
  </si>
  <si>
    <t>План роботи школи</t>
  </si>
  <si>
    <t xml:space="preserve"> 4.2</t>
  </si>
  <si>
    <t>динаміка збільшення чисельності учнів, які отримують освіту у школах естетичного виховання у плановому періоді по відношеннюдо фактичного показника попереднього періоду,%;</t>
  </si>
  <si>
    <t>розрахунок (відношення  кількості учнів  до аналогічного періоду минулого року)</t>
  </si>
  <si>
    <t xml:space="preserve"> 4.3</t>
  </si>
  <si>
    <t>відсоток обсягу батьківської плати за навчання в загальному обсязі видатків на отримання освіти у школах естетичного виховання,%</t>
  </si>
  <si>
    <t>розрахунок (відношення  загальних видатків та  батьківської плати )</t>
  </si>
  <si>
    <t>газопостачання</t>
  </si>
  <si>
    <t>Опалювальна площа приміщень (газові котельні)</t>
  </si>
  <si>
    <t>розрахунок (відношення 1 м куб. до 1 м опалювальної площі)</t>
  </si>
  <si>
    <t>Духовне та естетичне виховання дітей та молоді</t>
  </si>
  <si>
    <t>та фінансів міської ради</t>
  </si>
  <si>
    <t>наказ від 31.01.2019 року № 06-ОД</t>
  </si>
  <si>
    <r>
      <t xml:space="preserve">від 31.01.2019 року  N </t>
    </r>
    <r>
      <rPr>
        <u val="single"/>
        <sz val="12"/>
        <color indexed="8"/>
        <rFont val="Times New Roman"/>
        <family val="1"/>
      </rPr>
      <t>4-Д</t>
    </r>
  </si>
  <si>
    <t>Обсяг бюджетних призначень / бюджетних асигнувань - 49133804 гривень 30 копійок, у тому числі загального фонду - 44492604 гривень 30 копійок та спеціального фонду -  4641200 гривень.</t>
  </si>
  <si>
    <t>Наказ Міністерства фінансів України від 26.08.2014 №836 "Про деякі питання запровадження програмно цільового методу складання та виконання місцевих бюджетів" зі змінами від 28.04.20147 № 472, від 15.11.2018 №908.</t>
  </si>
  <si>
    <t>Проект "Концепції інтегрованого розвитку Житомира до 2030 року"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</si>
</sst>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0"/>
    <numFmt numFmtId="184" formatCode="0.00000000000"/>
    <numFmt numFmtId="185" formatCode="0.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16" fontId="42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182" fontId="42" fillId="0" borderId="11" xfId="0" applyNumberFormat="1" applyFont="1" applyBorder="1" applyAlignment="1">
      <alignment horizontal="center" vertical="center" wrapText="1"/>
    </xf>
    <xf numFmtId="1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1" fontId="42" fillId="0" borderId="11" xfId="0" applyNumberFormat="1" applyFont="1" applyBorder="1" applyAlignment="1">
      <alignment vertical="center" wrapText="1"/>
    </xf>
    <xf numFmtId="2" fontId="42" fillId="0" borderId="11" xfId="0" applyNumberFormat="1" applyFont="1" applyBorder="1" applyAlignment="1">
      <alignment vertical="center" wrapText="1"/>
    </xf>
    <xf numFmtId="181" fontId="42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4" fillId="0" borderId="18" xfId="0" applyFont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2" fillId="0" borderId="0" xfId="0" applyFont="1" applyAlignment="1">
      <alignment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view="pageBreakPreview" zoomScale="60" zoomScalePageLayoutView="0" workbookViewId="0" topLeftCell="A22">
      <selection activeCell="D25" sqref="D25:G25"/>
    </sheetView>
  </sheetViews>
  <sheetFormatPr defaultColWidth="21.57421875" defaultRowHeight="15"/>
  <cols>
    <col min="1" max="1" width="6.57421875" style="4" customWidth="1"/>
    <col min="2" max="2" width="21.57421875" style="4" customWidth="1"/>
    <col min="3" max="3" width="25.140625" style="4" customWidth="1"/>
    <col min="4" max="4" width="22.8515625" style="4" customWidth="1"/>
    <col min="5" max="16384" width="21.57421875" style="4" customWidth="1"/>
  </cols>
  <sheetData>
    <row r="1" spans="1:5" ht="15.75">
      <c r="A1" s="1"/>
      <c r="E1" s="1" t="s">
        <v>0</v>
      </c>
    </row>
    <row r="2" spans="1:7" ht="15.75">
      <c r="A2" s="1"/>
      <c r="E2" s="40" t="s">
        <v>1</v>
      </c>
      <c r="F2" s="40"/>
      <c r="G2" s="40"/>
    </row>
    <row r="3" spans="1:7" ht="15.75">
      <c r="A3" s="1"/>
      <c r="B3" s="1"/>
      <c r="E3" s="57" t="s">
        <v>43</v>
      </c>
      <c r="F3" s="57"/>
      <c r="G3" s="57"/>
    </row>
    <row r="4" spans="1:7" ht="15" customHeight="1">
      <c r="A4" s="1"/>
      <c r="E4" s="56" t="s">
        <v>2</v>
      </c>
      <c r="F4" s="56"/>
      <c r="G4" s="56"/>
    </row>
    <row r="5" spans="1:7" ht="17.25" customHeight="1">
      <c r="A5" s="1"/>
      <c r="E5" s="47" t="s">
        <v>145</v>
      </c>
      <c r="F5" s="47"/>
      <c r="G5" s="47"/>
    </row>
    <row r="6" spans="1:7" ht="15.75">
      <c r="A6" s="1"/>
      <c r="B6" s="1"/>
      <c r="E6" s="57" t="s">
        <v>44</v>
      </c>
      <c r="F6" s="57"/>
      <c r="G6" s="57"/>
    </row>
    <row r="7" spans="1:7" ht="15" customHeight="1">
      <c r="A7" s="1"/>
      <c r="E7" s="56" t="s">
        <v>3</v>
      </c>
      <c r="F7" s="56"/>
      <c r="G7" s="56"/>
    </row>
    <row r="8" spans="1:7" ht="15.75">
      <c r="A8" s="1"/>
      <c r="E8" s="47" t="s">
        <v>146</v>
      </c>
      <c r="F8" s="47"/>
      <c r="G8" s="47"/>
    </row>
    <row r="10" spans="1:7" ht="15.75">
      <c r="A10" s="52" t="s">
        <v>4</v>
      </c>
      <c r="B10" s="52"/>
      <c r="C10" s="52"/>
      <c r="D10" s="52"/>
      <c r="E10" s="52"/>
      <c r="F10" s="52"/>
      <c r="G10" s="52"/>
    </row>
    <row r="11" spans="1:7" ht="15.75">
      <c r="A11" s="52" t="s">
        <v>45</v>
      </c>
      <c r="B11" s="52"/>
      <c r="C11" s="52"/>
      <c r="D11" s="52"/>
      <c r="E11" s="52"/>
      <c r="F11" s="52"/>
      <c r="G11" s="52"/>
    </row>
    <row r="13" spans="1:7" ht="15.75">
      <c r="A13" s="55" t="s">
        <v>5</v>
      </c>
      <c r="B13" s="6">
        <v>1000000</v>
      </c>
      <c r="C13" s="55"/>
      <c r="D13" s="51" t="s">
        <v>46</v>
      </c>
      <c r="E13" s="51"/>
      <c r="F13" s="51"/>
      <c r="G13" s="51"/>
    </row>
    <row r="14" spans="1:7" ht="15">
      <c r="A14" s="55"/>
      <c r="B14" s="7" t="s">
        <v>6</v>
      </c>
      <c r="C14" s="55"/>
      <c r="D14" s="53" t="s">
        <v>41</v>
      </c>
      <c r="E14" s="53"/>
      <c r="F14" s="53"/>
      <c r="G14" s="53"/>
    </row>
    <row r="15" spans="1:7" ht="15.75">
      <c r="A15" s="55" t="s">
        <v>7</v>
      </c>
      <c r="B15" s="6">
        <v>1010000</v>
      </c>
      <c r="C15" s="55"/>
      <c r="D15" s="54" t="s">
        <v>46</v>
      </c>
      <c r="E15" s="54"/>
      <c r="F15" s="54"/>
      <c r="G15" s="54"/>
    </row>
    <row r="16" spans="1:7" ht="15">
      <c r="A16" s="55"/>
      <c r="B16" s="7" t="s">
        <v>6</v>
      </c>
      <c r="C16" s="55"/>
      <c r="D16" s="56" t="s">
        <v>40</v>
      </c>
      <c r="E16" s="56"/>
      <c r="F16" s="56"/>
      <c r="G16" s="56"/>
    </row>
    <row r="17" spans="1:7" ht="30" customHeight="1">
      <c r="A17" s="55" t="s">
        <v>8</v>
      </c>
      <c r="B17" s="6">
        <v>1011100</v>
      </c>
      <c r="C17" s="16" t="s">
        <v>95</v>
      </c>
      <c r="D17" s="51" t="s">
        <v>94</v>
      </c>
      <c r="E17" s="51"/>
      <c r="F17" s="51"/>
      <c r="G17" s="51"/>
    </row>
    <row r="18" spans="1:7" ht="15">
      <c r="A18" s="55"/>
      <c r="B18" s="8" t="s">
        <v>6</v>
      </c>
      <c r="C18" s="8" t="s">
        <v>9</v>
      </c>
      <c r="D18" s="53" t="s">
        <v>42</v>
      </c>
      <c r="E18" s="53"/>
      <c r="F18" s="53"/>
      <c r="G18" s="53"/>
    </row>
    <row r="19" spans="1:7" ht="42" customHeight="1">
      <c r="A19" s="2" t="s">
        <v>10</v>
      </c>
      <c r="B19" s="47" t="s">
        <v>147</v>
      </c>
      <c r="C19" s="47"/>
      <c r="D19" s="47"/>
      <c r="E19" s="47"/>
      <c r="F19" s="47"/>
      <c r="G19" s="47"/>
    </row>
    <row r="20" spans="1:7" ht="15.75">
      <c r="A20" s="2" t="s">
        <v>11</v>
      </c>
      <c r="B20" s="47" t="s">
        <v>47</v>
      </c>
      <c r="C20" s="47"/>
      <c r="D20" s="47"/>
      <c r="E20" s="47"/>
      <c r="F20" s="47"/>
      <c r="G20" s="47"/>
    </row>
    <row r="21" spans="1:7" ht="15.75">
      <c r="A21" s="13"/>
      <c r="B21" s="15"/>
      <c r="C21" s="15"/>
      <c r="D21" s="51" t="s">
        <v>48</v>
      </c>
      <c r="E21" s="51"/>
      <c r="F21" s="51"/>
      <c r="G21" s="51"/>
    </row>
    <row r="22" spans="1:7" ht="33" customHeight="1">
      <c r="A22" s="13"/>
      <c r="B22" s="15"/>
      <c r="C22" s="15"/>
      <c r="D22" s="50" t="s">
        <v>49</v>
      </c>
      <c r="E22" s="50"/>
      <c r="F22" s="50"/>
      <c r="G22" s="50"/>
    </row>
    <row r="23" spans="1:7" ht="33.75" customHeight="1">
      <c r="A23" s="13"/>
      <c r="B23" s="15"/>
      <c r="C23" s="15"/>
      <c r="D23" s="50" t="s">
        <v>50</v>
      </c>
      <c r="E23" s="50"/>
      <c r="F23" s="50"/>
      <c r="G23" s="50"/>
    </row>
    <row r="24" spans="1:7" ht="52.5" customHeight="1">
      <c r="A24" s="13"/>
      <c r="B24" s="15"/>
      <c r="C24" s="15"/>
      <c r="D24" s="50" t="s">
        <v>148</v>
      </c>
      <c r="E24" s="50"/>
      <c r="F24" s="50"/>
      <c r="G24" s="50"/>
    </row>
    <row r="25" spans="1:7" ht="24" customHeight="1">
      <c r="A25" s="39"/>
      <c r="B25" s="38"/>
      <c r="C25" s="38"/>
      <c r="D25" s="50" t="s">
        <v>149</v>
      </c>
      <c r="E25" s="50"/>
      <c r="F25" s="50"/>
      <c r="G25" s="50"/>
    </row>
    <row r="26" spans="1:7" ht="24.75" customHeight="1">
      <c r="A26" s="2" t="s">
        <v>12</v>
      </c>
      <c r="B26" s="47" t="s">
        <v>51</v>
      </c>
      <c r="C26" s="47"/>
      <c r="D26" s="50" t="s">
        <v>143</v>
      </c>
      <c r="E26" s="50"/>
      <c r="F26" s="50"/>
      <c r="G26" s="50"/>
    </row>
    <row r="27" spans="1:4" ht="20.25" customHeight="1">
      <c r="A27" s="2" t="s">
        <v>13</v>
      </c>
      <c r="B27" s="40" t="s">
        <v>14</v>
      </c>
      <c r="C27" s="40"/>
      <c r="D27" s="14"/>
    </row>
    <row r="28" ht="15.75">
      <c r="A28" s="3"/>
    </row>
    <row r="29" spans="1:7" ht="15.75">
      <c r="A29" s="9" t="s">
        <v>15</v>
      </c>
      <c r="B29" s="49" t="s">
        <v>16</v>
      </c>
      <c r="C29" s="49"/>
      <c r="D29" s="49"/>
      <c r="E29" s="49"/>
      <c r="F29" s="49"/>
      <c r="G29" s="49"/>
    </row>
    <row r="30" spans="1:7" ht="25.5" customHeight="1">
      <c r="A30" s="17">
        <v>1</v>
      </c>
      <c r="B30" s="48" t="s">
        <v>96</v>
      </c>
      <c r="C30" s="48"/>
      <c r="D30" s="48"/>
      <c r="E30" s="48"/>
      <c r="F30" s="48"/>
      <c r="G30" s="48"/>
    </row>
    <row r="31" spans="1:7" ht="15.75">
      <c r="A31" s="17">
        <v>2</v>
      </c>
      <c r="B31" s="48" t="s">
        <v>55</v>
      </c>
      <c r="C31" s="48"/>
      <c r="D31" s="48"/>
      <c r="E31" s="48"/>
      <c r="F31" s="48"/>
      <c r="G31" s="48"/>
    </row>
    <row r="32" ht="15.75">
      <c r="A32" s="3"/>
    </row>
    <row r="33" spans="1:7" ht="15.75">
      <c r="A33" s="55" t="s">
        <v>17</v>
      </c>
      <c r="B33" s="47" t="s">
        <v>18</v>
      </c>
      <c r="C33" s="47"/>
      <c r="D33" s="47"/>
      <c r="E33" s="47"/>
      <c r="F33" s="47"/>
      <c r="G33" s="47"/>
    </row>
    <row r="34" spans="1:2" ht="15.75">
      <c r="A34" s="55"/>
      <c r="B34" s="1" t="s">
        <v>19</v>
      </c>
    </row>
    <row r="35" ht="15.75">
      <c r="A35" s="3"/>
    </row>
    <row r="36" spans="1:6" ht="47.25">
      <c r="A36" s="9" t="s">
        <v>15</v>
      </c>
      <c r="B36" s="9" t="s">
        <v>20</v>
      </c>
      <c r="C36" s="9" t="s">
        <v>21</v>
      </c>
      <c r="D36" s="9" t="s">
        <v>22</v>
      </c>
      <c r="E36" s="9" t="s">
        <v>23</v>
      </c>
      <c r="F36" s="9" t="s">
        <v>24</v>
      </c>
    </row>
    <row r="37" spans="1:6" ht="15.75">
      <c r="A37" s="9">
        <v>1</v>
      </c>
      <c r="B37" s="9">
        <v>2</v>
      </c>
      <c r="C37" s="9">
        <v>3</v>
      </c>
      <c r="D37" s="9">
        <v>4</v>
      </c>
      <c r="E37" s="9">
        <v>5</v>
      </c>
      <c r="F37" s="9">
        <v>6</v>
      </c>
    </row>
    <row r="38" spans="1:6" ht="28.5" customHeight="1">
      <c r="A38" s="17">
        <v>1</v>
      </c>
      <c r="B38" s="41" t="s">
        <v>97</v>
      </c>
      <c r="C38" s="42"/>
      <c r="D38" s="42"/>
      <c r="E38" s="42"/>
      <c r="F38" s="43"/>
    </row>
    <row r="39" spans="1:6" ht="30.75" customHeight="1">
      <c r="A39" s="18"/>
      <c r="B39" s="19" t="s">
        <v>52</v>
      </c>
      <c r="C39" s="26">
        <v>41429200</v>
      </c>
      <c r="D39" s="26">
        <v>4253800</v>
      </c>
      <c r="E39" s="26">
        <v>0</v>
      </c>
      <c r="F39" s="26">
        <f>C39+D39</f>
        <v>45683000</v>
      </c>
    </row>
    <row r="40" spans="1:6" ht="44.25" customHeight="1">
      <c r="A40" s="18"/>
      <c r="B40" s="19" t="s">
        <v>53</v>
      </c>
      <c r="C40" s="18">
        <v>1295330.54</v>
      </c>
      <c r="D40" s="26">
        <v>73000</v>
      </c>
      <c r="E40" s="26">
        <v>0</v>
      </c>
      <c r="F40" s="20">
        <f>C40+D40</f>
        <v>1368330.54</v>
      </c>
    </row>
    <row r="41" spans="1:6" ht="39.75" customHeight="1">
      <c r="A41" s="9"/>
      <c r="B41" s="19" t="s">
        <v>54</v>
      </c>
      <c r="C41" s="18">
        <v>309373.76</v>
      </c>
      <c r="D41" s="26">
        <v>175200</v>
      </c>
      <c r="E41" s="26">
        <v>0</v>
      </c>
      <c r="F41" s="20">
        <f>C41+D41</f>
        <v>484573.76</v>
      </c>
    </row>
    <row r="42" spans="1:6" ht="19.5" customHeight="1">
      <c r="A42" s="17">
        <v>2</v>
      </c>
      <c r="B42" s="41" t="s">
        <v>55</v>
      </c>
      <c r="C42" s="42"/>
      <c r="D42" s="42"/>
      <c r="E42" s="42"/>
      <c r="F42" s="43"/>
    </row>
    <row r="43" spans="1:6" ht="49.5" customHeight="1">
      <c r="A43" s="9"/>
      <c r="B43" s="19" t="s">
        <v>56</v>
      </c>
      <c r="C43" s="26">
        <v>1458700</v>
      </c>
      <c r="D43" s="26">
        <v>139200</v>
      </c>
      <c r="E43" s="26">
        <v>0</v>
      </c>
      <c r="F43" s="26">
        <f>C43+D43</f>
        <v>1597900</v>
      </c>
    </row>
    <row r="44" spans="1:6" ht="15.75">
      <c r="A44" s="49" t="s">
        <v>24</v>
      </c>
      <c r="B44" s="49"/>
      <c r="C44" s="26">
        <f>C39+C40+C41+C43</f>
        <v>44492604.3</v>
      </c>
      <c r="D44" s="26">
        <f>D39+D40+D41+D43</f>
        <v>4641200</v>
      </c>
      <c r="E44" s="26">
        <f>E39+E40+E41+E43</f>
        <v>0</v>
      </c>
      <c r="F44" s="26">
        <f>F39+F40+F41+F43</f>
        <v>49133804.3</v>
      </c>
    </row>
    <row r="45" ht="15.75">
      <c r="A45" s="3"/>
    </row>
    <row r="46" spans="1:7" ht="15.75">
      <c r="A46" s="55" t="s">
        <v>25</v>
      </c>
      <c r="B46" s="47" t="s">
        <v>26</v>
      </c>
      <c r="C46" s="47"/>
      <c r="D46" s="47"/>
      <c r="E46" s="47"/>
      <c r="F46" s="47"/>
      <c r="G46" s="47"/>
    </row>
    <row r="47" spans="1:2" ht="15.75">
      <c r="A47" s="55"/>
      <c r="B47" s="1" t="s">
        <v>19</v>
      </c>
    </row>
    <row r="48" ht="15.75">
      <c r="A48" s="3"/>
    </row>
    <row r="49" spans="2:5" ht="63">
      <c r="B49" s="9" t="s">
        <v>27</v>
      </c>
      <c r="C49" s="9" t="s">
        <v>21</v>
      </c>
      <c r="D49" s="9" t="s">
        <v>22</v>
      </c>
      <c r="E49" s="9" t="s">
        <v>24</v>
      </c>
    </row>
    <row r="50" spans="2:5" ht="15.75">
      <c r="B50" s="9">
        <v>1</v>
      </c>
      <c r="C50" s="9">
        <v>2</v>
      </c>
      <c r="D50" s="9">
        <v>3</v>
      </c>
      <c r="E50" s="9">
        <v>4</v>
      </c>
    </row>
    <row r="51" spans="2:5" ht="110.25">
      <c r="B51" s="10" t="s">
        <v>58</v>
      </c>
      <c r="C51" s="34">
        <f>C44</f>
        <v>44492604.3</v>
      </c>
      <c r="D51" s="34">
        <f>D44</f>
        <v>4641200</v>
      </c>
      <c r="E51" s="34">
        <f>F44</f>
        <v>49133804.3</v>
      </c>
    </row>
    <row r="52" spans="2:5" ht="15.75">
      <c r="B52" s="10" t="s">
        <v>24</v>
      </c>
      <c r="C52" s="34">
        <f>C51</f>
        <v>44492604.3</v>
      </c>
      <c r="D52" s="34">
        <f>D51</f>
        <v>4641200</v>
      </c>
      <c r="E52" s="34">
        <f>E51</f>
        <v>49133804.3</v>
      </c>
    </row>
    <row r="53" ht="15.75">
      <c r="A53" s="3"/>
    </row>
    <row r="54" spans="1:7" ht="15.75">
      <c r="A54" s="2" t="s">
        <v>28</v>
      </c>
      <c r="B54" s="47" t="s">
        <v>29</v>
      </c>
      <c r="C54" s="47"/>
      <c r="D54" s="47"/>
      <c r="E54" s="47"/>
      <c r="F54" s="47"/>
      <c r="G54" s="47"/>
    </row>
    <row r="55" ht="15.75">
      <c r="A55" s="3"/>
    </row>
    <row r="56" spans="1:7" ht="34.5" customHeight="1">
      <c r="A56" s="9" t="s">
        <v>15</v>
      </c>
      <c r="B56" s="9" t="s">
        <v>30</v>
      </c>
      <c r="C56" s="9" t="s">
        <v>31</v>
      </c>
      <c r="D56" s="9" t="s">
        <v>32</v>
      </c>
      <c r="E56" s="9" t="s">
        <v>21</v>
      </c>
      <c r="F56" s="9" t="s">
        <v>22</v>
      </c>
      <c r="G56" s="9" t="s">
        <v>24</v>
      </c>
    </row>
    <row r="57" spans="1:7" ht="15.75">
      <c r="A57" s="9">
        <v>1</v>
      </c>
      <c r="B57" s="9">
        <v>2</v>
      </c>
      <c r="C57" s="9">
        <v>3</v>
      </c>
      <c r="D57" s="9">
        <v>4</v>
      </c>
      <c r="E57" s="9">
        <v>5</v>
      </c>
      <c r="F57" s="9">
        <v>6</v>
      </c>
      <c r="G57" s="9">
        <v>7</v>
      </c>
    </row>
    <row r="58" spans="1:7" ht="30" customHeight="1">
      <c r="A58" s="17">
        <v>1</v>
      </c>
      <c r="B58" s="41" t="s">
        <v>57</v>
      </c>
      <c r="C58" s="42"/>
      <c r="D58" s="42"/>
      <c r="E58" s="42"/>
      <c r="F58" s="42"/>
      <c r="G58" s="43"/>
    </row>
    <row r="59" spans="1:7" ht="15.75">
      <c r="A59" s="30">
        <v>1</v>
      </c>
      <c r="B59" s="31" t="s">
        <v>33</v>
      </c>
      <c r="C59" s="30"/>
      <c r="D59" s="30"/>
      <c r="E59" s="30"/>
      <c r="F59" s="30"/>
      <c r="G59" s="30"/>
    </row>
    <row r="60" spans="1:7" ht="31.5">
      <c r="A60" s="24" t="s">
        <v>59</v>
      </c>
      <c r="B60" s="10" t="s">
        <v>107</v>
      </c>
      <c r="C60" s="22" t="s">
        <v>61</v>
      </c>
      <c r="D60" s="44" t="s">
        <v>98</v>
      </c>
      <c r="E60" s="22">
        <f>E61+E62+E63</f>
        <v>6</v>
      </c>
      <c r="F60" s="22">
        <f>F61+F62+F63</f>
        <v>0</v>
      </c>
      <c r="G60" s="22">
        <f aca="true" t="shared" si="0" ref="G60:G73">E60+F60</f>
        <v>6</v>
      </c>
    </row>
    <row r="61" spans="1:7" ht="15.75">
      <c r="A61" s="22"/>
      <c r="B61" s="10" t="s">
        <v>108</v>
      </c>
      <c r="C61" s="22" t="s">
        <v>61</v>
      </c>
      <c r="D61" s="45"/>
      <c r="E61" s="22">
        <v>5</v>
      </c>
      <c r="F61" s="22">
        <v>0</v>
      </c>
      <c r="G61" s="22">
        <f t="shared" si="0"/>
        <v>5</v>
      </c>
    </row>
    <row r="62" spans="1:7" ht="15.75">
      <c r="A62" s="22"/>
      <c r="B62" s="10" t="s">
        <v>109</v>
      </c>
      <c r="C62" s="22" t="s">
        <v>61</v>
      </c>
      <c r="D62" s="45"/>
      <c r="E62" s="22">
        <v>1</v>
      </c>
      <c r="F62" s="22">
        <v>0</v>
      </c>
      <c r="G62" s="22">
        <f t="shared" si="0"/>
        <v>1</v>
      </c>
    </row>
    <row r="63" spans="1:7" ht="15.75">
      <c r="A63" s="22"/>
      <c r="B63" s="10" t="s">
        <v>110</v>
      </c>
      <c r="C63" s="22" t="s">
        <v>61</v>
      </c>
      <c r="D63" s="46"/>
      <c r="E63" s="22">
        <v>0</v>
      </c>
      <c r="F63" s="22">
        <v>0</v>
      </c>
      <c r="G63" s="22">
        <f t="shared" si="0"/>
        <v>0</v>
      </c>
    </row>
    <row r="64" spans="1:7" ht="47.25">
      <c r="A64" s="22" t="s">
        <v>72</v>
      </c>
      <c r="B64" s="10" t="s">
        <v>112</v>
      </c>
      <c r="C64" s="22" t="s">
        <v>61</v>
      </c>
      <c r="D64" s="22" t="s">
        <v>99</v>
      </c>
      <c r="E64" s="22">
        <f>E65+E66+E67+E68+E69</f>
        <v>467.1</v>
      </c>
      <c r="F64" s="22">
        <f>F65+F66+F67+F68+F69</f>
        <v>22.57</v>
      </c>
      <c r="G64" s="22">
        <f t="shared" si="0"/>
        <v>489.67</v>
      </c>
    </row>
    <row r="65" spans="1:7" ht="63">
      <c r="A65" s="22"/>
      <c r="B65" s="10" t="s">
        <v>111</v>
      </c>
      <c r="C65" s="22" t="s">
        <v>61</v>
      </c>
      <c r="D65" s="22" t="s">
        <v>99</v>
      </c>
      <c r="E65" s="22">
        <v>22.5</v>
      </c>
      <c r="F65" s="22">
        <v>0</v>
      </c>
      <c r="G65" s="22">
        <f t="shared" si="0"/>
        <v>22.5</v>
      </c>
    </row>
    <row r="66" spans="1:7" ht="63">
      <c r="A66" s="22"/>
      <c r="B66" s="10" t="s">
        <v>113</v>
      </c>
      <c r="C66" s="22" t="s">
        <v>61</v>
      </c>
      <c r="D66" s="22" t="s">
        <v>99</v>
      </c>
      <c r="E66" s="26">
        <v>370.6</v>
      </c>
      <c r="F66" s="22">
        <v>22.57</v>
      </c>
      <c r="G66" s="22">
        <f t="shared" si="0"/>
        <v>393.17</v>
      </c>
    </row>
    <row r="67" spans="1:7" ht="47.25">
      <c r="A67" s="22"/>
      <c r="B67" s="10" t="s">
        <v>114</v>
      </c>
      <c r="C67" s="22" t="s">
        <v>61</v>
      </c>
      <c r="D67" s="22" t="s">
        <v>99</v>
      </c>
      <c r="E67" s="22">
        <v>17</v>
      </c>
      <c r="F67" s="22">
        <v>0</v>
      </c>
      <c r="G67" s="22">
        <f t="shared" si="0"/>
        <v>17</v>
      </c>
    </row>
    <row r="68" spans="1:7" ht="47.25">
      <c r="A68" s="22"/>
      <c r="B68" s="10" t="s">
        <v>115</v>
      </c>
      <c r="C68" s="22" t="s">
        <v>61</v>
      </c>
      <c r="D68" s="22" t="s">
        <v>99</v>
      </c>
      <c r="E68" s="22">
        <v>49</v>
      </c>
      <c r="F68" s="22">
        <v>0</v>
      </c>
      <c r="G68" s="22">
        <f t="shared" si="0"/>
        <v>49</v>
      </c>
    </row>
    <row r="69" spans="1:7" ht="78.75">
      <c r="A69" s="22"/>
      <c r="B69" s="10" t="s">
        <v>116</v>
      </c>
      <c r="C69" s="22" t="s">
        <v>61</v>
      </c>
      <c r="D69" s="22" t="s">
        <v>99</v>
      </c>
      <c r="E69" s="22">
        <v>8</v>
      </c>
      <c r="F69" s="22">
        <v>0</v>
      </c>
      <c r="G69" s="22">
        <f t="shared" si="0"/>
        <v>8</v>
      </c>
    </row>
    <row r="70" spans="1:7" ht="47.25">
      <c r="A70" s="22" t="s">
        <v>75</v>
      </c>
      <c r="B70" s="10" t="s">
        <v>117</v>
      </c>
      <c r="C70" s="22" t="s">
        <v>61</v>
      </c>
      <c r="D70" s="22" t="s">
        <v>100</v>
      </c>
      <c r="E70" s="22">
        <v>7</v>
      </c>
      <c r="F70" s="22">
        <v>0</v>
      </c>
      <c r="G70" s="22">
        <f t="shared" si="0"/>
        <v>7</v>
      </c>
    </row>
    <row r="71" spans="1:7" ht="15.75">
      <c r="A71" s="22" t="s">
        <v>101</v>
      </c>
      <c r="B71" s="10" t="s">
        <v>106</v>
      </c>
      <c r="C71" s="22" t="s">
        <v>61</v>
      </c>
      <c r="D71" s="22" t="s">
        <v>100</v>
      </c>
      <c r="E71" s="20">
        <v>161</v>
      </c>
      <c r="F71" s="20">
        <v>0</v>
      </c>
      <c r="G71" s="20">
        <f t="shared" si="0"/>
        <v>161</v>
      </c>
    </row>
    <row r="72" spans="1:7" ht="81.75" customHeight="1">
      <c r="A72" s="22" t="s">
        <v>102</v>
      </c>
      <c r="B72" s="10" t="s">
        <v>103</v>
      </c>
      <c r="C72" s="22" t="s">
        <v>60</v>
      </c>
      <c r="D72" s="22" t="s">
        <v>104</v>
      </c>
      <c r="E72" s="26">
        <f>C51</f>
        <v>44492604.3</v>
      </c>
      <c r="F72" s="26">
        <f>D51</f>
        <v>4641200</v>
      </c>
      <c r="G72" s="26">
        <f t="shared" si="0"/>
        <v>49133804.3</v>
      </c>
    </row>
    <row r="73" spans="1:7" ht="32.25" customHeight="1">
      <c r="A73" s="22"/>
      <c r="B73" s="10" t="s">
        <v>105</v>
      </c>
      <c r="C73" s="22" t="s">
        <v>60</v>
      </c>
      <c r="D73" s="22" t="s">
        <v>104</v>
      </c>
      <c r="E73" s="20">
        <v>0</v>
      </c>
      <c r="F73" s="26">
        <v>4622400</v>
      </c>
      <c r="G73" s="26">
        <f t="shared" si="0"/>
        <v>4622400</v>
      </c>
    </row>
    <row r="74" spans="1:7" ht="21" customHeight="1">
      <c r="A74" s="30">
        <v>2</v>
      </c>
      <c r="B74" s="31" t="s">
        <v>34</v>
      </c>
      <c r="C74" s="30"/>
      <c r="D74" s="30"/>
      <c r="E74" s="30"/>
      <c r="F74" s="30"/>
      <c r="G74" s="30"/>
    </row>
    <row r="75" spans="1:7" ht="91.5" customHeight="1">
      <c r="A75" s="22" t="s">
        <v>78</v>
      </c>
      <c r="B75" s="10" t="s">
        <v>118</v>
      </c>
      <c r="C75" s="22" t="s">
        <v>119</v>
      </c>
      <c r="D75" s="44" t="s">
        <v>98</v>
      </c>
      <c r="E75" s="22">
        <v>2410</v>
      </c>
      <c r="F75" s="22">
        <v>177</v>
      </c>
      <c r="G75" s="22">
        <f>E75+F75</f>
        <v>2587</v>
      </c>
    </row>
    <row r="76" spans="1:7" ht="63">
      <c r="A76" s="22" t="s">
        <v>120</v>
      </c>
      <c r="B76" s="10" t="s">
        <v>121</v>
      </c>
      <c r="C76" s="22" t="s">
        <v>119</v>
      </c>
      <c r="D76" s="46"/>
      <c r="E76" s="22">
        <v>595</v>
      </c>
      <c r="F76" s="22">
        <v>0</v>
      </c>
      <c r="G76" s="22">
        <f>E76+F76</f>
        <v>595</v>
      </c>
    </row>
    <row r="77" spans="1:7" ht="15.75">
      <c r="A77" s="30">
        <v>3</v>
      </c>
      <c r="B77" s="31" t="s">
        <v>35</v>
      </c>
      <c r="C77" s="30"/>
      <c r="D77" s="30"/>
      <c r="E77" s="30"/>
      <c r="F77" s="30"/>
      <c r="G77" s="30"/>
    </row>
    <row r="78" spans="1:7" ht="60">
      <c r="A78" s="22" t="s">
        <v>62</v>
      </c>
      <c r="B78" s="10" t="s">
        <v>122</v>
      </c>
      <c r="C78" s="22" t="s">
        <v>119</v>
      </c>
      <c r="D78" s="25" t="s">
        <v>123</v>
      </c>
      <c r="E78" s="28">
        <f>E75/E66</f>
        <v>6.50296815974096</v>
      </c>
      <c r="F78" s="28">
        <f>F75/F66</f>
        <v>7.842268498006203</v>
      </c>
      <c r="G78" s="28">
        <f>G75/G66</f>
        <v>6.5798509550576085</v>
      </c>
    </row>
    <row r="79" spans="1:7" ht="31.5">
      <c r="A79" s="22" t="s">
        <v>63</v>
      </c>
      <c r="B79" s="10" t="s">
        <v>124</v>
      </c>
      <c r="C79" s="22" t="s">
        <v>125</v>
      </c>
      <c r="D79" s="25" t="s">
        <v>126</v>
      </c>
      <c r="E79" s="22">
        <f>250*E75</f>
        <v>602500</v>
      </c>
      <c r="F79" s="22">
        <f>250*F75</f>
        <v>44250</v>
      </c>
      <c r="G79" s="22">
        <f>E79+F79</f>
        <v>646750</v>
      </c>
    </row>
    <row r="80" spans="1:7" ht="82.5" customHeight="1">
      <c r="A80" s="22" t="s">
        <v>64</v>
      </c>
      <c r="B80" s="10" t="s">
        <v>127</v>
      </c>
      <c r="C80" s="22" t="s">
        <v>60</v>
      </c>
      <c r="D80" s="10" t="s">
        <v>128</v>
      </c>
      <c r="E80" s="28">
        <f>E72/E75</f>
        <v>18461.661535269708</v>
      </c>
      <c r="F80" s="28">
        <f>F72/F75</f>
        <v>26221.468926553673</v>
      </c>
      <c r="G80" s="28">
        <f>E80+F80</f>
        <v>44683.130461823384</v>
      </c>
    </row>
    <row r="81" spans="1:7" ht="60">
      <c r="A81" s="22" t="s">
        <v>129</v>
      </c>
      <c r="B81" s="10" t="s">
        <v>130</v>
      </c>
      <c r="C81" s="22" t="s">
        <v>60</v>
      </c>
      <c r="D81" s="25" t="s">
        <v>131</v>
      </c>
      <c r="E81" s="22">
        <v>0</v>
      </c>
      <c r="F81" s="28">
        <f>F73/F75</f>
        <v>26115.254237288136</v>
      </c>
      <c r="G81" s="28">
        <f>G72/G75</f>
        <v>18992.5799381523</v>
      </c>
    </row>
    <row r="82" spans="1:7" ht="15.75">
      <c r="A82" s="30">
        <v>4</v>
      </c>
      <c r="B82" s="31" t="s">
        <v>36</v>
      </c>
      <c r="C82" s="30"/>
      <c r="D82" s="30"/>
      <c r="E82" s="30"/>
      <c r="F82" s="30"/>
      <c r="G82" s="30"/>
    </row>
    <row r="83" spans="1:7" ht="63">
      <c r="A83" s="22" t="s">
        <v>65</v>
      </c>
      <c r="B83" s="10" t="s">
        <v>132</v>
      </c>
      <c r="C83" s="22" t="s">
        <v>125</v>
      </c>
      <c r="D83" s="22" t="s">
        <v>133</v>
      </c>
      <c r="E83" s="10">
        <v>251</v>
      </c>
      <c r="F83" s="10">
        <v>0</v>
      </c>
      <c r="G83" s="33">
        <f>E83+F83</f>
        <v>251</v>
      </c>
    </row>
    <row r="84" spans="1:7" ht="172.5" customHeight="1">
      <c r="A84" s="22" t="s">
        <v>134</v>
      </c>
      <c r="B84" s="10" t="s">
        <v>135</v>
      </c>
      <c r="C84" s="22" t="s">
        <v>66</v>
      </c>
      <c r="D84" s="22" t="s">
        <v>136</v>
      </c>
      <c r="E84" s="10">
        <v>1</v>
      </c>
      <c r="F84" s="10">
        <v>0</v>
      </c>
      <c r="G84" s="34">
        <f>E84+F84</f>
        <v>1</v>
      </c>
    </row>
    <row r="85" spans="1:7" ht="126">
      <c r="A85" s="22" t="s">
        <v>137</v>
      </c>
      <c r="B85" s="10" t="s">
        <v>138</v>
      </c>
      <c r="C85" s="22" t="s">
        <v>66</v>
      </c>
      <c r="D85" s="22" t="s">
        <v>139</v>
      </c>
      <c r="E85" s="22">
        <v>0</v>
      </c>
      <c r="F85" s="26">
        <f>F73/G72</f>
        <v>0.09407779564099417</v>
      </c>
      <c r="G85" s="26">
        <f>E85+F85</f>
        <v>0.09407779564099417</v>
      </c>
    </row>
    <row r="86" spans="1:7" ht="15.75">
      <c r="A86" s="17">
        <v>2</v>
      </c>
      <c r="B86" s="41" t="s">
        <v>55</v>
      </c>
      <c r="C86" s="42"/>
      <c r="D86" s="42"/>
      <c r="E86" s="42"/>
      <c r="F86" s="42"/>
      <c r="G86" s="43"/>
    </row>
    <row r="87" spans="1:7" ht="15.75">
      <c r="A87" s="30">
        <v>1</v>
      </c>
      <c r="B87" s="31" t="s">
        <v>33</v>
      </c>
      <c r="C87" s="30"/>
      <c r="D87" s="30"/>
      <c r="E87" s="30"/>
      <c r="F87" s="30"/>
      <c r="G87" s="30"/>
    </row>
    <row r="88" spans="1:7" ht="47.25">
      <c r="A88" s="20" t="s">
        <v>59</v>
      </c>
      <c r="B88" s="19" t="s">
        <v>67</v>
      </c>
      <c r="C88" s="20" t="s">
        <v>60</v>
      </c>
      <c r="D88" s="60" t="s">
        <v>71</v>
      </c>
      <c r="E88" s="9">
        <f>E89+E90+E91+E92</f>
        <v>1458700</v>
      </c>
      <c r="F88" s="22">
        <f>F89+F90+F91+F92</f>
        <v>139200</v>
      </c>
      <c r="G88" s="22">
        <f>G89+G90+G91+G92</f>
        <v>1597900</v>
      </c>
    </row>
    <row r="89" spans="1:7" ht="15.75">
      <c r="A89" s="20"/>
      <c r="B89" s="21" t="s">
        <v>68</v>
      </c>
      <c r="C89" s="17" t="s">
        <v>60</v>
      </c>
      <c r="D89" s="61"/>
      <c r="E89" s="20">
        <v>1076700</v>
      </c>
      <c r="F89" s="20">
        <v>85200</v>
      </c>
      <c r="G89" s="28">
        <f aca="true" t="shared" si="1" ref="G89:G95">E89+F89</f>
        <v>1161900</v>
      </c>
    </row>
    <row r="90" spans="1:7" ht="15.75">
      <c r="A90" s="20"/>
      <c r="B90" s="21" t="s">
        <v>69</v>
      </c>
      <c r="C90" s="17" t="s">
        <v>60</v>
      </c>
      <c r="D90" s="61"/>
      <c r="E90" s="20">
        <v>20000</v>
      </c>
      <c r="F90" s="20">
        <v>4700</v>
      </c>
      <c r="G90" s="28">
        <f t="shared" si="1"/>
        <v>24700</v>
      </c>
    </row>
    <row r="91" spans="1:7" ht="15.75">
      <c r="A91" s="20"/>
      <c r="B91" s="21" t="s">
        <v>70</v>
      </c>
      <c r="C91" s="17" t="s">
        <v>60</v>
      </c>
      <c r="D91" s="61"/>
      <c r="E91" s="20">
        <v>125500</v>
      </c>
      <c r="F91" s="20">
        <v>32800</v>
      </c>
      <c r="G91" s="28">
        <f t="shared" si="1"/>
        <v>158300</v>
      </c>
    </row>
    <row r="92" spans="1:7" ht="15.75">
      <c r="A92" s="22"/>
      <c r="B92" s="23" t="s">
        <v>140</v>
      </c>
      <c r="C92" s="17" t="s">
        <v>60</v>
      </c>
      <c r="D92" s="62"/>
      <c r="E92" s="22">
        <v>236500</v>
      </c>
      <c r="F92" s="22">
        <v>16500</v>
      </c>
      <c r="G92" s="28">
        <f t="shared" si="1"/>
        <v>253000</v>
      </c>
    </row>
    <row r="93" spans="1:7" ht="31.5">
      <c r="A93" s="22" t="s">
        <v>72</v>
      </c>
      <c r="B93" s="19" t="s">
        <v>73</v>
      </c>
      <c r="C93" s="22" t="s">
        <v>74</v>
      </c>
      <c r="D93" s="22"/>
      <c r="E93" s="22">
        <v>5721.3</v>
      </c>
      <c r="F93" s="22">
        <v>0</v>
      </c>
      <c r="G93" s="22">
        <f t="shared" si="1"/>
        <v>5721.3</v>
      </c>
    </row>
    <row r="94" spans="1:7" ht="31.5">
      <c r="A94" s="22" t="s">
        <v>75</v>
      </c>
      <c r="B94" s="19" t="s">
        <v>76</v>
      </c>
      <c r="C94" s="22" t="s">
        <v>77</v>
      </c>
      <c r="D94" s="22"/>
      <c r="E94" s="22">
        <v>6392.62</v>
      </c>
      <c r="F94" s="22">
        <v>0</v>
      </c>
      <c r="G94" s="22">
        <f t="shared" si="1"/>
        <v>6392.62</v>
      </c>
    </row>
    <row r="95" spans="1:7" ht="47.25">
      <c r="A95" s="22" t="s">
        <v>101</v>
      </c>
      <c r="B95" s="19" t="s">
        <v>141</v>
      </c>
      <c r="C95" s="22" t="s">
        <v>77</v>
      </c>
      <c r="D95" s="22"/>
      <c r="E95" s="22">
        <v>1024.12</v>
      </c>
      <c r="F95" s="22">
        <v>0</v>
      </c>
      <c r="G95" s="22">
        <f t="shared" si="1"/>
        <v>1024.12</v>
      </c>
    </row>
    <row r="96" spans="1:7" ht="15.75">
      <c r="A96" s="30">
        <v>2</v>
      </c>
      <c r="B96" s="31" t="s">
        <v>34</v>
      </c>
      <c r="C96" s="30"/>
      <c r="D96" s="30"/>
      <c r="E96" s="30"/>
      <c r="F96" s="30"/>
      <c r="G96" s="30"/>
    </row>
    <row r="97" spans="1:7" ht="63">
      <c r="A97" s="20" t="s">
        <v>78</v>
      </c>
      <c r="B97" s="19" t="s">
        <v>79</v>
      </c>
      <c r="C97" s="20" t="s">
        <v>61</v>
      </c>
      <c r="D97" s="60" t="s">
        <v>80</v>
      </c>
      <c r="E97" s="20"/>
      <c r="F97" s="20"/>
      <c r="G97" s="20"/>
    </row>
    <row r="98" spans="1:7" ht="15.75">
      <c r="A98" s="20"/>
      <c r="B98" s="21" t="s">
        <v>68</v>
      </c>
      <c r="C98" s="20" t="s">
        <v>81</v>
      </c>
      <c r="D98" s="61"/>
      <c r="E98" s="20">
        <v>512.99</v>
      </c>
      <c r="F98" s="20">
        <v>40.61</v>
      </c>
      <c r="G98" s="27">
        <f>E98+F98</f>
        <v>553.6</v>
      </c>
    </row>
    <row r="99" spans="1:7" ht="15.75">
      <c r="A99" s="20"/>
      <c r="B99" s="21" t="s">
        <v>69</v>
      </c>
      <c r="C99" s="20" t="s">
        <v>77</v>
      </c>
      <c r="D99" s="61"/>
      <c r="E99" s="20">
        <v>1110</v>
      </c>
      <c r="F99" s="20">
        <v>253</v>
      </c>
      <c r="G99" s="28">
        <f>E99+F99</f>
        <v>1363</v>
      </c>
    </row>
    <row r="100" spans="1:7" ht="15.75">
      <c r="A100" s="20"/>
      <c r="B100" s="21" t="s">
        <v>70</v>
      </c>
      <c r="C100" s="20" t="s">
        <v>82</v>
      </c>
      <c r="D100" s="61"/>
      <c r="E100" s="9">
        <v>39596</v>
      </c>
      <c r="F100" s="9">
        <v>10340</v>
      </c>
      <c r="G100" s="28">
        <f>E100+F100</f>
        <v>49936</v>
      </c>
    </row>
    <row r="101" spans="1:7" ht="15.75">
      <c r="A101" s="22"/>
      <c r="B101" s="23" t="s">
        <v>140</v>
      </c>
      <c r="C101" s="22" t="s">
        <v>77</v>
      </c>
      <c r="D101" s="29"/>
      <c r="E101" s="22">
        <v>14528</v>
      </c>
      <c r="F101" s="22">
        <v>1014</v>
      </c>
      <c r="G101" s="28">
        <f>E101+F101</f>
        <v>15542</v>
      </c>
    </row>
    <row r="102" spans="1:7" ht="15.75">
      <c r="A102" s="30">
        <v>3</v>
      </c>
      <c r="B102" s="31" t="s">
        <v>35</v>
      </c>
      <c r="C102" s="30"/>
      <c r="D102" s="30"/>
      <c r="E102" s="30"/>
      <c r="F102" s="30"/>
      <c r="G102" s="30"/>
    </row>
    <row r="103" spans="1:7" ht="48" customHeight="1">
      <c r="A103" s="20" t="s">
        <v>62</v>
      </c>
      <c r="B103" s="19" t="s">
        <v>83</v>
      </c>
      <c r="C103" s="20"/>
      <c r="D103" s="20"/>
      <c r="E103" s="20"/>
      <c r="F103" s="20"/>
      <c r="G103" s="20"/>
    </row>
    <row r="104" spans="1:7" ht="38.25">
      <c r="A104" s="20"/>
      <c r="B104" s="21" t="s">
        <v>68</v>
      </c>
      <c r="C104" s="20" t="s">
        <v>81</v>
      </c>
      <c r="D104" s="32" t="s">
        <v>84</v>
      </c>
      <c r="E104" s="26">
        <f>E98/E94</f>
        <v>0.08024722257853588</v>
      </c>
      <c r="F104" s="35">
        <f>F98/G94</f>
        <v>0.006352637885561788</v>
      </c>
      <c r="G104" s="26">
        <f>G98/G94</f>
        <v>0.08659986046409766</v>
      </c>
    </row>
    <row r="105" spans="1:7" ht="30.75" customHeight="1">
      <c r="A105" s="20"/>
      <c r="B105" s="21" t="s">
        <v>69</v>
      </c>
      <c r="C105" s="20" t="s">
        <v>77</v>
      </c>
      <c r="D105" s="32" t="s">
        <v>85</v>
      </c>
      <c r="E105" s="26">
        <f>E99/E93</f>
        <v>0.19401185045356825</v>
      </c>
      <c r="F105" s="26">
        <f>F99/G93</f>
        <v>0.04422071906734483</v>
      </c>
      <c r="G105" s="26">
        <f>G99/G93</f>
        <v>0.23823256952091307</v>
      </c>
    </row>
    <row r="106" spans="1:7" ht="34.5" customHeight="1">
      <c r="A106" s="20"/>
      <c r="B106" s="21" t="s">
        <v>70</v>
      </c>
      <c r="C106" s="20" t="s">
        <v>82</v>
      </c>
      <c r="D106" s="32" t="s">
        <v>86</v>
      </c>
      <c r="E106" s="26">
        <f>E100/E93</f>
        <v>6.920804712215755</v>
      </c>
      <c r="F106" s="26">
        <f>F100/G93</f>
        <v>1.8072815618827889</v>
      </c>
      <c r="G106" s="26">
        <f>G100/G93</f>
        <v>8.728086274098544</v>
      </c>
    </row>
    <row r="107" spans="1:7" ht="38.25">
      <c r="A107" s="22"/>
      <c r="B107" s="23" t="s">
        <v>140</v>
      </c>
      <c r="C107" s="22" t="s">
        <v>77</v>
      </c>
      <c r="D107" s="32" t="s">
        <v>142</v>
      </c>
      <c r="E107" s="26">
        <f>E101/E95</f>
        <v>14.185837597156585</v>
      </c>
      <c r="F107" s="26">
        <f>F101/G95</f>
        <v>0.9901183455063861</v>
      </c>
      <c r="G107" s="26">
        <f>G101/G95</f>
        <v>15.17595594266297</v>
      </c>
    </row>
    <row r="108" spans="1:7" ht="15.75">
      <c r="A108" s="30">
        <v>4</v>
      </c>
      <c r="B108" s="31" t="s">
        <v>36</v>
      </c>
      <c r="C108" s="30"/>
      <c r="D108" s="30"/>
      <c r="E108" s="30"/>
      <c r="F108" s="30"/>
      <c r="G108" s="30"/>
    </row>
    <row r="109" spans="1:7" ht="78.75">
      <c r="A109" s="24" t="s">
        <v>65</v>
      </c>
      <c r="B109" s="19" t="s">
        <v>87</v>
      </c>
      <c r="C109" s="20"/>
      <c r="D109" s="20"/>
      <c r="E109" s="20"/>
      <c r="F109" s="20"/>
      <c r="G109" s="20"/>
    </row>
    <row r="110" spans="1:7" ht="15.75">
      <c r="A110" s="20"/>
      <c r="B110" s="21" t="s">
        <v>68</v>
      </c>
      <c r="C110" s="20" t="s">
        <v>66</v>
      </c>
      <c r="D110" s="20" t="s">
        <v>88</v>
      </c>
      <c r="E110" s="20">
        <v>1.08</v>
      </c>
      <c r="F110" s="20">
        <v>1.9</v>
      </c>
      <c r="G110" s="26">
        <v>1.12</v>
      </c>
    </row>
    <row r="111" spans="1:7" ht="15.75">
      <c r="A111" s="20"/>
      <c r="B111" s="21" t="s">
        <v>69</v>
      </c>
      <c r="C111" s="20" t="s">
        <v>66</v>
      </c>
      <c r="D111" s="20" t="s">
        <v>88</v>
      </c>
      <c r="E111" s="26">
        <v>1</v>
      </c>
      <c r="F111" s="20">
        <v>1.06</v>
      </c>
      <c r="G111" s="26">
        <v>1.01</v>
      </c>
    </row>
    <row r="112" spans="1:7" ht="15.75">
      <c r="A112" s="20"/>
      <c r="B112" s="21" t="s">
        <v>70</v>
      </c>
      <c r="C112" s="20" t="s">
        <v>66</v>
      </c>
      <c r="D112" s="20" t="s">
        <v>88</v>
      </c>
      <c r="E112" s="9">
        <v>1.02</v>
      </c>
      <c r="F112" s="9">
        <v>1.3</v>
      </c>
      <c r="G112" s="26">
        <v>1.06</v>
      </c>
    </row>
    <row r="113" spans="1:7" ht="15.75">
      <c r="A113" s="36"/>
      <c r="B113" s="23" t="s">
        <v>140</v>
      </c>
      <c r="C113" s="22" t="s">
        <v>66</v>
      </c>
      <c r="D113" s="22" t="s">
        <v>88</v>
      </c>
      <c r="E113" s="37">
        <v>1.3</v>
      </c>
      <c r="F113" s="37">
        <v>0</v>
      </c>
      <c r="G113" s="37">
        <f>1.3</f>
        <v>1.3</v>
      </c>
    </row>
    <row r="114" ht="15.75">
      <c r="A114" s="3"/>
    </row>
    <row r="115" spans="1:4" ht="15.75">
      <c r="A115" s="59" t="s">
        <v>89</v>
      </c>
      <c r="B115" s="59"/>
      <c r="C115" s="59"/>
      <c r="D115" s="1"/>
    </row>
    <row r="116" spans="1:7" ht="15.75">
      <c r="A116" s="59" t="s">
        <v>90</v>
      </c>
      <c r="B116" s="59"/>
      <c r="C116" s="59"/>
      <c r="D116" s="12"/>
      <c r="E116" s="11"/>
      <c r="F116" s="58" t="s">
        <v>93</v>
      </c>
      <c r="G116" s="58"/>
    </row>
    <row r="117" spans="1:7" ht="15.75">
      <c r="A117" s="5"/>
      <c r="B117" s="2"/>
      <c r="D117" s="7" t="s">
        <v>37</v>
      </c>
      <c r="F117" s="56" t="s">
        <v>38</v>
      </c>
      <c r="G117" s="56"/>
    </row>
    <row r="118" spans="1:4" ht="15.75">
      <c r="A118" s="47" t="s">
        <v>39</v>
      </c>
      <c r="B118" s="47"/>
      <c r="C118" s="2"/>
      <c r="D118" s="2"/>
    </row>
    <row r="119" spans="1:7" ht="15.75" customHeight="1">
      <c r="A119" s="47" t="s">
        <v>91</v>
      </c>
      <c r="B119" s="47"/>
      <c r="C119" s="47"/>
      <c r="D119" s="12"/>
      <c r="E119" s="11"/>
      <c r="F119" s="58" t="s">
        <v>92</v>
      </c>
      <c r="G119" s="58"/>
    </row>
    <row r="120" spans="1:7" ht="18.75" customHeight="1">
      <c r="A120" s="47" t="s">
        <v>144</v>
      </c>
      <c r="B120" s="47"/>
      <c r="C120" s="47"/>
      <c r="D120" s="7" t="s">
        <v>37</v>
      </c>
      <c r="F120" s="56" t="s">
        <v>38</v>
      </c>
      <c r="G120" s="56"/>
    </row>
  </sheetData>
  <sheetProtection/>
  <mergeCells count="56">
    <mergeCell ref="F119:G119"/>
    <mergeCell ref="F120:G120"/>
    <mergeCell ref="A118:B118"/>
    <mergeCell ref="A119:C119"/>
    <mergeCell ref="A120:C120"/>
    <mergeCell ref="B58:G58"/>
    <mergeCell ref="D75:D76"/>
    <mergeCell ref="B86:G86"/>
    <mergeCell ref="D97:D100"/>
    <mergeCell ref="E5:G5"/>
    <mergeCell ref="F116:G116"/>
    <mergeCell ref="F117:G117"/>
    <mergeCell ref="A115:C115"/>
    <mergeCell ref="A116:C116"/>
    <mergeCell ref="A46:A47"/>
    <mergeCell ref="A33:A34"/>
    <mergeCell ref="A44:B44"/>
    <mergeCell ref="D88:D92"/>
    <mergeCell ref="B42:F42"/>
    <mergeCell ref="A17:A18"/>
    <mergeCell ref="D16:G16"/>
    <mergeCell ref="D18:G18"/>
    <mergeCell ref="D17:G17"/>
    <mergeCell ref="E2:G2"/>
    <mergeCell ref="E3:G3"/>
    <mergeCell ref="E4:G4"/>
    <mergeCell ref="E6:G6"/>
    <mergeCell ref="E7:G7"/>
    <mergeCell ref="E8:G8"/>
    <mergeCell ref="B19:G19"/>
    <mergeCell ref="A10:G10"/>
    <mergeCell ref="A11:G11"/>
    <mergeCell ref="D14:G14"/>
    <mergeCell ref="D13:G13"/>
    <mergeCell ref="D15:G15"/>
    <mergeCell ref="A13:A14"/>
    <mergeCell ref="C13:C14"/>
    <mergeCell ref="A15:A16"/>
    <mergeCell ref="C15:C16"/>
    <mergeCell ref="D24:G24"/>
    <mergeCell ref="B20:G20"/>
    <mergeCell ref="D21:G21"/>
    <mergeCell ref="D22:G22"/>
    <mergeCell ref="D23:G23"/>
    <mergeCell ref="B26:C26"/>
    <mergeCell ref="D26:G26"/>
    <mergeCell ref="D25:G25"/>
    <mergeCell ref="B27:C27"/>
    <mergeCell ref="B38:F38"/>
    <mergeCell ref="D60:D63"/>
    <mergeCell ref="B54:G54"/>
    <mergeCell ref="B30:G30"/>
    <mergeCell ref="B31:G31"/>
    <mergeCell ref="B33:G33"/>
    <mergeCell ref="B46:G46"/>
    <mergeCell ref="B29:G29"/>
  </mergeCells>
  <printOptions/>
  <pageMargins left="0.18" right="0.16" top="0.52" bottom="0.29" header="0.3" footer="0.3"/>
  <pageSetup horizontalDpi="600" verticalDpi="600" orientation="landscape" paperSize="9" scale="98" r:id="rId1"/>
  <rowBreaks count="2" manualBreakCount="2">
    <brk id="75" max="6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2019-02-01T12:11:33Z</cp:lastPrinted>
  <dcterms:created xsi:type="dcterms:W3CDTF">2018-12-28T08:43:53Z</dcterms:created>
  <dcterms:modified xsi:type="dcterms:W3CDTF">2019-02-01T12:18:01Z</dcterms:modified>
  <cp:category/>
  <cp:version/>
  <cp:contentType/>
  <cp:contentStatus/>
</cp:coreProperties>
</file>