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909" firstSheet="3" activeTab="9"/>
  </bookViews>
  <sheets>
    <sheet name="ДОДАТОК 1 Форма - 1" sheetId="1" r:id="rId1"/>
    <sheet name="ДОДАТОК 2 Форма 2 п.1-5" sheetId="2" r:id="rId2"/>
    <sheet name="ДОДАТОК 2 Ф-2 п.6" sheetId="3" r:id="rId3"/>
    <sheet name="ДОДАТОК 2 Ф-2 п.7" sheetId="4" r:id="rId4"/>
    <sheet name="ДОДАТОК 2 Ф-2 п.8" sheetId="5" r:id="rId5"/>
    <sheet name="ДОДАТОК 2 Ф-2 п. 9" sheetId="6" r:id="rId6"/>
    <sheet name="ДОДАТОК 2 Ф-2 п.10" sheetId="7" r:id="rId7"/>
    <sheet name="ДОДАТОК 2 Ф-2 п.11-12" sheetId="8" r:id="rId8"/>
    <sheet name="ДОДАТОК 2 Ф-2 п.13-15" sheetId="9" r:id="rId9"/>
    <sheet name="ДОДАТОК 3 Форма 3 (потреба) " sheetId="10" r:id="rId10"/>
    <sheet name="ДОДАТОК 3-1 Форма 3-1 (потреба)" sheetId="11" r:id="rId11"/>
  </sheets>
  <definedNames>
    <definedName name="_xlnm.Print_Area" localSheetId="0">'ДОДАТОК 1 Форма - 1'!$A$1:$J$133</definedName>
    <definedName name="_xlnm.Print_Area" localSheetId="5">'ДОДАТОК 2 Ф-2 п. 9'!$A$1:$L$38</definedName>
    <definedName name="_xlnm.Print_Area" localSheetId="6">'ДОДАТОК 2 Ф-2 п.10'!$A$1:$P$11</definedName>
    <definedName name="_xlnm.Print_Area" localSheetId="7">'ДОДАТОК 2 Ф-2 п.11-12'!$A$1:$N$44</definedName>
    <definedName name="_xlnm.Print_Area" localSheetId="8">'ДОДАТОК 2 Ф-2 п.13-15'!$A$1:$L$46</definedName>
    <definedName name="_xlnm.Print_Area" localSheetId="2">'ДОДАТОК 2 Ф-2 п.6'!$A$1:$N$38</definedName>
    <definedName name="_xlnm.Print_Area" localSheetId="3">'ДОДАТОК 2 Ф-2 п.7'!$A$1:$N$22</definedName>
    <definedName name="_xlnm.Print_Area" localSheetId="1">'ДОДАТОК 2 Форма 2 п.1-5'!$A$1:$N$42</definedName>
    <definedName name="_xlnm.Print_Area" localSheetId="9">'ДОДАТОК 3 Форма 3 (потреба) '!$A$1:$H$80</definedName>
    <definedName name="_xlnm.Print_Area" localSheetId="10">'ДОДАТОК 3-1 Форма 3-1 (потреба)'!$A$1:$H$47</definedName>
  </definedNames>
  <calcPr fullCalcOnLoad="1"/>
</workbook>
</file>

<file path=xl/sharedStrings.xml><?xml version="1.0" encoding="utf-8"?>
<sst xmlns="http://schemas.openxmlformats.org/spreadsheetml/2006/main" count="863" uniqueCount="370">
  <si>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</si>
  <si>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</si>
  <si>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</si>
  <si>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</si>
  <si>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</si>
  <si>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</si>
  <si>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</si>
  <si>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</si>
  <si>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</si>
  <si>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</si>
  <si>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</si>
  <si>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</si>
  <si>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</si>
  <si>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</si>
  <si>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</si>
  <si>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</si>
  <si>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</si>
  <si>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</si>
  <si>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</si>
  <si>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…..</t>
  </si>
  <si>
    <t>Загальний фонд</t>
  </si>
  <si>
    <t>Спеціальний фонд</t>
  </si>
  <si>
    <t>Одиниця виміру</t>
  </si>
  <si>
    <t xml:space="preserve">Керівник установи                                                                                                                                                                               </t>
  </si>
  <si>
    <t xml:space="preserve">Керівник фінансової служби                                                                                            </t>
  </si>
  <si>
    <t>_________________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</si>
  <si>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</si>
  <si>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</si>
  <si>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</si>
  <si>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</si>
  <si>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</si>
  <si>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</si>
  <si>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</si>
  <si>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</si>
  <si>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</si>
  <si>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</si>
  <si>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</si>
  <si>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</si>
  <si>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</si>
  <si>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</si>
  <si>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</si>
  <si>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</si>
  <si>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</si>
  <si>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</si>
  <si>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</si>
  <si>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</si>
  <si>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</si>
  <si>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</si>
  <si>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</si>
  <si>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20__ рік (звіт) </t>
  </si>
  <si>
    <t xml:space="preserve">20__ рік (прогноз) </t>
  </si>
  <si>
    <t>20__ рік (план)</t>
  </si>
  <si>
    <t>20__ рік (звіт)</t>
  </si>
  <si>
    <t>20__ рік (прогноз)</t>
  </si>
  <si>
    <t>20__рік (звіт)</t>
  </si>
  <si>
    <t>20__ рік</t>
  </si>
  <si>
    <t>20__рік</t>
  </si>
  <si>
    <t xml:space="preserve">спеціальний фонд </t>
  </si>
  <si>
    <t>20__ рік (затверджено)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</si>
  <si>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</si>
  <si>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</si>
  <si>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</si>
  <si>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</si>
  <si>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20__ (затверджено)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</si>
  <si>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</si>
  <si>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</si>
  <si>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</si>
  <si>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</si>
  <si>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</si>
  <si>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</si>
  <si>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</si>
  <si>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</si>
  <si>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</si>
  <si>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</si>
  <si>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</si>
  <si>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 рік (прогноз) зміни у разі передбачення додаткових коштів</t>
  </si>
  <si>
    <t xml:space="preserve">Код Програмної класифікації видатків та кредитування місцевих бюджетів </t>
  </si>
  <si>
    <t>(грн)</t>
  </si>
  <si>
    <t>Код Функціональної класифікації видатків та кредитування бюджету</t>
  </si>
  <si>
    <t xml:space="preserve">              (найменування відповідального виконавця)             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</si>
  <si>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</si>
  <si>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</si>
  <si>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</si>
  <si>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</si>
  <si>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</si>
  <si>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</si>
  <si>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</si>
  <si>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</si>
  <si>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</si>
  <si>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</si>
  <si>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</si>
  <si>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</si>
  <si>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</si>
  <si>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</si>
  <si>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</si>
  <si>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</si>
  <si>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</si>
  <si>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</si>
  <si>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</si>
  <si>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</si>
  <si>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</si>
  <si>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20__ рік (прогноз) у межах доведених індикативних прогнозних показників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</si>
  <si>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</si>
  <si>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</si>
  <si>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2018 рік (затверджено)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</si>
  <si>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</si>
  <si>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</si>
  <si>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</si>
  <si>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</si>
  <si>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</si>
  <si>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</si>
  <si>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</si>
  <si>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</si>
  <si>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</si>
  <si>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</si>
  <si>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</si>
  <si>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>Найменування місцевої/регіональної програми</t>
  </si>
  <si>
    <t>(Код Типової відомчої класифікації видатків та кредитування місцевих бюджетів)</t>
  </si>
  <si>
    <t xml:space="preserve">              (найменування головного розпорядника коштів місцевого бюджету )             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</si>
  <si>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</si>
  <si>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</si>
  <si>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розплорядник коштів місцевого бюджету, і показники їх досягнення</t>
  </si>
  <si>
    <t>Найменування показника результату</t>
  </si>
  <si>
    <t>20__ рік (проєкт)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</si>
  <si>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</si>
  <si>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програмної класифікацією видатків та кредитування місцевого бюджету</t>
  </si>
  <si>
    <t>Номер цілі державної політики</t>
  </si>
  <si>
    <t>(ініціали та прізвище)</t>
  </si>
  <si>
    <t>______________</t>
  </si>
  <si>
    <t xml:space="preserve"> </t>
  </si>
  <si>
    <t xml:space="preserve">              (найменування головного розпорядника коштів місцевого бюджету)             </t>
  </si>
  <si>
    <t>____________</t>
  </si>
  <si>
    <t>(код Типової відомчої класифікації видатків та кредитування місцевих бюджетів)</t>
  </si>
  <si>
    <t>_________________________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</si>
  <si>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</si>
  <si>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>________________</t>
  </si>
  <si>
    <t xml:space="preserve">3. </t>
  </si>
  <si>
    <t>(код Програмної класифікації видатків та кредитування місцевого бюджету)</t>
  </si>
  <si>
    <t>______________________</t>
  </si>
  <si>
    <t>(код Типової програмної класифікації видатків та кредитування місцевого бюджету)</t>
  </si>
  <si>
    <t>_______________________</t>
  </si>
  <si>
    <t>(код Функціональної класифікації видатків та кредитування бюджету)</t>
  </si>
  <si>
    <t>____________________________</t>
  </si>
  <si>
    <t>(найменування бюджетної програми згідно з Типовою програмною класифікацієювидатків та кредитування місцевого бюджету)</t>
  </si>
  <si>
    <t xml:space="preserve">1) мета бюджетної програми, строки її реалізації;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</si>
  <si>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</si>
  <si>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</si>
  <si>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</si>
  <si>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 xml:space="preserve">20__ рік (проєкт) </t>
  </si>
  <si>
    <t>11. Місцеві/регіональні програми, які виконуються в межах бюджетної програми:</t>
  </si>
  <si>
    <t>12. Об`єкти, які виконуються в межах бюджетної програми за рахунок коштів бюджету розвитку у  20__ - 20___ роках:</t>
  </si>
  <si>
    <t>__________________________________</t>
  </si>
  <si>
    <r>
      <rPr>
        <b/>
        <sz val="12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</si>
  <si>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t xml:space="preserve">2. </t>
    </r>
    <r>
      <rPr>
        <sz val="12"/>
        <rFont val="Arial Cyr"/>
        <family val="0"/>
      </rPr>
      <t>_________________________________________________________</t>
    </r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</si>
  <si>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</si>
  <si>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</si>
  <si>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програмами:</t>
    </r>
  </si>
  <si>
    <t>Зміна результативних показників бюджетної порграми у разі передбачення додаткових коштів:</t>
  </si>
  <si>
    <t>БЮДЖЕТНИЙ ЗАПИТ НА 20__ РІК додатковий (Форма 20___-3/1)</t>
  </si>
  <si>
    <t>4. Додаткові витрати бюджету :</t>
  </si>
  <si>
    <t>Додаткові витрати на 20__ рік за бюджетними програмами:</t>
  </si>
  <si>
    <t xml:space="preserve">20__рік </t>
  </si>
  <si>
    <t>затверджено             (з урахуванням змін)</t>
  </si>
  <si>
    <t>додаткова потреба (+)</t>
  </si>
  <si>
    <t>20__рік (проєкт) зміни (+) у разі передбачення додаткових коштів</t>
  </si>
  <si>
    <r>
      <t xml:space="preserve">1. </t>
    </r>
    <r>
      <rPr>
        <b/>
        <u val="single"/>
        <sz val="12"/>
        <rFont val="Arial Cyr"/>
        <family val="0"/>
      </rPr>
      <t>Виконавчий комітет Житомирської міської ради  Житомирської області</t>
    </r>
  </si>
  <si>
    <t>02</t>
  </si>
  <si>
    <t>04053625</t>
  </si>
  <si>
    <t>Забезпечення житлом близько 40 молодих сімей та одиноких молодих громадян, будівництво більше 2,0 тис. кв.м житла, поліпшення демографічної ситуації в місті</t>
  </si>
  <si>
    <t xml:space="preserve">2022 рік (прогноз) </t>
  </si>
  <si>
    <t>Надання інших внутрішніх кредитів</t>
  </si>
  <si>
    <t>Завдання: Надання пільгових довгострокових кредитів молодим сім'ям та одиноким громадянам на будівництво/придбання житла</t>
  </si>
  <si>
    <t>2018 рік (звіт)</t>
  </si>
  <si>
    <t>2020 рік (проєкт)</t>
  </si>
  <si>
    <t>2019 рік (затверджено)</t>
  </si>
  <si>
    <t>кількість сімей, які перебувають на обліку</t>
  </si>
  <si>
    <t>Од.</t>
  </si>
  <si>
    <t>реєстр</t>
  </si>
  <si>
    <t>обсяг витрат, які передбачені для надання довгострокового кредиту громадянам на будівництво (реконструкцію) та придбання житла</t>
  </si>
  <si>
    <t>програма</t>
  </si>
  <si>
    <t>Кількість сімей, яким планується надати кредит</t>
  </si>
  <si>
    <t>Площа, яку планується надати</t>
  </si>
  <si>
    <t xml:space="preserve">середні витрати на надання кредиту на 1 сім’ю </t>
  </si>
  <si>
    <t>% молодих сімей, яким планується надати житло, до кількості сімей, які перебувають на обліку</t>
  </si>
  <si>
    <t>Розрахункові показники</t>
  </si>
  <si>
    <t>м. кв.</t>
  </si>
  <si>
    <t>%</t>
  </si>
  <si>
    <t>тис. грн.</t>
  </si>
  <si>
    <t>2021 рік (прогноз)</t>
  </si>
  <si>
    <t>2022 рік (прогноз)</t>
  </si>
  <si>
    <t>прогноз</t>
  </si>
  <si>
    <t>2020 рік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</si>
  <si>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</si>
  <si>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</si>
  <si>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</si>
  <si>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 xml:space="preserve">
 Бюджетні зобов'язання та здійснення платежів виключно в межах бюджетних асигнувань, встановлених планами використання бюджетних коштів.
</t>
  </si>
  <si>
    <t>4) аналіз управління бюджетними зобов’язаннями та пропозиції щодо упорядкування бюджетних зобов’язань у 2020 році.</t>
  </si>
  <si>
    <r>
      <t xml:space="preserve">2. </t>
    </r>
    <r>
      <rPr>
        <b/>
        <u val="single"/>
        <sz val="12"/>
        <rFont val="Arial Cyr"/>
        <family val="0"/>
      </rPr>
      <t>Виконавчий комітет Житомирської міської ради  Житомирської області</t>
    </r>
  </si>
  <si>
    <t>021</t>
  </si>
  <si>
    <t>О.М.Пашко</t>
  </si>
  <si>
    <t>Н.В.Борецька</t>
  </si>
  <si>
    <t>0210150</t>
  </si>
  <si>
    <t>0210160</t>
  </si>
  <si>
    <t>0210170</t>
  </si>
  <si>
    <t>0210180</t>
  </si>
  <si>
    <t>0216083</t>
  </si>
  <si>
    <t>0216084</t>
  </si>
  <si>
    <t>0217370</t>
  </si>
  <si>
    <t>0217426</t>
  </si>
  <si>
    <t>0217530</t>
  </si>
  <si>
    <t>0217610</t>
  </si>
  <si>
    <t>0217640</t>
  </si>
  <si>
    <t>0217680</t>
  </si>
  <si>
    <t>0217693</t>
  </si>
  <si>
    <t>0218420</t>
  </si>
  <si>
    <t>0218821</t>
  </si>
  <si>
    <t>0216090</t>
  </si>
  <si>
    <t>0217442</t>
  </si>
  <si>
    <t>0217650</t>
  </si>
  <si>
    <t>0217670</t>
  </si>
  <si>
    <t>4. Розподіл граничних показників видатків бюджету та надання кредитів з бюджету загального фонду місцевого бюджету  на 2020 і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</si>
  <si>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 на 2020 і 2022 роки за бюджетними програмами:</t>
  </si>
  <si>
    <t>0150</t>
  </si>
  <si>
    <t>0160</t>
  </si>
  <si>
    <t>0170</t>
  </si>
  <si>
    <t>0180</t>
  </si>
  <si>
    <t>6083</t>
  </si>
  <si>
    <t>6084</t>
  </si>
  <si>
    <t>7370</t>
  </si>
  <si>
    <t>7426</t>
  </si>
  <si>
    <t>7530</t>
  </si>
  <si>
    <t>7610</t>
  </si>
  <si>
    <t>7640</t>
  </si>
  <si>
    <t>7680</t>
  </si>
  <si>
    <t>7693</t>
  </si>
  <si>
    <t>8420</t>
  </si>
  <si>
    <t>8821</t>
  </si>
  <si>
    <t>6090</t>
  </si>
  <si>
    <t>7442</t>
  </si>
  <si>
    <t>7650</t>
  </si>
  <si>
    <t>7670</t>
  </si>
  <si>
    <t>0131</t>
  </si>
  <si>
    <t>0133</t>
  </si>
  <si>
    <t>0610</t>
  </si>
  <si>
    <t>0490</t>
  </si>
  <si>
    <t>0453</t>
  </si>
  <si>
    <t>0456</t>
  </si>
  <si>
    <t>0460</t>
  </si>
  <si>
    <t>0411</t>
  </si>
  <si>
    <t>0470</t>
  </si>
  <si>
    <t>0830</t>
  </si>
  <si>
    <t>1060</t>
  </si>
  <si>
    <t>0111</t>
  </si>
  <si>
    <t>ВКЖМРЖО</t>
  </si>
  <si>
    <t>0640</t>
  </si>
  <si>
    <r>
      <t xml:space="preserve">2. Мета діяльності головного розпорядника коштів місцевого бюджету    </t>
    </r>
    <r>
      <rPr>
        <b/>
        <sz val="12"/>
        <rFont val="Arial"/>
        <family val="2"/>
      </rPr>
      <t>Забезпечення виконання наданих законодавством повноважень виконавчих органів.</t>
    </r>
  </si>
  <si>
    <t>2019 рік (затверджено)  01.09.2019р.</t>
  </si>
  <si>
    <t>2019 рік (затверджено)01.09.2019р.</t>
  </si>
  <si>
    <t>06552000000</t>
  </si>
  <si>
    <t>Ціль державної політики 1 (0150)</t>
  </si>
  <si>
    <t>Ціль державної політики 6 (6084)</t>
  </si>
  <si>
    <t>Ціль державної політики 17 ()</t>
  </si>
  <si>
    <t>Ціль державної політики 2 (0160)</t>
  </si>
  <si>
    <t>Ціль державної політики 3 (0170)</t>
  </si>
  <si>
    <t>Ціль державної політики 4 (0180)</t>
  </si>
  <si>
    <t>Ціль державної політики  5 (6083)</t>
  </si>
  <si>
    <t>Ціль державної політики  7 (7370)</t>
  </si>
  <si>
    <t>Ціль державної політики 8 (7530)</t>
  </si>
  <si>
    <t>Ціль державної політики 9 (7610)</t>
  </si>
  <si>
    <t>Ціль державної політики 10 (7640)</t>
  </si>
  <si>
    <t>Ціль державної політики 11 (7680)</t>
  </si>
  <si>
    <t>Ціль державної політики 12 (7693)</t>
  </si>
  <si>
    <t>Ціль державної політики 13 (8420)</t>
  </si>
  <si>
    <t>Ціль державної політики 14 (8821)</t>
  </si>
  <si>
    <t>Ціль державної політики 15 (7650)</t>
  </si>
  <si>
    <t>Ціль державної політики 16 (7670)</t>
  </si>
  <si>
    <r>
      <t>БЮДЖЕТНИЙ ЗАПИТ НА 2</t>
    </r>
    <r>
      <rPr>
        <b/>
        <sz val="14"/>
        <rFont val="Arial Cyr"/>
        <family val="0"/>
      </rPr>
      <t>020-2022 РОКИ</t>
    </r>
    <r>
      <rPr>
        <b/>
        <sz val="14"/>
        <rFont val="Arial Cyr"/>
        <family val="2"/>
      </rPr>
      <t xml:space="preserve"> загальний (Форма 2020 -</t>
    </r>
    <r>
      <rPr>
        <b/>
        <sz val="14"/>
        <rFont val="Arial Cyr"/>
        <family val="0"/>
      </rPr>
      <t>1)</t>
    </r>
  </si>
  <si>
    <t>Здійснення  власних та делегованих повноважень  на основі законів і відповідних підзаконних нормативних актів.</t>
  </si>
  <si>
    <t>Утвердження законності на території Житомирської міської об’єднаної територіальної громади шляхом належного та безумовного виконання судових рішень, які набрали законної сили.</t>
  </si>
  <si>
    <t>Підвищити рівень професійних та управлінських навиків депутатів</t>
  </si>
  <si>
    <t>Якісні управлінські послуги, забезпечення життєдіяльності громадян, ефективна діяльність органу місцевого самоврядування тощо.</t>
  </si>
  <si>
    <t>Забезпечення житлом дітей-сиріт, дітей, позбавлених батьківського піклування, та осіб із їх числа</t>
  </si>
  <si>
    <t>Поліпшення житлових умов молодих сімей та одиноких молодих громадян житлом в м. Житомирі</t>
  </si>
  <si>
    <t>Партнерство заради сталого розвитку</t>
  </si>
  <si>
    <t>Реалізація політики держави та місцевого самоврядування щодо розвитку електронних інформаційних ресурсів та сучасних комп'ютерих технологій</t>
  </si>
  <si>
    <t>Свідоме та енергоефективне суспільство</t>
  </si>
  <si>
    <t>Створення сприятливого середовища для розвитку МСП, популяризації підприємницької культури та розвиток навчання підприємницьким навичкам, підсилення конкурентноспроможності та інноваційного потенціалу МСП.</t>
  </si>
  <si>
    <t>Сприяння реалізації державної інформаційної політики у забезпечення прозорості та відкритості діяльності органів місцевого самоврядування</t>
  </si>
  <si>
    <t xml:space="preserve">Економічне регулювання земельних відносин при укладанні цивільно-правових угод, передбачених законодавством України </t>
  </si>
  <si>
    <t>Підтримка підприємств комунальної форми власності</t>
  </si>
  <si>
    <t>Формування спроможних громад</t>
  </si>
  <si>
    <t>кількість суб'єктів господарюання</t>
  </si>
  <si>
    <t>од.</t>
  </si>
  <si>
    <t xml:space="preserve">кількість прийнятих нормативно-правових актів </t>
  </si>
  <si>
    <t>кількість забезпечених житлом</t>
  </si>
  <si>
    <t>ос.</t>
  </si>
  <si>
    <t>Ціль державної політики</t>
  </si>
  <si>
    <t>1. Виконавчий комітет Житомирської міської ради Житомирської області                               (0)(2)                                 04053625                                                     06552000000</t>
  </si>
  <si>
    <t>Кількість судових рішень, які набрали законної сили</t>
  </si>
  <si>
    <t>шт.</t>
  </si>
  <si>
    <t>Кількість проведених заходів</t>
  </si>
  <si>
    <t>Кількість скликаних сесій</t>
  </si>
  <si>
    <t>Залучення людей до справи і завдяки цьому нівелювати соціальне та політичне напруження, викликати у людей почуття гідності, гордості та віри в себе</t>
  </si>
  <si>
    <t>Кількість нагороджених осіб, які співпрацюють з виконавчими органами місцевої влади</t>
  </si>
  <si>
    <t>Захист прав та інтересів дітей різних категорій, створення сприятливого середовища для їх виховання, навчання, соціального захисту, розвитку сімейних форм виховання, запобігання соціальному сирітству.</t>
  </si>
  <si>
    <t>Кількість дітей-сиріт та дітей, позбавлених батьківського піклування, які будуть влаштовані у сімейні форми виховання</t>
  </si>
  <si>
    <t>Задоволення соціально-правових потреб громадян міста</t>
  </si>
  <si>
    <t>Відсоток осіб, які отримали довідки, у загальній кількості осіб, які звернулись</t>
  </si>
  <si>
    <t>Зміна економічних відносин державної власності на відносини приватної чи колективної власності на засоби виробництва</t>
  </si>
  <si>
    <t>Кількість укладених договорів купівлі-продажу комунального майна</t>
  </si>
  <si>
    <t>Публічність міста (Рейтинг індексу публічності місцевого самоврядування (Громадська мережа «ОПОРА»)</t>
  </si>
  <si>
    <t>місце</t>
  </si>
  <si>
    <t>Кількість осіб задіяних в СЕД</t>
  </si>
  <si>
    <t>кількість проектів на партнерських засадах</t>
  </si>
  <si>
    <t>Кількість законодавчих ініциатив</t>
  </si>
  <si>
    <t>Надання пільгових довгострокових кредитів молодим сім'ям та одиноким молодим громадянам на будівництво/придбання житла</t>
  </si>
  <si>
    <t>грн.</t>
  </si>
  <si>
    <r>
      <t>Обґрунтування необхідності додаткових коштів на 2020рік</t>
    </r>
    <r>
      <rPr>
        <b/>
        <sz val="10"/>
        <color indexed="10"/>
        <rFont val="Arial Cyr"/>
        <family val="0"/>
      </rPr>
      <t xml:space="preserve"> </t>
    </r>
  </si>
  <si>
    <t>Загальний фонд (4113)</t>
  </si>
  <si>
    <t>довідка ЖРУДСФУ ДФСМЖБ</t>
  </si>
  <si>
    <t>Обсяг витрат, які передбачені для надання довгострокового кредиту громадянам на будівництво (реконструкцію) та придбання  житла</t>
  </si>
  <si>
    <t>Спеціальний фонд (4113)</t>
  </si>
  <si>
    <t>Тис. грн.</t>
  </si>
  <si>
    <r>
      <rPr>
        <b/>
        <sz val="10"/>
        <rFont val="Arial Cyr"/>
        <family val="0"/>
      </rPr>
      <t>2.</t>
    </r>
    <r>
      <rPr>
        <b/>
        <sz val="12"/>
        <rFont val="Arial Cyr"/>
        <family val="2"/>
      </rPr>
      <t xml:space="preserve"> </t>
    </r>
    <r>
      <rPr>
        <b/>
        <i/>
        <u val="single"/>
        <sz val="8"/>
        <rFont val="Arial Cyr"/>
        <family val="0"/>
      </rPr>
      <t>Виконавчий комітет Житомирської міської ради  Житомирської області</t>
    </r>
  </si>
  <si>
    <r>
      <rPr>
        <b/>
        <sz val="10"/>
        <rFont val="Arial Cyr"/>
        <family val="0"/>
      </rPr>
      <t>1</t>
    </r>
    <r>
      <rPr>
        <b/>
        <sz val="8"/>
        <rFont val="Arial Cyr"/>
        <family val="0"/>
      </rPr>
      <t>.</t>
    </r>
    <r>
      <rPr>
        <b/>
        <i/>
        <u val="single"/>
        <sz val="8"/>
        <rFont val="Arial Cyr"/>
        <family val="0"/>
      </rPr>
      <t>Виконавчий комітет Житомирської міської ради  Житомирської області</t>
    </r>
  </si>
  <si>
    <t xml:space="preserve">2019 рік (звіт) </t>
  </si>
  <si>
    <t xml:space="preserve">2020 рік (затверджено) </t>
  </si>
  <si>
    <t xml:space="preserve">2021 рік (проєкт) </t>
  </si>
  <si>
    <t xml:space="preserve">2023 рік (прогноз) </t>
  </si>
  <si>
    <t>2020 (затверджено)</t>
  </si>
  <si>
    <t>4) надання кредитів за кодами Класифікації кредитування бюджету у 2022 - 2023 роках:</t>
  </si>
  <si>
    <t>2) надання кредитів за кодами Класифікації кредитування бюджету у 2019 - 2021 роках:</t>
  </si>
  <si>
    <t>2019 рік (звіт)</t>
  </si>
  <si>
    <t>2020 рік (затверджено)</t>
  </si>
  <si>
    <t>2021 рік (проєкт)</t>
  </si>
  <si>
    <t>2023 рік (прогноз)</t>
  </si>
  <si>
    <t>2) результативні показники бюджетної програми у 2022 - 2023 роках:</t>
  </si>
  <si>
    <t>1) результативні показники бюджетної програми  у 2019 - 2021 роках: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</si>
  <si>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</si>
  <si>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 у 2022  - 2023  роках:</t>
  </si>
  <si>
    <t>1) кредиторська заборгованість  місцевого бюджету  у 2019 році:</t>
  </si>
  <si>
    <t>2) кредиторська заборгованість місцевого  бюджетум  у 2020 - 2021  роках:</t>
  </si>
  <si>
    <t>2021 рік</t>
  </si>
  <si>
    <t>3) дебіторська заборгованість в 2019 -2020  роках:</t>
  </si>
  <si>
    <t>14 . Бюджетні зобов’язання у 2019 -2021 роках:</t>
  </si>
  <si>
    <t>2019рік (звіт)</t>
  </si>
  <si>
    <t>2020рік (затверджено)</t>
  </si>
  <si>
    <t>2021рік (проєкт)</t>
  </si>
  <si>
    <t>Виділення коштів з бюджету Житомирської ОТГ для кредитування молодих сімей.</t>
  </si>
  <si>
    <t>1) додаткові витрати на 2021 рік за бюджетними програмами:</t>
  </si>
  <si>
    <t>2021 (проєкт) у межах доведених граничних обсягів</t>
  </si>
  <si>
    <t>2021рік (проєкт) зміни у разі передбачення додаткових коштів</t>
  </si>
  <si>
    <r>
      <t xml:space="preserve"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                                                                                                      </t>
    </r>
    <r>
      <rPr>
        <b/>
        <i/>
        <u val="single"/>
        <sz val="10"/>
        <rFont val="Arial Cyr"/>
        <family val="0"/>
      </rPr>
      <t>У разі, якщо додаткові кошти не будуть передбачені у 2021 році на фінансування  «Програми забезпечення житлом на території Житомирської об’єднаною територіальної громади  на 2018 – 2022 роки»  3 молодих сім’ї не отримують власного житла, не покращать свої житлові умови, що може призвести до вимушеної трудової міграції за кордон, а також в бюджет не будуть надходити податки.  
         Створення інших програм забезпечення громадян житлом.</t>
    </r>
  </si>
  <si>
    <t>«Програма забезпечення житлом на території Житомирської об’єднаною територіальної громади  на 2018 – 2022 роки»</t>
  </si>
  <si>
    <t>Рішенням сесії 18.12.2017 року № 875 зі змінами</t>
  </si>
  <si>
    <t>1) надходження для виконання бюджетної програми у 2019- 2021 роках:</t>
  </si>
  <si>
    <t>2) надходження для виконання бюджетної програми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</si>
  <si>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</si>
  <si>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</si>
  <si>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Бюджетний кодекс України, рішення Житомирської міської ради від 18.12.2019 №1297  "Про бюджет Житомирської об'єднаної територіальної громади (бюджет міста Житомира) на 2020 рік" (зі змінами);Закон України "Про сприяння соціальному становленню та розвитку молоді в Україні" від 05.02.1993р.№2998-ХІІ, Постанови КМУ від 29.05.2001 №584 «Про порядок надання пільгових довготермінових кредитів молодим сім’ям  та одиноким громадянам на будівництво (реконструкцію, придбання) житла»,  Розпорядження Президента України від 06 жовтня 1999 року № 244 „Про сприяння розвитку молодіжного житлового будівництва”, «Програми забезпечення житлом на території Житомирської об’єднаною територіальної громади  на 2018 – 2022 роки»;  рішення Житомирської міської ради від 07.02.2019№1359 "Про затвердження Концепції інтегрованого розвитку м.Житомира до 2030 року".</t>
  </si>
  <si>
    <r>
      <t xml:space="preserve">13. </t>
    </r>
    <r>
      <rPr>
        <sz val="12"/>
        <rFont val="Arial Cyr"/>
        <family val="0"/>
      </rPr>
      <t xml:space="preserve">Аналіз результатів, досягнутих внаслідок використання коштів загального фонду бюджету у 2019 році, очікувані результати у 2020 році, обгрунтування необхідності  передбачення витрат на 2021 -2023 роки. </t>
    </r>
  </si>
  <si>
    <t>Основною метою виконання бюджетної програми є підвищення рівня забезпечення житлом молодих громадян у м. Житомирі. У 2019 році надано кредити на житло 5 молодим сім'ям.  У 2020 році  надано кредити на житло 4 молодим сім'ям. Необхідність передбачення коштів на 2021-2023 роки на фінансування  «Програми забезпечення житлом на території Житомирської об’єднаною територіальної громади  на 2018 – 2022 роки»  для отримання молодими сім’ями власного житла, покращення демографічної ситуації в країні, зменшення трудової міграції.</t>
  </si>
  <si>
    <t>Підвищення рівня забезпечення житлом мешканців Житомирської міської територіальної громади. Строки реалізації 2021 -2023 роки.</t>
  </si>
  <si>
    <t>Проект «Програма забезпечення житлом на території Житомирської об’єднаною територіальної громади  на 2023 – 2027 роки»</t>
  </si>
  <si>
    <t>Рішення сесії</t>
  </si>
  <si>
    <t xml:space="preserve"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  </t>
  </si>
  <si>
    <t>Видатки спеціального фонду спрямовуються на надання кредитів  молодих сімей та одиноких молодих громадян на житло в  Житомирській ОТГ на 2021-2023 роки</t>
  </si>
  <si>
    <t>4. Мета та завдання бюджетної програми на 2021 - 2023 роки:</t>
  </si>
  <si>
    <t>БЮДЖЕТНИЙ ЗАПИТ НА 2021-2023 РОКИ індивідуальний (Форма 2021 -2)</t>
  </si>
  <si>
    <t>БЮДЖЕТНИЙ ЗАПИТ НА 2021-2023 РОКИ додатковий (Форма 2021-3)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</si>
</sst>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00000"/>
    <numFmt numFmtId="183" formatCode="0.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0.000"/>
    <numFmt numFmtId="193" formatCode="0.00000"/>
    <numFmt numFmtId="194" formatCode="0.0000"/>
  </numFmts>
  <fonts count="72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10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8"/>
      <name val="Arial Cyr"/>
      <family val="0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13" fillId="0" borderId="16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191" fontId="7" fillId="0" borderId="10" xfId="60" applyNumberFormat="1" applyFont="1" applyBorder="1" applyAlignment="1">
      <alignment horizontal="center" vertical="center" wrapText="1"/>
    </xf>
    <xf numFmtId="191" fontId="0" fillId="32" borderId="13" xfId="60" applyNumberFormat="1" applyFont="1" applyFill="1" applyBorder="1" applyAlignment="1">
      <alignment horizontal="center" vertical="center" wrapText="1"/>
    </xf>
    <xf numFmtId="191" fontId="0" fillId="32" borderId="10" xfId="60" applyNumberFormat="1" applyFont="1" applyFill="1" applyBorder="1" applyAlignment="1">
      <alignment horizontal="center" vertical="center" wrapText="1"/>
    </xf>
    <xf numFmtId="191" fontId="7" fillId="32" borderId="10" xfId="60" applyNumberFormat="1" applyFont="1" applyFill="1" applyBorder="1" applyAlignment="1">
      <alignment horizontal="center" vertical="center" wrapText="1"/>
    </xf>
    <xf numFmtId="191" fontId="6" fillId="0" borderId="10" xfId="60" applyNumberFormat="1" applyFont="1" applyFill="1" applyBorder="1" applyAlignment="1">
      <alignment horizontal="center" vertical="center" wrapText="1"/>
    </xf>
    <xf numFmtId="191" fontId="6" fillId="32" borderId="10" xfId="6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left" vertical="center" wrapText="1"/>
    </xf>
    <xf numFmtId="191" fontId="0" fillId="32" borderId="10" xfId="6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 applyProtection="1">
      <alignment vertical="center"/>
      <protection hidden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 wrapText="1"/>
    </xf>
    <xf numFmtId="191" fontId="4" fillId="32" borderId="10" xfId="60" applyNumberFormat="1" applyFont="1" applyFill="1" applyBorder="1" applyAlignment="1">
      <alignment vertical="center" wrapText="1"/>
    </xf>
    <xf numFmtId="0" fontId="0" fillId="32" borderId="0" xfId="0" applyFont="1" applyFill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91" fontId="4" fillId="32" borderId="10" xfId="60" applyNumberFormat="1" applyFont="1" applyFill="1" applyBorder="1" applyAlignment="1">
      <alignment horizontal="center" vertical="center"/>
    </xf>
    <xf numFmtId="191" fontId="12" fillId="32" borderId="10" xfId="60" applyNumberFormat="1" applyFont="1" applyFill="1" applyBorder="1" applyAlignment="1">
      <alignment horizontal="center" vertical="center" wrapText="1"/>
    </xf>
    <xf numFmtId="191" fontId="4" fillId="32" borderId="10" xfId="0" applyNumberFormat="1" applyFont="1" applyFill="1" applyBorder="1" applyAlignment="1">
      <alignment vertical="center" wrapText="1"/>
    </xf>
    <xf numFmtId="0" fontId="0" fillId="32" borderId="13" xfId="0" applyFont="1" applyFill="1" applyBorder="1" applyAlignment="1">
      <alignment horizontal="center" vertical="center" wrapText="1"/>
    </xf>
    <xf numFmtId="183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 wrapText="1"/>
    </xf>
    <xf numFmtId="191" fontId="11" fillId="0" borderId="10" xfId="60" applyNumberFormat="1" applyFont="1" applyBorder="1" applyAlignment="1">
      <alignment horizontal="center" vertical="center" wrapText="1"/>
    </xf>
    <xf numFmtId="191" fontId="11" fillId="0" borderId="10" xfId="60" applyNumberFormat="1" applyFont="1" applyFill="1" applyBorder="1" applyAlignment="1">
      <alignment horizontal="center" vertical="center" wrapText="1"/>
    </xf>
    <xf numFmtId="191" fontId="10" fillId="0" borderId="10" xfId="60" applyNumberFormat="1" applyFont="1" applyFill="1" applyBorder="1" applyAlignment="1">
      <alignment horizontal="center" vertical="center" wrapText="1"/>
    </xf>
    <xf numFmtId="191" fontId="11" fillId="32" borderId="10" xfId="60" applyNumberFormat="1" applyFont="1" applyFill="1" applyBorder="1" applyAlignment="1">
      <alignment horizontal="center" vertical="center" wrapText="1"/>
    </xf>
    <xf numFmtId="191" fontId="11" fillId="0" borderId="10" xfId="6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91" fontId="10" fillId="0" borderId="10" xfId="6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184" fontId="19" fillId="0" borderId="10" xfId="0" applyNumberFormat="1" applyFont="1" applyFill="1" applyBorder="1" applyAlignment="1">
      <alignment horizontal="center" vertical="center"/>
    </xf>
    <xf numFmtId="184" fontId="19" fillId="0" borderId="10" xfId="0" applyNumberFormat="1" applyFont="1" applyFill="1" applyBorder="1" applyAlignment="1">
      <alignment horizontal="center"/>
    </xf>
    <xf numFmtId="184" fontId="22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2" fillId="0" borderId="17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49" fontId="24" fillId="0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191" fontId="0" fillId="0" borderId="10" xfId="6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center" wrapText="1"/>
    </xf>
    <xf numFmtId="191" fontId="0" fillId="0" borderId="12" xfId="0" applyNumberForma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49" fontId="31" fillId="0" borderId="0" xfId="0" applyNumberFormat="1" applyFont="1" applyFill="1" applyAlignment="1">
      <alignment horizontal="center" vertical="center" wrapText="1"/>
    </xf>
    <xf numFmtId="0" fontId="69" fillId="32" borderId="10" xfId="0" applyFont="1" applyFill="1" applyBorder="1" applyAlignment="1">
      <alignment horizontal="center" vertical="center" wrapText="1"/>
    </xf>
    <xf numFmtId="191" fontId="69" fillId="32" borderId="10" xfId="60" applyNumberFormat="1" applyFont="1" applyFill="1" applyBorder="1" applyAlignment="1">
      <alignment horizontal="center" vertical="center" wrapText="1"/>
    </xf>
    <xf numFmtId="0" fontId="69" fillId="32" borderId="10" xfId="0" applyFont="1" applyFill="1" applyBorder="1" applyAlignment="1">
      <alignment horizontal="center" vertical="center"/>
    </xf>
    <xf numFmtId="0" fontId="70" fillId="32" borderId="10" xfId="0" applyFont="1" applyFill="1" applyBorder="1" applyAlignment="1">
      <alignment horizontal="center" vertical="center" wrapText="1"/>
    </xf>
    <xf numFmtId="183" fontId="69" fillId="32" borderId="10" xfId="0" applyNumberFormat="1" applyFont="1" applyFill="1" applyBorder="1" applyAlignment="1">
      <alignment horizontal="center" vertical="center" wrapText="1"/>
    </xf>
    <xf numFmtId="183" fontId="71" fillId="32" borderId="10" xfId="0" applyNumberFormat="1" applyFont="1" applyFill="1" applyBorder="1" applyAlignment="1">
      <alignment horizontal="center" vertical="center" wrapText="1"/>
    </xf>
    <xf numFmtId="191" fontId="69" fillId="32" borderId="13" xfId="60" applyNumberFormat="1" applyFont="1" applyFill="1" applyBorder="1" applyAlignment="1">
      <alignment horizontal="center" vertical="center" wrapText="1"/>
    </xf>
    <xf numFmtId="0" fontId="69" fillId="32" borderId="13" xfId="0" applyFont="1" applyFill="1" applyBorder="1" applyAlignment="1">
      <alignment horizontal="center" vertical="center" wrapText="1"/>
    </xf>
    <xf numFmtId="0" fontId="69" fillId="32" borderId="13" xfId="0" applyFont="1" applyFill="1" applyBorder="1" applyAlignment="1">
      <alignment horizontal="center" vertical="center"/>
    </xf>
    <xf numFmtId="183" fontId="69" fillId="32" borderId="13" xfId="0" applyNumberFormat="1" applyFont="1" applyFill="1" applyBorder="1" applyAlignment="1">
      <alignment horizontal="center" vertical="center"/>
    </xf>
    <xf numFmtId="183" fontId="69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69" fillId="32" borderId="18" xfId="0" applyFont="1" applyFill="1" applyBorder="1" applyAlignment="1">
      <alignment horizontal="center" vertical="center" wrapText="1"/>
    </xf>
    <xf numFmtId="191" fontId="0" fillId="32" borderId="10" xfId="60" applyNumberFormat="1" applyFont="1" applyFill="1" applyBorder="1" applyAlignment="1">
      <alignment horizontal="center" wrapText="1"/>
    </xf>
    <xf numFmtId="2" fontId="69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 vertical="center" wrapText="1"/>
    </xf>
    <xf numFmtId="191" fontId="11" fillId="32" borderId="10" xfId="60" applyNumberFormat="1" applyFont="1" applyFill="1" applyBorder="1" applyAlignment="1">
      <alignment horizontal="left" vertical="center" wrapText="1"/>
    </xf>
    <xf numFmtId="191" fontId="10" fillId="32" borderId="10" xfId="6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right"/>
    </xf>
    <xf numFmtId="0" fontId="22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22" fillId="0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26" fillId="32" borderId="0" xfId="0" applyFont="1" applyFill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17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6"/>
  <sheetViews>
    <sheetView showGridLines="0" view="pageBreakPreview" zoomScale="75" zoomScaleSheetLayoutView="75" zoomScalePageLayoutView="0" workbookViewId="0" topLeftCell="A94">
      <selection activeCell="E92" sqref="E92:I106"/>
    </sheetView>
  </sheetViews>
  <sheetFormatPr defaultColWidth="9.125" defaultRowHeight="12.75"/>
  <cols>
    <col min="1" max="1" width="13.625" style="33" customWidth="1"/>
    <col min="2" max="2" width="25.375" style="33" customWidth="1"/>
    <col min="3" max="3" width="20.50390625" style="33" customWidth="1"/>
    <col min="4" max="4" width="30.875" style="33" customWidth="1"/>
    <col min="5" max="5" width="17.125" style="33" customWidth="1"/>
    <col min="6" max="6" width="17.375" style="33" customWidth="1"/>
    <col min="7" max="7" width="16.50390625" style="33" customWidth="1"/>
    <col min="8" max="8" width="15.50390625" style="33" customWidth="1"/>
    <col min="9" max="9" width="17.875" style="33" customWidth="1"/>
    <col min="10" max="12" width="12.50390625" style="33" customWidth="1"/>
    <col min="13" max="13" width="13.00390625" style="33" customWidth="1"/>
    <col min="14" max="14" width="11.875" style="33" customWidth="1"/>
    <col min="15" max="15" width="11.50390625" style="33" customWidth="1"/>
    <col min="16" max="16384" width="9.125" style="33" customWidth="1"/>
  </cols>
  <sheetData>
    <row r="1" spans="1:6" ht="17.25">
      <c r="A1" s="1" t="s">
        <v>276</v>
      </c>
      <c r="B1" s="2"/>
      <c r="C1" s="2"/>
      <c r="D1" s="2"/>
      <c r="E1" s="2"/>
      <c r="F1" s="2"/>
    </row>
    <row r="2" spans="1:4" ht="12.75">
      <c r="A2" s="3"/>
      <c r="B2" s="3"/>
      <c r="C2" s="3"/>
      <c r="D2" s="3"/>
    </row>
    <row r="3" spans="1:6" s="15" customFormat="1" ht="13.5">
      <c r="A3" s="14" t="s">
        <v>297</v>
      </c>
      <c r="B3" s="14"/>
      <c r="C3" s="14"/>
      <c r="D3" s="14"/>
      <c r="E3" s="14"/>
      <c r="F3" s="14"/>
    </row>
    <row r="4" spans="1:10" s="15" customFormat="1" ht="99.75" customHeight="1">
      <c r="A4" s="143" t="s">
        <v>118</v>
      </c>
      <c r="B4" s="142"/>
      <c r="C4" s="142"/>
      <c r="D4" s="145"/>
      <c r="E4" s="146" t="s">
        <v>117</v>
      </c>
      <c r="F4" s="274" t="s">
        <v>119</v>
      </c>
      <c r="G4" s="274"/>
      <c r="H4" s="274" t="s">
        <v>120</v>
      </c>
      <c r="I4" s="274"/>
      <c r="J4" s="274"/>
    </row>
    <row r="5" s="15" customFormat="1" ht="13.5"/>
    <row r="6" spans="1:10" s="15" customFormat="1" ht="33.75" customHeight="1">
      <c r="A6" s="280" t="s">
        <v>255</v>
      </c>
      <c r="B6" s="280"/>
      <c r="C6" s="280"/>
      <c r="D6" s="280"/>
      <c r="E6" s="280"/>
      <c r="F6" s="280"/>
      <c r="G6" s="281"/>
      <c r="H6" s="281"/>
      <c r="I6" s="281"/>
      <c r="J6" s="281"/>
    </row>
    <row r="7" s="15" customFormat="1" ht="13.5"/>
    <row r="8" spans="1:10" s="15" customFormat="1" ht="30" customHeight="1">
      <c r="A8" s="275" t="s">
        <v>121</v>
      </c>
      <c r="B8" s="275"/>
      <c r="C8" s="275"/>
      <c r="D8" s="275"/>
      <c r="E8" s="275"/>
      <c r="F8" s="275"/>
      <c r="G8" s="275"/>
      <c r="H8" s="275"/>
      <c r="I8" s="275"/>
      <c r="J8" s="275"/>
    </row>
    <row r="9" s="15" customFormat="1" ht="13.5"/>
    <row r="10" spans="1:10" s="15" customFormat="1" ht="29.25" customHeight="1">
      <c r="A10" s="268" t="s">
        <v>122</v>
      </c>
      <c r="B10" s="269"/>
      <c r="C10" s="268" t="s">
        <v>22</v>
      </c>
      <c r="D10" s="276"/>
      <c r="E10" s="269"/>
      <c r="F10" s="144" t="s">
        <v>172</v>
      </c>
      <c r="G10" s="144" t="s">
        <v>174</v>
      </c>
      <c r="H10" s="144" t="s">
        <v>173</v>
      </c>
      <c r="I10" s="144" t="s">
        <v>188</v>
      </c>
      <c r="J10" s="144" t="s">
        <v>189</v>
      </c>
    </row>
    <row r="11" spans="1:10" s="15" customFormat="1" ht="13.5">
      <c r="A11" s="277">
        <v>1</v>
      </c>
      <c r="B11" s="279"/>
      <c r="C11" s="277">
        <v>2</v>
      </c>
      <c r="D11" s="278"/>
      <c r="E11" s="279"/>
      <c r="F11" s="56">
        <v>3</v>
      </c>
      <c r="G11" s="56">
        <v>4</v>
      </c>
      <c r="H11" s="56">
        <v>5</v>
      </c>
      <c r="I11" s="56">
        <v>6</v>
      </c>
      <c r="J11" s="56">
        <v>7</v>
      </c>
    </row>
    <row r="12" spans="1:10" s="15" customFormat="1" ht="15">
      <c r="A12" s="265" t="s">
        <v>259</v>
      </c>
      <c r="B12" s="267"/>
      <c r="C12" s="267"/>
      <c r="D12" s="267"/>
      <c r="E12" s="267"/>
      <c r="F12" s="267"/>
      <c r="G12" s="267"/>
      <c r="H12" s="267"/>
      <c r="I12" s="267"/>
      <c r="J12" s="266"/>
    </row>
    <row r="13" spans="1:10" s="15" customFormat="1" ht="13.5">
      <c r="A13" s="262" t="s">
        <v>277</v>
      </c>
      <c r="B13" s="263"/>
      <c r="C13" s="263"/>
      <c r="D13" s="263"/>
      <c r="E13" s="263"/>
      <c r="F13" s="263"/>
      <c r="G13" s="263"/>
      <c r="H13" s="263"/>
      <c r="I13" s="263"/>
      <c r="J13" s="264"/>
    </row>
    <row r="14" spans="1:10" s="15" customFormat="1" ht="33.75" customHeight="1">
      <c r="A14" s="262" t="s">
        <v>293</v>
      </c>
      <c r="B14" s="283"/>
      <c r="C14" s="265" t="s">
        <v>292</v>
      </c>
      <c r="D14" s="267"/>
      <c r="E14" s="266"/>
      <c r="F14" s="202">
        <v>3107</v>
      </c>
      <c r="G14" s="202">
        <v>2800</v>
      </c>
      <c r="H14" s="202">
        <v>2800</v>
      </c>
      <c r="I14" s="202">
        <v>2800</v>
      </c>
      <c r="J14" s="202">
        <v>2800</v>
      </c>
    </row>
    <row r="15" spans="1:10" s="15" customFormat="1" ht="15">
      <c r="A15" s="265" t="s">
        <v>262</v>
      </c>
      <c r="B15" s="267"/>
      <c r="C15" s="267"/>
      <c r="D15" s="267"/>
      <c r="E15" s="267"/>
      <c r="F15" s="267"/>
      <c r="G15" s="267"/>
      <c r="H15" s="267"/>
      <c r="I15" s="267"/>
      <c r="J15" s="266"/>
    </row>
    <row r="16" spans="1:10" s="15" customFormat="1" ht="33.75" customHeight="1">
      <c r="A16" s="262" t="s">
        <v>278</v>
      </c>
      <c r="B16" s="263"/>
      <c r="C16" s="263"/>
      <c r="D16" s="263"/>
      <c r="E16" s="263"/>
      <c r="F16" s="263"/>
      <c r="G16" s="263"/>
      <c r="H16" s="263"/>
      <c r="I16" s="263"/>
      <c r="J16" s="264"/>
    </row>
    <row r="17" spans="1:10" s="15" customFormat="1" ht="30.75" customHeight="1">
      <c r="A17" s="270" t="s">
        <v>298</v>
      </c>
      <c r="B17" s="271"/>
      <c r="C17" s="265" t="s">
        <v>299</v>
      </c>
      <c r="D17" s="267"/>
      <c r="E17" s="266"/>
      <c r="F17" s="202">
        <v>38</v>
      </c>
      <c r="G17" s="202">
        <v>43</v>
      </c>
      <c r="H17" s="202">
        <v>40</v>
      </c>
      <c r="I17" s="202">
        <v>45</v>
      </c>
      <c r="J17" s="202">
        <v>35</v>
      </c>
    </row>
    <row r="18" spans="1:10" s="15" customFormat="1" ht="15">
      <c r="A18" s="265" t="s">
        <v>263</v>
      </c>
      <c r="B18" s="267"/>
      <c r="C18" s="267"/>
      <c r="D18" s="267"/>
      <c r="E18" s="267"/>
      <c r="F18" s="267"/>
      <c r="G18" s="267"/>
      <c r="H18" s="267"/>
      <c r="I18" s="267"/>
      <c r="J18" s="266"/>
    </row>
    <row r="19" spans="1:10" s="15" customFormat="1" ht="15">
      <c r="A19" s="262" t="s">
        <v>279</v>
      </c>
      <c r="B19" s="263"/>
      <c r="C19" s="263"/>
      <c r="D19" s="263"/>
      <c r="E19" s="263"/>
      <c r="F19" s="263"/>
      <c r="G19" s="263"/>
      <c r="H19" s="263"/>
      <c r="I19" s="263"/>
      <c r="J19" s="200"/>
    </row>
    <row r="20" spans="1:10" s="15" customFormat="1" ht="15">
      <c r="A20" s="265" t="s">
        <v>300</v>
      </c>
      <c r="B20" s="266"/>
      <c r="C20" s="265" t="s">
        <v>299</v>
      </c>
      <c r="D20" s="267"/>
      <c r="E20" s="266"/>
      <c r="F20" s="202">
        <v>5</v>
      </c>
      <c r="G20" s="202">
        <v>5</v>
      </c>
      <c r="H20" s="202">
        <v>6</v>
      </c>
      <c r="I20" s="202">
        <v>5</v>
      </c>
      <c r="J20" s="202">
        <v>5</v>
      </c>
    </row>
    <row r="21" spans="1:10" s="15" customFormat="1" ht="15">
      <c r="A21" s="265" t="s">
        <v>264</v>
      </c>
      <c r="B21" s="267"/>
      <c r="C21" s="267"/>
      <c r="D21" s="267"/>
      <c r="E21" s="267"/>
      <c r="F21" s="267"/>
      <c r="G21" s="267"/>
      <c r="H21" s="267"/>
      <c r="I21" s="267"/>
      <c r="J21" s="266"/>
    </row>
    <row r="22" spans="1:10" s="15" customFormat="1" ht="13.5">
      <c r="A22" s="262" t="s">
        <v>280</v>
      </c>
      <c r="B22" s="263"/>
      <c r="C22" s="263"/>
      <c r="D22" s="263"/>
      <c r="E22" s="263"/>
      <c r="F22" s="263"/>
      <c r="G22" s="263"/>
      <c r="H22" s="263"/>
      <c r="I22" s="263"/>
      <c r="J22" s="264"/>
    </row>
    <row r="23" spans="1:10" s="15" customFormat="1" ht="15">
      <c r="A23" s="265" t="s">
        <v>301</v>
      </c>
      <c r="B23" s="266"/>
      <c r="C23" s="265" t="s">
        <v>299</v>
      </c>
      <c r="D23" s="267"/>
      <c r="E23" s="266"/>
      <c r="F23" s="202">
        <v>14</v>
      </c>
      <c r="G23" s="202">
        <v>13</v>
      </c>
      <c r="H23" s="202">
        <v>12</v>
      </c>
      <c r="I23" s="202">
        <v>12</v>
      </c>
      <c r="J23" s="202">
        <v>12</v>
      </c>
    </row>
    <row r="24" spans="1:10" s="15" customFormat="1" ht="15">
      <c r="A24" s="198"/>
      <c r="B24" s="199"/>
      <c r="C24" s="199"/>
      <c r="D24" s="199" t="s">
        <v>296</v>
      </c>
      <c r="E24" s="199"/>
      <c r="F24" s="220"/>
      <c r="G24" s="220"/>
      <c r="H24" s="220"/>
      <c r="I24" s="220"/>
      <c r="J24" s="221"/>
    </row>
    <row r="25" spans="1:10" s="15" customFormat="1" ht="13.5">
      <c r="A25" s="262" t="s">
        <v>302</v>
      </c>
      <c r="B25" s="263"/>
      <c r="C25" s="263"/>
      <c r="D25" s="263"/>
      <c r="E25" s="263"/>
      <c r="F25" s="263"/>
      <c r="G25" s="263"/>
      <c r="H25" s="263"/>
      <c r="I25" s="263"/>
      <c r="J25" s="264"/>
    </row>
    <row r="26" spans="1:10" s="15" customFormat="1" ht="50.25" customHeight="1">
      <c r="A26" s="262" t="s">
        <v>303</v>
      </c>
      <c r="B26" s="283"/>
      <c r="C26" s="265" t="s">
        <v>295</v>
      </c>
      <c r="D26" s="267"/>
      <c r="E26" s="266"/>
      <c r="F26" s="202">
        <v>15</v>
      </c>
      <c r="G26" s="202">
        <v>20</v>
      </c>
      <c r="H26" s="202">
        <v>25</v>
      </c>
      <c r="I26" s="202">
        <v>26</v>
      </c>
      <c r="J26" s="202">
        <v>27</v>
      </c>
    </row>
    <row r="27" spans="1:10" s="15" customFormat="1" ht="15">
      <c r="A27" s="198"/>
      <c r="B27" s="199"/>
      <c r="C27" s="199"/>
      <c r="D27" s="199" t="s">
        <v>296</v>
      </c>
      <c r="E27" s="199"/>
      <c r="F27" s="220"/>
      <c r="G27" s="220"/>
      <c r="H27" s="220"/>
      <c r="I27" s="220"/>
      <c r="J27" s="221"/>
    </row>
    <row r="28" spans="1:10" s="15" customFormat="1" ht="31.5" customHeight="1">
      <c r="A28" s="270" t="s">
        <v>304</v>
      </c>
      <c r="B28" s="285"/>
      <c r="C28" s="285"/>
      <c r="D28" s="285"/>
      <c r="E28" s="285"/>
      <c r="F28" s="285"/>
      <c r="G28" s="285"/>
      <c r="H28" s="285"/>
      <c r="I28" s="285"/>
      <c r="J28" s="286"/>
    </row>
    <row r="29" spans="1:10" s="15" customFormat="1" ht="60.75" customHeight="1">
      <c r="A29" s="270" t="s">
        <v>305</v>
      </c>
      <c r="B29" s="271"/>
      <c r="C29" s="265" t="s">
        <v>295</v>
      </c>
      <c r="D29" s="267"/>
      <c r="E29" s="266"/>
      <c r="F29" s="202">
        <v>38</v>
      </c>
      <c r="G29" s="202">
        <v>40</v>
      </c>
      <c r="H29" s="202">
        <v>41</v>
      </c>
      <c r="I29" s="202">
        <v>42</v>
      </c>
      <c r="J29" s="202">
        <v>42</v>
      </c>
    </row>
    <row r="30" spans="1:10" s="15" customFormat="1" ht="15">
      <c r="A30" s="198"/>
      <c r="B30" s="199"/>
      <c r="C30" s="199"/>
      <c r="D30" s="199" t="s">
        <v>296</v>
      </c>
      <c r="E30" s="199"/>
      <c r="F30" s="220"/>
      <c r="G30" s="220"/>
      <c r="H30" s="220"/>
      <c r="I30" s="220"/>
      <c r="J30" s="221"/>
    </row>
    <row r="31" spans="1:10" s="15" customFormat="1" ht="13.5">
      <c r="A31" s="270" t="s">
        <v>306</v>
      </c>
      <c r="B31" s="285"/>
      <c r="C31" s="285"/>
      <c r="D31" s="285"/>
      <c r="E31" s="285"/>
      <c r="F31" s="285"/>
      <c r="G31" s="285"/>
      <c r="H31" s="285"/>
      <c r="I31" s="285"/>
      <c r="J31" s="286"/>
    </row>
    <row r="32" spans="1:10" s="15" customFormat="1" ht="43.5" customHeight="1">
      <c r="A32" s="270" t="s">
        <v>307</v>
      </c>
      <c r="B32" s="271"/>
      <c r="C32" s="265" t="s">
        <v>186</v>
      </c>
      <c r="D32" s="267"/>
      <c r="E32" s="266"/>
      <c r="F32" s="211">
        <v>96</v>
      </c>
      <c r="G32" s="211">
        <v>95.5</v>
      </c>
      <c r="H32" s="211">
        <v>93</v>
      </c>
      <c r="I32" s="211">
        <v>96</v>
      </c>
      <c r="J32" s="211">
        <v>96</v>
      </c>
    </row>
    <row r="33" spans="1:10" s="15" customFormat="1" ht="15">
      <c r="A33" s="198"/>
      <c r="B33" s="199"/>
      <c r="C33" s="199"/>
      <c r="D33" s="199" t="s">
        <v>296</v>
      </c>
      <c r="E33" s="199"/>
      <c r="F33" s="220"/>
      <c r="G33" s="220"/>
      <c r="H33" s="220"/>
      <c r="I33" s="220"/>
      <c r="J33" s="221"/>
    </row>
    <row r="34" spans="1:10" s="15" customFormat="1" ht="15">
      <c r="A34" s="198"/>
      <c r="B34" s="199"/>
      <c r="C34" s="199"/>
      <c r="D34" s="199"/>
      <c r="E34" s="199"/>
      <c r="F34" s="220"/>
      <c r="G34" s="220"/>
      <c r="H34" s="220"/>
      <c r="I34" s="220"/>
      <c r="J34" s="221"/>
    </row>
    <row r="35" spans="1:10" s="15" customFormat="1" ht="15">
      <c r="A35" s="265"/>
      <c r="B35" s="266"/>
      <c r="C35" s="265"/>
      <c r="D35" s="267"/>
      <c r="E35" s="266"/>
      <c r="F35" s="201"/>
      <c r="G35" s="201"/>
      <c r="H35" s="201"/>
      <c r="I35" s="201"/>
      <c r="J35" s="201"/>
    </row>
    <row r="36" spans="1:10" s="15" customFormat="1" ht="15">
      <c r="A36" s="265" t="s">
        <v>265</v>
      </c>
      <c r="B36" s="267"/>
      <c r="C36" s="267"/>
      <c r="D36" s="267"/>
      <c r="E36" s="267"/>
      <c r="F36" s="267"/>
      <c r="G36" s="267"/>
      <c r="H36" s="267"/>
      <c r="I36" s="267"/>
      <c r="J36" s="266"/>
    </row>
    <row r="37" spans="1:10" s="15" customFormat="1" ht="13.5">
      <c r="A37" s="262" t="s">
        <v>281</v>
      </c>
      <c r="B37" s="263"/>
      <c r="C37" s="263"/>
      <c r="D37" s="263"/>
      <c r="E37" s="263"/>
      <c r="F37" s="263"/>
      <c r="G37" s="263"/>
      <c r="H37" s="263"/>
      <c r="I37" s="263"/>
      <c r="J37" s="264"/>
    </row>
    <row r="38" spans="1:10" s="15" customFormat="1" ht="15">
      <c r="A38" s="265" t="s">
        <v>294</v>
      </c>
      <c r="B38" s="266"/>
      <c r="C38" s="265" t="s">
        <v>295</v>
      </c>
      <c r="D38" s="267"/>
      <c r="E38" s="266"/>
      <c r="F38" s="202">
        <v>4</v>
      </c>
      <c r="G38" s="202">
        <v>1</v>
      </c>
      <c r="H38" s="202">
        <v>1</v>
      </c>
      <c r="I38" s="202">
        <v>1</v>
      </c>
      <c r="J38" s="202">
        <v>1</v>
      </c>
    </row>
    <row r="39" spans="1:10" s="15" customFormat="1" ht="15">
      <c r="A39" s="265" t="s">
        <v>260</v>
      </c>
      <c r="B39" s="267"/>
      <c r="C39" s="267"/>
      <c r="D39" s="267"/>
      <c r="E39" s="267"/>
      <c r="F39" s="267"/>
      <c r="G39" s="267"/>
      <c r="H39" s="267"/>
      <c r="I39" s="267"/>
      <c r="J39" s="266"/>
    </row>
    <row r="40" spans="1:10" s="15" customFormat="1" ht="13.5">
      <c r="A40" s="262" t="s">
        <v>282</v>
      </c>
      <c r="B40" s="263"/>
      <c r="C40" s="263"/>
      <c r="D40" s="263"/>
      <c r="E40" s="263"/>
      <c r="F40" s="263"/>
      <c r="G40" s="263"/>
      <c r="H40" s="263"/>
      <c r="I40" s="263"/>
      <c r="J40" s="264"/>
    </row>
    <row r="41" spans="1:10" s="15" customFormat="1" ht="32.25" customHeight="1">
      <c r="A41" s="270" t="s">
        <v>180</v>
      </c>
      <c r="B41" s="284"/>
      <c r="C41" s="199"/>
      <c r="D41" s="199" t="s">
        <v>176</v>
      </c>
      <c r="E41" s="199"/>
      <c r="F41" s="202">
        <v>4</v>
      </c>
      <c r="G41" s="199">
        <v>4</v>
      </c>
      <c r="H41" s="202">
        <v>8</v>
      </c>
      <c r="I41" s="199">
        <v>8</v>
      </c>
      <c r="J41" s="202">
        <v>8</v>
      </c>
    </row>
    <row r="42" spans="1:10" s="15" customFormat="1" ht="15">
      <c r="A42" s="265" t="s">
        <v>266</v>
      </c>
      <c r="B42" s="267"/>
      <c r="C42" s="267"/>
      <c r="D42" s="267"/>
      <c r="E42" s="267"/>
      <c r="F42" s="267"/>
      <c r="G42" s="267"/>
      <c r="H42" s="267"/>
      <c r="I42" s="267"/>
      <c r="J42" s="266"/>
    </row>
    <row r="43" spans="1:10" s="15" customFormat="1" ht="13.5">
      <c r="A43" s="262" t="s">
        <v>283</v>
      </c>
      <c r="B43" s="263"/>
      <c r="C43" s="263"/>
      <c r="D43" s="263"/>
      <c r="E43" s="263"/>
      <c r="F43" s="263"/>
      <c r="G43" s="263"/>
      <c r="H43" s="263"/>
      <c r="I43" s="263"/>
      <c r="J43" s="264"/>
    </row>
    <row r="44" spans="1:10" s="15" customFormat="1" ht="32.25" customHeight="1">
      <c r="A44" s="262" t="s">
        <v>313</v>
      </c>
      <c r="B44" s="283"/>
      <c r="C44" s="265" t="s">
        <v>299</v>
      </c>
      <c r="D44" s="267"/>
      <c r="E44" s="266"/>
      <c r="F44" s="202">
        <v>0</v>
      </c>
      <c r="G44" s="202">
        <v>2</v>
      </c>
      <c r="H44" s="202">
        <v>3</v>
      </c>
      <c r="I44" s="202">
        <v>3</v>
      </c>
      <c r="J44" s="202">
        <v>3</v>
      </c>
    </row>
    <row r="45" spans="1:10" s="15" customFormat="1" ht="15">
      <c r="A45" s="265" t="s">
        <v>267</v>
      </c>
      <c r="B45" s="267"/>
      <c r="C45" s="267"/>
      <c r="D45" s="267"/>
      <c r="E45" s="267"/>
      <c r="F45" s="267"/>
      <c r="G45" s="267"/>
      <c r="H45" s="267"/>
      <c r="I45" s="267"/>
      <c r="J45" s="266"/>
    </row>
    <row r="46" spans="1:10" s="15" customFormat="1" ht="13.5" customHeight="1">
      <c r="A46" s="262" t="s">
        <v>284</v>
      </c>
      <c r="B46" s="263"/>
      <c r="C46" s="263"/>
      <c r="D46" s="263"/>
      <c r="E46" s="263"/>
      <c r="F46" s="263"/>
      <c r="G46" s="263"/>
      <c r="H46" s="263"/>
      <c r="I46" s="263"/>
      <c r="J46" s="264"/>
    </row>
    <row r="47" spans="1:10" s="15" customFormat="1" ht="15">
      <c r="A47" s="265" t="s">
        <v>312</v>
      </c>
      <c r="B47" s="266"/>
      <c r="C47" s="265" t="s">
        <v>295</v>
      </c>
      <c r="D47" s="267"/>
      <c r="E47" s="266"/>
      <c r="F47" s="202">
        <v>493</v>
      </c>
      <c r="G47" s="202">
        <v>520</v>
      </c>
      <c r="H47" s="202">
        <v>600</v>
      </c>
      <c r="I47" s="202">
        <v>650</v>
      </c>
      <c r="J47" s="202">
        <v>700</v>
      </c>
    </row>
    <row r="48" spans="1:10" s="15" customFormat="1" ht="15">
      <c r="A48" s="265" t="s">
        <v>268</v>
      </c>
      <c r="B48" s="267"/>
      <c r="C48" s="267"/>
      <c r="D48" s="267"/>
      <c r="E48" s="267"/>
      <c r="F48" s="267"/>
      <c r="G48" s="267"/>
      <c r="H48" s="267"/>
      <c r="I48" s="267"/>
      <c r="J48" s="266"/>
    </row>
    <row r="49" spans="1:10" s="15" customFormat="1" ht="28.5" customHeight="1">
      <c r="A49" s="262" t="s">
        <v>286</v>
      </c>
      <c r="B49" s="263"/>
      <c r="C49" s="263"/>
      <c r="D49" s="263"/>
      <c r="E49" s="263"/>
      <c r="F49" s="263"/>
      <c r="G49" s="263"/>
      <c r="H49" s="263"/>
      <c r="I49" s="263"/>
      <c r="J49" s="264"/>
    </row>
    <row r="50" spans="1:10" s="15" customFormat="1" ht="15">
      <c r="A50" s="265" t="s">
        <v>291</v>
      </c>
      <c r="B50" s="266"/>
      <c r="C50" s="265" t="s">
        <v>292</v>
      </c>
      <c r="D50" s="267"/>
      <c r="E50" s="266"/>
      <c r="F50" s="202">
        <v>16860</v>
      </c>
      <c r="G50" s="202">
        <v>30000</v>
      </c>
      <c r="H50" s="202">
        <v>22000</v>
      </c>
      <c r="I50" s="202">
        <v>23000</v>
      </c>
      <c r="J50" s="202">
        <v>23000</v>
      </c>
    </row>
    <row r="51" spans="1:10" s="15" customFormat="1" ht="15">
      <c r="A51" s="265" t="s">
        <v>269</v>
      </c>
      <c r="B51" s="267"/>
      <c r="C51" s="267"/>
      <c r="D51" s="267"/>
      <c r="E51" s="267"/>
      <c r="F51" s="267"/>
      <c r="G51" s="267"/>
      <c r="H51" s="267"/>
      <c r="I51" s="267"/>
      <c r="J51" s="266"/>
    </row>
    <row r="52" spans="1:10" s="15" customFormat="1" ht="13.5">
      <c r="A52" s="262" t="s">
        <v>285</v>
      </c>
      <c r="B52" s="263"/>
      <c r="C52" s="263"/>
      <c r="D52" s="263"/>
      <c r="E52" s="263"/>
      <c r="F52" s="263"/>
      <c r="G52" s="263"/>
      <c r="H52" s="263"/>
      <c r="I52" s="263"/>
      <c r="J52" s="264"/>
    </row>
    <row r="53" spans="1:10" s="15" customFormat="1" ht="15">
      <c r="A53" s="265"/>
      <c r="B53" s="266"/>
      <c r="C53" s="265"/>
      <c r="D53" s="267"/>
      <c r="E53" s="266"/>
      <c r="F53" s="201"/>
      <c r="G53" s="201"/>
      <c r="H53" s="201"/>
      <c r="I53" s="201"/>
      <c r="J53" s="201"/>
    </row>
    <row r="54" spans="1:10" s="15" customFormat="1" ht="15">
      <c r="A54" s="265" t="s">
        <v>270</v>
      </c>
      <c r="B54" s="267"/>
      <c r="C54" s="267"/>
      <c r="D54" s="267"/>
      <c r="E54" s="267"/>
      <c r="F54" s="267"/>
      <c r="G54" s="267"/>
      <c r="H54" s="267"/>
      <c r="I54" s="267"/>
      <c r="J54" s="266"/>
    </row>
    <row r="55" spans="1:10" s="15" customFormat="1" ht="13.5">
      <c r="A55" s="262" t="s">
        <v>290</v>
      </c>
      <c r="B55" s="263"/>
      <c r="C55" s="263"/>
      <c r="D55" s="263"/>
      <c r="E55" s="263"/>
      <c r="F55" s="263"/>
      <c r="G55" s="263"/>
      <c r="H55" s="263"/>
      <c r="I55" s="263"/>
      <c r="J55" s="264"/>
    </row>
    <row r="56" spans="1:10" s="15" customFormat="1" ht="15">
      <c r="A56" s="265" t="s">
        <v>314</v>
      </c>
      <c r="B56" s="266"/>
      <c r="C56" s="265"/>
      <c r="D56" s="267"/>
      <c r="E56" s="266"/>
      <c r="F56" s="202">
        <v>84</v>
      </c>
      <c r="G56" s="202">
        <v>90</v>
      </c>
      <c r="H56" s="202">
        <v>90</v>
      </c>
      <c r="I56" s="202">
        <v>90</v>
      </c>
      <c r="J56" s="202">
        <v>90</v>
      </c>
    </row>
    <row r="57" spans="1:10" s="15" customFormat="1" ht="15">
      <c r="A57" s="265" t="s">
        <v>271</v>
      </c>
      <c r="B57" s="267"/>
      <c r="C57" s="267"/>
      <c r="D57" s="267"/>
      <c r="E57" s="267"/>
      <c r="F57" s="267"/>
      <c r="G57" s="267"/>
      <c r="H57" s="267"/>
      <c r="I57" s="267"/>
      <c r="J57" s="266"/>
    </row>
    <row r="58" spans="1:10" s="15" customFormat="1" ht="13.5">
      <c r="A58" s="262" t="s">
        <v>308</v>
      </c>
      <c r="B58" s="263"/>
      <c r="C58" s="263"/>
      <c r="D58" s="263"/>
      <c r="E58" s="263"/>
      <c r="F58" s="263"/>
      <c r="G58" s="263"/>
      <c r="H58" s="263"/>
      <c r="I58" s="263"/>
      <c r="J58" s="264"/>
    </row>
    <row r="59" spans="1:10" s="15" customFormat="1" ht="50.25" customHeight="1">
      <c r="A59" s="262" t="s">
        <v>309</v>
      </c>
      <c r="B59" s="283"/>
      <c r="C59" s="265" t="s">
        <v>299</v>
      </c>
      <c r="D59" s="267"/>
      <c r="E59" s="266"/>
      <c r="F59" s="202">
        <v>12</v>
      </c>
      <c r="G59" s="202">
        <v>8</v>
      </c>
      <c r="H59" s="202">
        <v>7</v>
      </c>
      <c r="I59" s="202">
        <v>7</v>
      </c>
      <c r="J59" s="202">
        <v>7</v>
      </c>
    </row>
    <row r="60" spans="1:10" s="15" customFormat="1" ht="15">
      <c r="A60" s="198"/>
      <c r="B60" s="199"/>
      <c r="C60" s="199"/>
      <c r="D60" s="199" t="s">
        <v>296</v>
      </c>
      <c r="E60" s="199"/>
      <c r="F60" s="220"/>
      <c r="G60" s="220"/>
      <c r="H60" s="220"/>
      <c r="I60" s="220"/>
      <c r="J60" s="221"/>
    </row>
    <row r="61" spans="1:10" s="15" customFormat="1" ht="15">
      <c r="A61" s="198"/>
      <c r="B61" s="199"/>
      <c r="C61" s="199"/>
      <c r="D61" s="199"/>
      <c r="E61" s="199"/>
      <c r="F61" s="220"/>
      <c r="G61" s="220"/>
      <c r="H61" s="220"/>
      <c r="I61" s="220"/>
      <c r="J61" s="221"/>
    </row>
    <row r="62" spans="1:10" s="15" customFormat="1" ht="15">
      <c r="A62" s="265"/>
      <c r="B62" s="266"/>
      <c r="C62" s="265"/>
      <c r="D62" s="267"/>
      <c r="E62" s="266"/>
      <c r="F62" s="201"/>
      <c r="G62" s="201"/>
      <c r="H62" s="201"/>
      <c r="I62" s="201"/>
      <c r="J62" s="201"/>
    </row>
    <row r="63" spans="1:10" s="15" customFormat="1" ht="15">
      <c r="A63" s="198"/>
      <c r="B63" s="199"/>
      <c r="C63" s="199"/>
      <c r="D63" s="199" t="s">
        <v>296</v>
      </c>
      <c r="E63" s="199"/>
      <c r="F63" s="220"/>
      <c r="G63" s="220"/>
      <c r="H63" s="220"/>
      <c r="I63" s="220"/>
      <c r="J63" s="221"/>
    </row>
    <row r="64" spans="1:10" s="15" customFormat="1" ht="15">
      <c r="A64" s="198"/>
      <c r="B64" s="199"/>
      <c r="C64" s="199"/>
      <c r="D64" s="199"/>
      <c r="E64" s="199"/>
      <c r="F64" s="220"/>
      <c r="G64" s="220"/>
      <c r="H64" s="220"/>
      <c r="I64" s="220"/>
      <c r="J64" s="221"/>
    </row>
    <row r="65" spans="1:10" s="15" customFormat="1" ht="15">
      <c r="A65" s="265"/>
      <c r="B65" s="266"/>
      <c r="C65" s="265"/>
      <c r="D65" s="267"/>
      <c r="E65" s="266"/>
      <c r="F65" s="201"/>
      <c r="G65" s="201"/>
      <c r="H65" s="201"/>
      <c r="I65" s="201"/>
      <c r="J65" s="201"/>
    </row>
    <row r="66" spans="1:10" s="15" customFormat="1" ht="15">
      <c r="A66" s="265" t="s">
        <v>272</v>
      </c>
      <c r="B66" s="267"/>
      <c r="C66" s="267"/>
      <c r="D66" s="267"/>
      <c r="E66" s="267"/>
      <c r="F66" s="267"/>
      <c r="G66" s="267"/>
      <c r="H66" s="267"/>
      <c r="I66" s="267"/>
      <c r="J66" s="266"/>
    </row>
    <row r="67" spans="1:10" s="15" customFormat="1" ht="13.5">
      <c r="A67" s="262" t="s">
        <v>287</v>
      </c>
      <c r="B67" s="263"/>
      <c r="C67" s="263"/>
      <c r="D67" s="263"/>
      <c r="E67" s="263"/>
      <c r="F67" s="263"/>
      <c r="G67" s="263"/>
      <c r="H67" s="263"/>
      <c r="I67" s="263"/>
      <c r="J67" s="264"/>
    </row>
    <row r="68" spans="1:10" s="15" customFormat="1" ht="42.75" customHeight="1">
      <c r="A68" s="262" t="s">
        <v>310</v>
      </c>
      <c r="B68" s="283"/>
      <c r="C68" s="265" t="s">
        <v>311</v>
      </c>
      <c r="D68" s="267"/>
      <c r="E68" s="266"/>
      <c r="F68" s="202">
        <v>6</v>
      </c>
      <c r="G68" s="202">
        <v>5</v>
      </c>
      <c r="H68" s="202">
        <v>5</v>
      </c>
      <c r="I68" s="202">
        <v>4</v>
      </c>
      <c r="J68" s="202">
        <v>3</v>
      </c>
    </row>
    <row r="69" spans="1:10" s="15" customFormat="1" ht="13.5">
      <c r="A69" s="287" t="s">
        <v>296</v>
      </c>
      <c r="B69" s="288"/>
      <c r="C69" s="288"/>
      <c r="D69" s="288"/>
      <c r="E69" s="288"/>
      <c r="F69" s="288"/>
      <c r="G69" s="288"/>
      <c r="H69" s="288"/>
      <c r="I69" s="288"/>
      <c r="J69" s="289"/>
    </row>
    <row r="70" spans="1:10" s="15" customFormat="1" ht="15">
      <c r="A70" s="217"/>
      <c r="B70" s="218"/>
      <c r="C70" s="218"/>
      <c r="D70" s="218"/>
      <c r="E70" s="218"/>
      <c r="F70" s="218"/>
      <c r="G70" s="218"/>
      <c r="H70" s="218"/>
      <c r="I70" s="218"/>
      <c r="J70" s="219"/>
    </row>
    <row r="71" spans="1:10" s="15" customFormat="1" ht="15">
      <c r="A71" s="265"/>
      <c r="B71" s="266"/>
      <c r="C71" s="265"/>
      <c r="D71" s="267"/>
      <c r="E71" s="266"/>
      <c r="F71" s="201"/>
      <c r="G71" s="201"/>
      <c r="H71" s="201"/>
      <c r="I71" s="201"/>
      <c r="J71" s="201"/>
    </row>
    <row r="72" spans="1:10" s="15" customFormat="1" ht="13.5">
      <c r="A72" s="287" t="s">
        <v>296</v>
      </c>
      <c r="B72" s="288"/>
      <c r="C72" s="288"/>
      <c r="D72" s="288"/>
      <c r="E72" s="288"/>
      <c r="F72" s="288"/>
      <c r="G72" s="288"/>
      <c r="H72" s="288"/>
      <c r="I72" s="288"/>
      <c r="J72" s="289"/>
    </row>
    <row r="73" spans="1:10" s="15" customFormat="1" ht="15">
      <c r="A73" s="217"/>
      <c r="B73" s="218"/>
      <c r="C73" s="218"/>
      <c r="D73" s="218"/>
      <c r="E73" s="218"/>
      <c r="F73" s="218"/>
      <c r="G73" s="218"/>
      <c r="H73" s="218"/>
      <c r="I73" s="218"/>
      <c r="J73" s="219"/>
    </row>
    <row r="74" spans="1:10" s="15" customFormat="1" ht="15">
      <c r="A74" s="265"/>
      <c r="B74" s="266"/>
      <c r="C74" s="265"/>
      <c r="D74" s="267"/>
      <c r="E74" s="266"/>
      <c r="F74" s="201"/>
      <c r="G74" s="201"/>
      <c r="H74" s="201"/>
      <c r="I74" s="201"/>
      <c r="J74" s="201"/>
    </row>
    <row r="75" spans="1:10" s="15" customFormat="1" ht="15">
      <c r="A75" s="265" t="s">
        <v>273</v>
      </c>
      <c r="B75" s="267"/>
      <c r="C75" s="267"/>
      <c r="D75" s="267"/>
      <c r="E75" s="267"/>
      <c r="F75" s="267"/>
      <c r="G75" s="267"/>
      <c r="H75" s="267"/>
      <c r="I75" s="267"/>
      <c r="J75" s="266"/>
    </row>
    <row r="76" spans="1:10" s="15" customFormat="1" ht="13.5">
      <c r="A76" s="262" t="s">
        <v>282</v>
      </c>
      <c r="B76" s="263"/>
      <c r="C76" s="263"/>
      <c r="D76" s="263"/>
      <c r="E76" s="263"/>
      <c r="F76" s="263"/>
      <c r="G76" s="263"/>
      <c r="H76" s="263"/>
      <c r="I76" s="263"/>
      <c r="J76" s="264"/>
    </row>
    <row r="77" spans="1:10" s="15" customFormat="1" ht="26.25" customHeight="1">
      <c r="A77" s="270" t="s">
        <v>180</v>
      </c>
      <c r="B77" s="284"/>
      <c r="C77" s="199"/>
      <c r="D77" s="199" t="s">
        <v>176</v>
      </c>
      <c r="E77" s="199"/>
      <c r="F77" s="202">
        <v>4</v>
      </c>
      <c r="G77" s="199">
        <v>4</v>
      </c>
      <c r="H77" s="202">
        <v>8</v>
      </c>
      <c r="I77" s="199">
        <v>8</v>
      </c>
      <c r="J77" s="202">
        <v>8</v>
      </c>
    </row>
    <row r="78" spans="1:10" s="15" customFormat="1" ht="15">
      <c r="A78" s="265" t="s">
        <v>274</v>
      </c>
      <c r="B78" s="267"/>
      <c r="C78" s="267"/>
      <c r="D78" s="267"/>
      <c r="E78" s="267"/>
      <c r="F78" s="267"/>
      <c r="G78" s="267"/>
      <c r="H78" s="267"/>
      <c r="I78" s="267"/>
      <c r="J78" s="266"/>
    </row>
    <row r="79" spans="1:10" s="15" customFormat="1" ht="13.5">
      <c r="A79" s="262" t="s">
        <v>288</v>
      </c>
      <c r="B79" s="263"/>
      <c r="C79" s="263"/>
      <c r="D79" s="263"/>
      <c r="E79" s="263"/>
      <c r="F79" s="263"/>
      <c r="G79" s="263"/>
      <c r="H79" s="263"/>
      <c r="I79" s="263"/>
      <c r="J79" s="264"/>
    </row>
    <row r="80" spans="1:10" s="15" customFormat="1" ht="15">
      <c r="A80" s="265"/>
      <c r="B80" s="266"/>
      <c r="C80" s="265"/>
      <c r="D80" s="267"/>
      <c r="E80" s="266"/>
      <c r="F80" s="201"/>
      <c r="G80" s="201"/>
      <c r="H80" s="201"/>
      <c r="I80" s="201"/>
      <c r="J80" s="201"/>
    </row>
    <row r="81" spans="1:10" s="15" customFormat="1" ht="15">
      <c r="A81" s="265" t="s">
        <v>275</v>
      </c>
      <c r="B81" s="267"/>
      <c r="C81" s="267"/>
      <c r="D81" s="267"/>
      <c r="E81" s="267"/>
      <c r="F81" s="267"/>
      <c r="G81" s="267"/>
      <c r="H81" s="267"/>
      <c r="I81" s="267"/>
      <c r="J81" s="266"/>
    </row>
    <row r="82" spans="1:10" s="15" customFormat="1" ht="13.5">
      <c r="A82" s="262" t="s">
        <v>289</v>
      </c>
      <c r="B82" s="263"/>
      <c r="C82" s="263"/>
      <c r="D82" s="263"/>
      <c r="E82" s="263"/>
      <c r="F82" s="263"/>
      <c r="G82" s="263"/>
      <c r="H82" s="263"/>
      <c r="I82" s="263"/>
      <c r="J82" s="264"/>
    </row>
    <row r="83" spans="1:10" s="15" customFormat="1" ht="15">
      <c r="A83" s="265"/>
      <c r="B83" s="266"/>
      <c r="C83" s="265"/>
      <c r="D83" s="267"/>
      <c r="E83" s="266"/>
      <c r="F83" s="201"/>
      <c r="G83" s="201"/>
      <c r="H83" s="201"/>
      <c r="I83" s="201"/>
      <c r="J83" s="201"/>
    </row>
    <row r="84" spans="1:10" s="15" customFormat="1" ht="15">
      <c r="A84" s="265" t="s">
        <v>261</v>
      </c>
      <c r="B84" s="267"/>
      <c r="C84" s="267"/>
      <c r="D84" s="267"/>
      <c r="E84" s="267"/>
      <c r="F84" s="267"/>
      <c r="G84" s="267"/>
      <c r="H84" s="267"/>
      <c r="I84" s="267"/>
      <c r="J84" s="266"/>
    </row>
    <row r="85" spans="1:10" s="15" customFormat="1" ht="15">
      <c r="A85" s="198"/>
      <c r="B85" s="199"/>
      <c r="C85" s="199"/>
      <c r="D85" s="199"/>
      <c r="E85" s="199"/>
      <c r="F85" s="199"/>
      <c r="G85" s="199"/>
      <c r="H85" s="199"/>
      <c r="I85" s="199"/>
      <c r="J85" s="200"/>
    </row>
    <row r="86" spans="1:10" s="15" customFormat="1" ht="15">
      <c r="A86" s="265"/>
      <c r="B86" s="266"/>
      <c r="C86" s="265"/>
      <c r="D86" s="267"/>
      <c r="E86" s="266"/>
      <c r="F86" s="201"/>
      <c r="G86" s="201"/>
      <c r="H86" s="201"/>
      <c r="I86" s="201"/>
      <c r="J86" s="201"/>
    </row>
    <row r="87" spans="1:10" s="15" customFormat="1" ht="15">
      <c r="A87" s="203"/>
      <c r="B87" s="203"/>
      <c r="C87" s="203"/>
      <c r="D87" s="203"/>
      <c r="E87" s="203"/>
      <c r="F87" s="203"/>
      <c r="G87" s="203"/>
      <c r="H87" s="203"/>
      <c r="I87" s="203"/>
      <c r="J87" s="203"/>
    </row>
    <row r="88" spans="1:10" s="15" customFormat="1" ht="38.25" customHeight="1">
      <c r="A88" s="273" t="s">
        <v>220</v>
      </c>
      <c r="B88" s="273"/>
      <c r="C88" s="273"/>
      <c r="D88" s="273"/>
      <c r="E88" s="273"/>
      <c r="F88" s="273"/>
      <c r="G88" s="273"/>
      <c r="H88" s="273"/>
      <c r="I88" s="273"/>
      <c r="J88" s="273"/>
    </row>
    <row r="89" spans="1:10" s="15" customFormat="1" ht="15">
      <c r="A89" s="203"/>
      <c r="B89" s="203"/>
      <c r="C89" s="203"/>
      <c r="D89" s="203"/>
      <c r="E89" s="203"/>
      <c r="F89" s="204"/>
      <c r="G89" s="204"/>
      <c r="H89" s="204"/>
      <c r="I89" s="205"/>
      <c r="J89" s="205" t="s">
        <v>77</v>
      </c>
    </row>
    <row r="90" spans="1:10" s="15" customFormat="1" ht="107.25" customHeight="1">
      <c r="A90" s="206" t="s">
        <v>76</v>
      </c>
      <c r="B90" s="206" t="s">
        <v>124</v>
      </c>
      <c r="C90" s="206" t="s">
        <v>78</v>
      </c>
      <c r="D90" s="206" t="s">
        <v>125</v>
      </c>
      <c r="E90" s="206" t="s">
        <v>172</v>
      </c>
      <c r="F90" s="206" t="s">
        <v>256</v>
      </c>
      <c r="G90" s="206" t="s">
        <v>173</v>
      </c>
      <c r="H90" s="206" t="s">
        <v>188</v>
      </c>
      <c r="I90" s="206" t="s">
        <v>189</v>
      </c>
      <c r="J90" s="206" t="s">
        <v>126</v>
      </c>
    </row>
    <row r="91" spans="1:10" s="15" customFormat="1" ht="15">
      <c r="A91" s="202">
        <v>1</v>
      </c>
      <c r="B91" s="202">
        <v>2</v>
      </c>
      <c r="C91" s="202">
        <v>3</v>
      </c>
      <c r="D91" s="202">
        <v>4</v>
      </c>
      <c r="E91" s="202">
        <v>5</v>
      </c>
      <c r="F91" s="202">
        <v>6</v>
      </c>
      <c r="G91" s="202">
        <v>7</v>
      </c>
      <c r="H91" s="202">
        <v>8</v>
      </c>
      <c r="I91" s="202">
        <v>9</v>
      </c>
      <c r="J91" s="202">
        <v>10</v>
      </c>
    </row>
    <row r="92" spans="1:10" s="15" customFormat="1" ht="15">
      <c r="A92" s="207" t="s">
        <v>201</v>
      </c>
      <c r="B92" s="208" t="s">
        <v>222</v>
      </c>
      <c r="C92" s="207" t="s">
        <v>252</v>
      </c>
      <c r="D92" s="202" t="s">
        <v>253</v>
      </c>
      <c r="E92" s="209"/>
      <c r="F92" s="210"/>
      <c r="G92" s="210"/>
      <c r="H92" s="210"/>
      <c r="I92" s="210"/>
      <c r="J92" s="202"/>
    </row>
    <row r="93" spans="1:10" s="15" customFormat="1" ht="15.75" customHeight="1">
      <c r="A93" s="207" t="s">
        <v>202</v>
      </c>
      <c r="B93" s="208" t="s">
        <v>223</v>
      </c>
      <c r="C93" s="207" t="s">
        <v>252</v>
      </c>
      <c r="D93" s="202" t="s">
        <v>253</v>
      </c>
      <c r="E93" s="209"/>
      <c r="F93" s="210"/>
      <c r="G93" s="210"/>
      <c r="H93" s="210"/>
      <c r="I93" s="210"/>
      <c r="J93" s="202"/>
    </row>
    <row r="94" spans="1:10" s="15" customFormat="1" ht="15">
      <c r="A94" s="207" t="s">
        <v>203</v>
      </c>
      <c r="B94" s="208" t="s">
        <v>224</v>
      </c>
      <c r="C94" s="207" t="s">
        <v>241</v>
      </c>
      <c r="D94" s="202" t="s">
        <v>253</v>
      </c>
      <c r="E94" s="209"/>
      <c r="F94" s="210"/>
      <c r="G94" s="210"/>
      <c r="H94" s="210"/>
      <c r="I94" s="210"/>
      <c r="J94" s="202"/>
    </row>
    <row r="95" spans="1:10" s="15" customFormat="1" ht="15">
      <c r="A95" s="207" t="s">
        <v>204</v>
      </c>
      <c r="B95" s="208" t="s">
        <v>225</v>
      </c>
      <c r="C95" s="207" t="s">
        <v>242</v>
      </c>
      <c r="D95" s="202" t="s">
        <v>253</v>
      </c>
      <c r="E95" s="209"/>
      <c r="F95" s="210"/>
      <c r="G95" s="210"/>
      <c r="H95" s="210"/>
      <c r="I95" s="210"/>
      <c r="J95" s="202"/>
    </row>
    <row r="96" spans="1:10" s="15" customFormat="1" ht="15">
      <c r="A96" s="207" t="s">
        <v>205</v>
      </c>
      <c r="B96" s="208" t="s">
        <v>226</v>
      </c>
      <c r="C96" s="207" t="s">
        <v>243</v>
      </c>
      <c r="D96" s="202" t="s">
        <v>253</v>
      </c>
      <c r="E96" s="209"/>
      <c r="F96" s="210"/>
      <c r="G96" s="210"/>
      <c r="H96" s="210"/>
      <c r="I96" s="210"/>
      <c r="J96" s="202"/>
    </row>
    <row r="97" spans="1:10" s="15" customFormat="1" ht="15">
      <c r="A97" s="207" t="s">
        <v>206</v>
      </c>
      <c r="B97" s="208" t="s">
        <v>227</v>
      </c>
      <c r="C97" s="207" t="s">
        <v>243</v>
      </c>
      <c r="D97" s="202" t="s">
        <v>253</v>
      </c>
      <c r="E97" s="209"/>
      <c r="F97" s="210"/>
      <c r="G97" s="210"/>
      <c r="H97" s="210"/>
      <c r="I97" s="210"/>
      <c r="J97" s="202">
        <v>6</v>
      </c>
    </row>
    <row r="98" spans="1:10" s="15" customFormat="1" ht="15">
      <c r="A98" s="207" t="s">
        <v>207</v>
      </c>
      <c r="B98" s="208" t="s">
        <v>228</v>
      </c>
      <c r="C98" s="207" t="s">
        <v>244</v>
      </c>
      <c r="D98" s="202" t="s">
        <v>253</v>
      </c>
      <c r="E98" s="209"/>
      <c r="F98" s="210"/>
      <c r="G98" s="210"/>
      <c r="H98" s="210"/>
      <c r="I98" s="210"/>
      <c r="J98" s="202"/>
    </row>
    <row r="99" spans="1:10" s="15" customFormat="1" ht="15">
      <c r="A99" s="207" t="s">
        <v>208</v>
      </c>
      <c r="B99" s="208" t="s">
        <v>229</v>
      </c>
      <c r="C99" s="207" t="s">
        <v>245</v>
      </c>
      <c r="D99" s="202" t="s">
        <v>253</v>
      </c>
      <c r="E99" s="209"/>
      <c r="F99" s="210"/>
      <c r="G99" s="210"/>
      <c r="H99" s="210"/>
      <c r="I99" s="210"/>
      <c r="J99" s="202"/>
    </row>
    <row r="100" spans="1:10" s="15" customFormat="1" ht="15">
      <c r="A100" s="207" t="s">
        <v>209</v>
      </c>
      <c r="B100" s="208" t="s">
        <v>230</v>
      </c>
      <c r="C100" s="207" t="s">
        <v>247</v>
      </c>
      <c r="D100" s="202" t="s">
        <v>253</v>
      </c>
      <c r="E100" s="209"/>
      <c r="F100" s="210"/>
      <c r="G100" s="210"/>
      <c r="H100" s="210"/>
      <c r="I100" s="210"/>
      <c r="J100" s="202"/>
    </row>
    <row r="101" spans="1:10" s="15" customFormat="1" ht="15">
      <c r="A101" s="207" t="s">
        <v>210</v>
      </c>
      <c r="B101" s="208" t="s">
        <v>231</v>
      </c>
      <c r="C101" s="207" t="s">
        <v>248</v>
      </c>
      <c r="D101" s="202" t="s">
        <v>253</v>
      </c>
      <c r="E101" s="209"/>
      <c r="F101" s="210"/>
      <c r="G101" s="210"/>
      <c r="H101" s="210"/>
      <c r="I101" s="210"/>
      <c r="J101" s="202"/>
    </row>
    <row r="102" spans="1:10" s="15" customFormat="1" ht="15">
      <c r="A102" s="207" t="s">
        <v>211</v>
      </c>
      <c r="B102" s="208" t="s">
        <v>232</v>
      </c>
      <c r="C102" s="207" t="s">
        <v>249</v>
      </c>
      <c r="D102" s="202" t="s">
        <v>253</v>
      </c>
      <c r="E102" s="209"/>
      <c r="F102" s="210"/>
      <c r="G102" s="210"/>
      <c r="H102" s="210"/>
      <c r="I102" s="210"/>
      <c r="J102" s="202"/>
    </row>
    <row r="103" spans="1:10" s="15" customFormat="1" ht="15">
      <c r="A103" s="207" t="s">
        <v>212</v>
      </c>
      <c r="B103" s="208" t="s">
        <v>233</v>
      </c>
      <c r="C103" s="207" t="s">
        <v>244</v>
      </c>
      <c r="D103" s="202" t="s">
        <v>253</v>
      </c>
      <c r="E103" s="209"/>
      <c r="F103" s="210"/>
      <c r="G103" s="210"/>
      <c r="H103" s="210"/>
      <c r="I103" s="210"/>
      <c r="J103" s="202"/>
    </row>
    <row r="104" spans="1:10" s="15" customFormat="1" ht="15">
      <c r="A104" s="207" t="s">
        <v>213</v>
      </c>
      <c r="B104" s="208" t="s">
        <v>234</v>
      </c>
      <c r="C104" s="207" t="s">
        <v>244</v>
      </c>
      <c r="D104" s="202" t="s">
        <v>253</v>
      </c>
      <c r="E104" s="209"/>
      <c r="F104" s="211"/>
      <c r="G104" s="210"/>
      <c r="H104" s="210"/>
      <c r="I104" s="210"/>
      <c r="J104" s="202"/>
    </row>
    <row r="105" spans="1:10" s="15" customFormat="1" ht="15">
      <c r="A105" s="207" t="s">
        <v>214</v>
      </c>
      <c r="B105" s="208" t="s">
        <v>235</v>
      </c>
      <c r="C105" s="207" t="s">
        <v>250</v>
      </c>
      <c r="D105" s="202" t="s">
        <v>253</v>
      </c>
      <c r="E105" s="209"/>
      <c r="F105" s="210"/>
      <c r="G105" s="210"/>
      <c r="H105" s="210"/>
      <c r="I105" s="210"/>
      <c r="J105" s="202"/>
    </row>
    <row r="106" spans="1:10" s="15" customFormat="1" ht="15">
      <c r="A106" s="207" t="s">
        <v>215</v>
      </c>
      <c r="B106" s="208" t="s">
        <v>236</v>
      </c>
      <c r="C106" s="207" t="s">
        <v>251</v>
      </c>
      <c r="D106" s="202" t="s">
        <v>253</v>
      </c>
      <c r="E106" s="209"/>
      <c r="F106" s="210"/>
      <c r="G106" s="210"/>
      <c r="H106" s="210"/>
      <c r="I106" s="210"/>
      <c r="J106" s="202">
        <v>14</v>
      </c>
    </row>
    <row r="107" spans="1:10" s="15" customFormat="1" ht="15">
      <c r="A107" s="212"/>
      <c r="B107" s="213"/>
      <c r="C107" s="202"/>
      <c r="D107" s="202"/>
      <c r="E107" s="209"/>
      <c r="F107" s="210"/>
      <c r="G107" s="210"/>
      <c r="H107" s="210"/>
      <c r="I107" s="210"/>
      <c r="J107" s="202"/>
    </row>
    <row r="108" spans="1:10" s="15" customFormat="1" ht="15">
      <c r="A108" s="201"/>
      <c r="B108" s="214" t="s">
        <v>59</v>
      </c>
      <c r="C108" s="201"/>
      <c r="D108" s="201"/>
      <c r="E108" s="222">
        <f>SUM(E92:E106)</f>
        <v>0</v>
      </c>
      <c r="F108" s="222">
        <f>SUM(F92:F106)</f>
        <v>0</v>
      </c>
      <c r="G108" s="222">
        <f>SUM(G92:G106)</f>
        <v>0</v>
      </c>
      <c r="H108" s="222">
        <f>SUM(H92:H106)</f>
        <v>0</v>
      </c>
      <c r="I108" s="222">
        <f>SUM(I92:I106)</f>
        <v>0</v>
      </c>
      <c r="J108" s="202"/>
    </row>
    <row r="109" spans="1:10" s="15" customFormat="1" ht="15">
      <c r="A109" s="215"/>
      <c r="B109" s="216"/>
      <c r="C109" s="215"/>
      <c r="D109" s="215"/>
      <c r="E109" s="215"/>
      <c r="F109" s="215"/>
      <c r="G109" s="215"/>
      <c r="H109" s="215"/>
      <c r="I109" s="215"/>
      <c r="J109" s="215"/>
    </row>
    <row r="110" spans="1:10" s="15" customFormat="1" ht="15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</row>
    <row r="111" spans="1:10" s="15" customFormat="1" ht="37.5" customHeight="1">
      <c r="A111" s="273" t="s">
        <v>221</v>
      </c>
      <c r="B111" s="273"/>
      <c r="C111" s="273"/>
      <c r="D111" s="273"/>
      <c r="E111" s="273"/>
      <c r="F111" s="273"/>
      <c r="G111" s="273"/>
      <c r="H111" s="273"/>
      <c r="I111" s="273"/>
      <c r="J111" s="273"/>
    </row>
    <row r="112" spans="1:10" s="15" customFormat="1" ht="15" customHeight="1">
      <c r="A112" s="203"/>
      <c r="B112" s="203"/>
      <c r="C112" s="203"/>
      <c r="D112" s="203"/>
      <c r="E112" s="203"/>
      <c r="F112" s="204"/>
      <c r="G112" s="204"/>
      <c r="H112" s="204"/>
      <c r="I112" s="205"/>
      <c r="J112" s="205" t="s">
        <v>77</v>
      </c>
    </row>
    <row r="113" spans="1:10" s="15" customFormat="1" ht="105">
      <c r="A113" s="206" t="s">
        <v>76</v>
      </c>
      <c r="B113" s="206" t="s">
        <v>124</v>
      </c>
      <c r="C113" s="206" t="s">
        <v>78</v>
      </c>
      <c r="D113" s="206" t="s">
        <v>125</v>
      </c>
      <c r="E113" s="206" t="s">
        <v>172</v>
      </c>
      <c r="F113" s="206" t="s">
        <v>257</v>
      </c>
      <c r="G113" s="206" t="s">
        <v>173</v>
      </c>
      <c r="H113" s="206" t="s">
        <v>188</v>
      </c>
      <c r="I113" s="206" t="s">
        <v>189</v>
      </c>
      <c r="J113" s="206" t="s">
        <v>126</v>
      </c>
    </row>
    <row r="114" spans="1:10" s="15" customFormat="1" ht="15">
      <c r="A114" s="202">
        <v>1</v>
      </c>
      <c r="B114" s="202">
        <v>2</v>
      </c>
      <c r="C114" s="202">
        <v>3</v>
      </c>
      <c r="D114" s="202">
        <v>4</v>
      </c>
      <c r="E114" s="202">
        <v>5</v>
      </c>
      <c r="F114" s="202">
        <v>6</v>
      </c>
      <c r="G114" s="202">
        <v>7</v>
      </c>
      <c r="H114" s="202">
        <v>8</v>
      </c>
      <c r="I114" s="202">
        <v>9</v>
      </c>
      <c r="J114" s="202">
        <v>10</v>
      </c>
    </row>
    <row r="115" spans="1:10" s="15" customFormat="1" ht="15" customHeight="1">
      <c r="A115" s="207" t="s">
        <v>201</v>
      </c>
      <c r="B115" s="208" t="s">
        <v>222</v>
      </c>
      <c r="C115" s="207" t="s">
        <v>252</v>
      </c>
      <c r="D115" s="202" t="s">
        <v>253</v>
      </c>
      <c r="E115" s="209"/>
      <c r="F115" s="209"/>
      <c r="G115" s="209"/>
      <c r="H115" s="209"/>
      <c r="I115" s="209"/>
      <c r="J115" s="201"/>
    </row>
    <row r="116" spans="1:10" s="15" customFormat="1" ht="15" customHeight="1">
      <c r="A116" s="207" t="s">
        <v>205</v>
      </c>
      <c r="B116" s="208" t="s">
        <v>226</v>
      </c>
      <c r="C116" s="207" t="s">
        <v>243</v>
      </c>
      <c r="D116" s="202" t="s">
        <v>253</v>
      </c>
      <c r="E116" s="209"/>
      <c r="F116" s="209"/>
      <c r="G116" s="209"/>
      <c r="H116" s="209"/>
      <c r="I116" s="209"/>
      <c r="J116" s="202"/>
    </row>
    <row r="117" spans="1:10" s="15" customFormat="1" ht="15" customHeight="1">
      <c r="A117" s="207" t="s">
        <v>206</v>
      </c>
      <c r="B117" s="208" t="s">
        <v>227</v>
      </c>
      <c r="C117" s="207" t="s">
        <v>243</v>
      </c>
      <c r="D117" s="202" t="s">
        <v>253</v>
      </c>
      <c r="E117" s="209"/>
      <c r="F117" s="209"/>
      <c r="G117" s="209"/>
      <c r="H117" s="209"/>
      <c r="I117" s="209"/>
      <c r="J117" s="202">
        <v>6</v>
      </c>
    </row>
    <row r="118" spans="1:10" s="15" customFormat="1" ht="15" customHeight="1">
      <c r="A118" s="207" t="s">
        <v>216</v>
      </c>
      <c r="B118" s="208" t="s">
        <v>237</v>
      </c>
      <c r="C118" s="207" t="s">
        <v>254</v>
      </c>
      <c r="D118" s="202" t="s">
        <v>253</v>
      </c>
      <c r="E118" s="209"/>
      <c r="F118" s="209"/>
      <c r="G118" s="209"/>
      <c r="H118" s="209"/>
      <c r="I118" s="209"/>
      <c r="J118" s="202"/>
    </row>
    <row r="119" spans="1:10" s="15" customFormat="1" ht="15" customHeight="1">
      <c r="A119" s="207" t="s">
        <v>207</v>
      </c>
      <c r="B119" s="208" t="s">
        <v>228</v>
      </c>
      <c r="C119" s="207" t="s">
        <v>244</v>
      </c>
      <c r="D119" s="202" t="s">
        <v>253</v>
      </c>
      <c r="E119" s="209"/>
      <c r="F119" s="209"/>
      <c r="G119" s="209"/>
      <c r="H119" s="209"/>
      <c r="I119" s="209"/>
      <c r="J119" s="202"/>
    </row>
    <row r="120" spans="1:10" s="15" customFormat="1" ht="15" customHeight="1">
      <c r="A120" s="207" t="s">
        <v>217</v>
      </c>
      <c r="B120" s="208" t="s">
        <v>238</v>
      </c>
      <c r="C120" s="207" t="s">
        <v>246</v>
      </c>
      <c r="D120" s="202" t="s">
        <v>253</v>
      </c>
      <c r="E120" s="209"/>
      <c r="F120" s="209"/>
      <c r="G120" s="209"/>
      <c r="H120" s="209"/>
      <c r="I120" s="209"/>
      <c r="J120" s="202"/>
    </row>
    <row r="121" spans="1:10" s="15" customFormat="1" ht="15" customHeight="1">
      <c r="A121" s="207" t="s">
        <v>209</v>
      </c>
      <c r="B121" s="208" t="s">
        <v>230</v>
      </c>
      <c r="C121" s="207" t="s">
        <v>247</v>
      </c>
      <c r="D121" s="202" t="s">
        <v>253</v>
      </c>
      <c r="E121" s="209"/>
      <c r="F121" s="209"/>
      <c r="G121" s="209"/>
      <c r="H121" s="209"/>
      <c r="I121" s="209"/>
      <c r="J121" s="202"/>
    </row>
    <row r="122" spans="1:10" s="15" customFormat="1" ht="15" customHeight="1">
      <c r="A122" s="207" t="s">
        <v>218</v>
      </c>
      <c r="B122" s="208" t="s">
        <v>239</v>
      </c>
      <c r="C122" s="207" t="s">
        <v>244</v>
      </c>
      <c r="D122" s="202" t="s">
        <v>253</v>
      </c>
      <c r="E122" s="209"/>
      <c r="F122" s="209"/>
      <c r="G122" s="209"/>
      <c r="H122" s="209"/>
      <c r="I122" s="209"/>
      <c r="J122" s="202"/>
    </row>
    <row r="123" spans="1:10" s="15" customFormat="1" ht="15" customHeight="1">
      <c r="A123" s="207" t="s">
        <v>219</v>
      </c>
      <c r="B123" s="208" t="s">
        <v>240</v>
      </c>
      <c r="C123" s="207" t="s">
        <v>244</v>
      </c>
      <c r="D123" s="202" t="s">
        <v>253</v>
      </c>
      <c r="E123" s="209"/>
      <c r="F123" s="209"/>
      <c r="G123" s="209"/>
      <c r="H123" s="209"/>
      <c r="I123" s="209"/>
      <c r="J123" s="202"/>
    </row>
    <row r="124" spans="1:10" s="15" customFormat="1" ht="15" customHeight="1">
      <c r="A124" s="207" t="s">
        <v>213</v>
      </c>
      <c r="B124" s="208" t="s">
        <v>234</v>
      </c>
      <c r="C124" s="207" t="s">
        <v>244</v>
      </c>
      <c r="D124" s="202" t="s">
        <v>253</v>
      </c>
      <c r="E124" s="209"/>
      <c r="F124" s="209"/>
      <c r="G124" s="209"/>
      <c r="H124" s="209"/>
      <c r="I124" s="209"/>
      <c r="J124" s="202"/>
    </row>
    <row r="125" spans="1:10" s="15" customFormat="1" ht="15" customHeight="1">
      <c r="A125" s="207" t="s">
        <v>215</v>
      </c>
      <c r="B125" s="208" t="s">
        <v>236</v>
      </c>
      <c r="C125" s="207" t="s">
        <v>251</v>
      </c>
      <c r="D125" s="202" t="s">
        <v>253</v>
      </c>
      <c r="E125" s="209"/>
      <c r="F125" s="209"/>
      <c r="G125" s="209"/>
      <c r="H125" s="209"/>
      <c r="I125" s="209"/>
      <c r="J125" s="202">
        <v>14</v>
      </c>
    </row>
    <row r="126" spans="1:10" s="15" customFormat="1" ht="15" customHeight="1">
      <c r="A126" s="201"/>
      <c r="B126" s="214" t="s">
        <v>59</v>
      </c>
      <c r="C126" s="201"/>
      <c r="D126" s="201"/>
      <c r="E126" s="209">
        <f>SUM(E115:E125)</f>
        <v>0</v>
      </c>
      <c r="F126" s="209">
        <f>SUM(F115:F125)</f>
        <v>0</v>
      </c>
      <c r="G126" s="209">
        <f>SUM(G115:G125)</f>
        <v>0</v>
      </c>
      <c r="H126" s="209">
        <f>SUM(H115:H125)</f>
        <v>0</v>
      </c>
      <c r="I126" s="209">
        <f>SUM(I115:I125)</f>
        <v>0</v>
      </c>
      <c r="J126" s="202"/>
    </row>
    <row r="127" s="15" customFormat="1" ht="15" customHeight="1"/>
    <row r="128" s="15" customFormat="1" ht="15" customHeight="1"/>
    <row r="129" spans="1:10" s="15" customFormat="1" ht="39" customHeight="1">
      <c r="A129" s="14"/>
      <c r="B129" s="14" t="s">
        <v>23</v>
      </c>
      <c r="C129" s="14"/>
      <c r="D129" s="14"/>
      <c r="E129" s="272" t="s">
        <v>25</v>
      </c>
      <c r="F129" s="272"/>
      <c r="G129" s="282" t="s">
        <v>199</v>
      </c>
      <c r="H129" s="282"/>
      <c r="I129" s="282"/>
      <c r="J129" s="52"/>
    </row>
    <row r="130" spans="1:8" s="15" customFormat="1" ht="13.5">
      <c r="A130" s="14"/>
      <c r="B130" s="58"/>
      <c r="C130" s="14"/>
      <c r="D130" s="14"/>
      <c r="E130" s="272" t="s">
        <v>33</v>
      </c>
      <c r="F130" s="272"/>
      <c r="H130" s="16" t="s">
        <v>127</v>
      </c>
    </row>
    <row r="131" spans="1:4" s="15" customFormat="1" ht="19.5" customHeight="1">
      <c r="A131" s="14"/>
      <c r="B131" s="58"/>
      <c r="C131" s="14"/>
      <c r="D131" s="14"/>
    </row>
    <row r="132" spans="1:9" s="15" customFormat="1" ht="13.5">
      <c r="A132" s="14"/>
      <c r="B132" s="14" t="s">
        <v>24</v>
      </c>
      <c r="C132" s="14"/>
      <c r="D132" s="14"/>
      <c r="E132" s="272" t="s">
        <v>25</v>
      </c>
      <c r="F132" s="272"/>
      <c r="G132" s="282" t="s">
        <v>200</v>
      </c>
      <c r="H132" s="282"/>
      <c r="I132" s="282"/>
    </row>
    <row r="133" spans="1:9" s="15" customFormat="1" ht="15" customHeight="1">
      <c r="A133" s="14"/>
      <c r="B133" s="58"/>
      <c r="C133" s="14"/>
      <c r="D133" s="14"/>
      <c r="E133" s="272" t="s">
        <v>33</v>
      </c>
      <c r="F133" s="272"/>
      <c r="G133" s="272" t="s">
        <v>127</v>
      </c>
      <c r="H133" s="272"/>
      <c r="I133" s="272"/>
    </row>
    <row r="134" spans="1:4" s="15" customFormat="1" ht="13.5">
      <c r="A134" s="14"/>
      <c r="B134" s="14"/>
      <c r="C134" s="14"/>
      <c r="D134" s="14"/>
    </row>
    <row r="135" spans="1:4" s="15" customFormat="1" ht="13.5">
      <c r="A135" s="14"/>
      <c r="B135" s="14"/>
      <c r="C135" s="14"/>
      <c r="D135" s="14"/>
    </row>
    <row r="136" spans="1:4" s="15" customFormat="1" ht="13.5">
      <c r="A136" s="14"/>
      <c r="B136" s="14"/>
      <c r="C136" s="14"/>
      <c r="D136" s="14"/>
    </row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  <row r="202" s="15" customFormat="1" ht="13.5"/>
    <row r="203" s="15" customFormat="1" ht="13.5"/>
    <row r="204" s="15" customFormat="1" ht="13.5"/>
    <row r="205" s="15" customFormat="1" ht="13.5"/>
    <row r="206" s="15" customFormat="1" ht="13.5"/>
    <row r="207" s="15" customFormat="1" ht="13.5"/>
    <row r="208" s="15" customFormat="1" ht="13.5"/>
    <row r="209" s="15" customFormat="1" ht="13.5"/>
    <row r="210" s="15" customFormat="1" ht="13.5"/>
    <row r="211" s="15" customFormat="1" ht="13.5"/>
    <row r="212" s="15" customFormat="1" ht="13.5"/>
    <row r="213" s="15" customFormat="1" ht="13.5"/>
    <row r="214" s="15" customFormat="1" ht="13.5"/>
    <row r="215" s="15" customFormat="1" ht="13.5"/>
    <row r="216" s="15" customFormat="1" ht="13.5"/>
    <row r="217" s="15" customFormat="1" ht="13.5"/>
    <row r="218" s="15" customFormat="1" ht="13.5"/>
    <row r="219" s="15" customFormat="1" ht="13.5"/>
    <row r="220" s="15" customFormat="1" ht="13.5"/>
    <row r="221" s="15" customFormat="1" ht="13.5"/>
    <row r="222" s="15" customFormat="1" ht="13.5"/>
    <row r="223" s="15" customFormat="1" ht="13.5"/>
    <row r="224" s="15" customFormat="1" ht="13.5"/>
    <row r="225" s="15" customFormat="1" ht="13.5"/>
    <row r="226" s="15" customFormat="1" ht="13.5"/>
    <row r="227" s="15" customFormat="1" ht="13.5"/>
    <row r="228" s="15" customFormat="1" ht="13.5"/>
    <row r="229" s="15" customFormat="1" ht="13.5"/>
  </sheetData>
  <sheetProtection/>
  <mergeCells count="103">
    <mergeCell ref="A68:B68"/>
    <mergeCell ref="C68:E68"/>
    <mergeCell ref="A71:B71"/>
    <mergeCell ref="C71:E71"/>
    <mergeCell ref="A69:J69"/>
    <mergeCell ref="A72:J72"/>
    <mergeCell ref="A62:B62"/>
    <mergeCell ref="C62:E62"/>
    <mergeCell ref="C53:E53"/>
    <mergeCell ref="A54:J54"/>
    <mergeCell ref="A56:B56"/>
    <mergeCell ref="C56:E56"/>
    <mergeCell ref="A57:J57"/>
    <mergeCell ref="A59:B59"/>
    <mergeCell ref="A36:J36"/>
    <mergeCell ref="A86:B86"/>
    <mergeCell ref="C86:E86"/>
    <mergeCell ref="A78:J78"/>
    <mergeCell ref="A80:B80"/>
    <mergeCell ref="C80:E80"/>
    <mergeCell ref="A81:J81"/>
    <mergeCell ref="A83:B83"/>
    <mergeCell ref="A65:B65"/>
    <mergeCell ref="C65:E65"/>
    <mergeCell ref="C83:E83"/>
    <mergeCell ref="A84:J84"/>
    <mergeCell ref="A79:J79"/>
    <mergeCell ref="A66:J66"/>
    <mergeCell ref="A74:B74"/>
    <mergeCell ref="C74:E74"/>
    <mergeCell ref="A75:J75"/>
    <mergeCell ref="A77:B77"/>
    <mergeCell ref="A76:J76"/>
    <mergeCell ref="A67:J67"/>
    <mergeCell ref="A45:J45"/>
    <mergeCell ref="A55:J55"/>
    <mergeCell ref="A58:J58"/>
    <mergeCell ref="C59:E59"/>
    <mergeCell ref="A48:J48"/>
    <mergeCell ref="A50:B50"/>
    <mergeCell ref="C50:E50"/>
    <mergeCell ref="A51:J51"/>
    <mergeCell ref="A18:J18"/>
    <mergeCell ref="A20:B20"/>
    <mergeCell ref="C20:E20"/>
    <mergeCell ref="A21:J21"/>
    <mergeCell ref="A23:B23"/>
    <mergeCell ref="A26:B26"/>
    <mergeCell ref="A32:B32"/>
    <mergeCell ref="C32:E32"/>
    <mergeCell ref="A35:B35"/>
    <mergeCell ref="C23:E23"/>
    <mergeCell ref="A19:I19"/>
    <mergeCell ref="A22:J22"/>
    <mergeCell ref="A25:J25"/>
    <mergeCell ref="A28:J28"/>
    <mergeCell ref="A31:J31"/>
    <mergeCell ref="A42:J42"/>
    <mergeCell ref="A44:B44"/>
    <mergeCell ref="C44:E44"/>
    <mergeCell ref="C35:E35"/>
    <mergeCell ref="A41:B41"/>
    <mergeCell ref="A14:B14"/>
    <mergeCell ref="C14:E14"/>
    <mergeCell ref="A15:J15"/>
    <mergeCell ref="A38:B38"/>
    <mergeCell ref="C38:E38"/>
    <mergeCell ref="A39:J39"/>
    <mergeCell ref="C26:E26"/>
    <mergeCell ref="A29:B29"/>
    <mergeCell ref="C29:E29"/>
    <mergeCell ref="E130:F130"/>
    <mergeCell ref="E133:F133"/>
    <mergeCell ref="G133:I133"/>
    <mergeCell ref="G129:I129"/>
    <mergeCell ref="G132:I132"/>
    <mergeCell ref="E129:F129"/>
    <mergeCell ref="E132:F132"/>
    <mergeCell ref="A88:J88"/>
    <mergeCell ref="A111:J111"/>
    <mergeCell ref="F4:G4"/>
    <mergeCell ref="A8:J8"/>
    <mergeCell ref="H4:J4"/>
    <mergeCell ref="C10:E10"/>
    <mergeCell ref="C11:E11"/>
    <mergeCell ref="A6:J6"/>
    <mergeCell ref="A11:B11"/>
    <mergeCell ref="A10:B10"/>
    <mergeCell ref="A12:J12"/>
    <mergeCell ref="A17:B17"/>
    <mergeCell ref="C17:E17"/>
    <mergeCell ref="A13:J13"/>
    <mergeCell ref="A16:J16"/>
    <mergeCell ref="A82:J82"/>
    <mergeCell ref="A37:J37"/>
    <mergeCell ref="A40:J40"/>
    <mergeCell ref="A43:J43"/>
    <mergeCell ref="A46:J46"/>
    <mergeCell ref="A49:J49"/>
    <mergeCell ref="A52:J52"/>
    <mergeCell ref="A47:B47"/>
    <mergeCell ref="C47:E47"/>
    <mergeCell ref="A53:B53"/>
  </mergeCells>
  <printOptions/>
  <pageMargins left="0.7480314960629921" right="0" top="0.6299212598425197" bottom="0.4724409448818898" header="0.1968503937007874" footer="0.2755905511811024"/>
  <pageSetup fitToHeight="2" horizontalDpi="600" verticalDpi="600" orientation="landscape" paperSize="9" scale="74" r:id="rId1"/>
  <rowBreaks count="2" manualBreakCount="2">
    <brk id="87" max="9" man="1"/>
    <brk id="11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80"/>
  <sheetViews>
    <sheetView showGridLines="0" tabSelected="1" view="pageBreakPreview" zoomScaleSheetLayoutView="100" zoomScalePageLayoutView="0" workbookViewId="0" topLeftCell="A1">
      <selection activeCell="A12" sqref="A12:H12"/>
    </sheetView>
  </sheetViews>
  <sheetFormatPr defaultColWidth="9.125" defaultRowHeight="12.75"/>
  <cols>
    <col min="1" max="1" width="10.625" style="33" customWidth="1"/>
    <col min="2" max="2" width="32.375" style="33" customWidth="1"/>
    <col min="3" max="3" width="17.375" style="33" customWidth="1"/>
    <col min="4" max="4" width="16.625" style="33" customWidth="1"/>
    <col min="5" max="5" width="17.50390625" style="33" customWidth="1"/>
    <col min="6" max="6" width="19.625" style="33" customWidth="1"/>
    <col min="7" max="7" width="22.875" style="33" customWidth="1"/>
    <col min="8" max="8" width="48.25390625" style="33" customWidth="1"/>
    <col min="9" max="16384" width="9.125" style="33" customWidth="1"/>
  </cols>
  <sheetData>
    <row r="1" spans="1:8" ht="15">
      <c r="A1" s="397" t="s">
        <v>369</v>
      </c>
      <c r="B1" s="397"/>
      <c r="C1" s="397"/>
      <c r="D1" s="397"/>
      <c r="E1" s="397"/>
      <c r="F1" s="397"/>
      <c r="G1" s="397"/>
      <c r="H1" s="397"/>
    </row>
    <row r="3" spans="1:14" ht="21.75" customHeight="1">
      <c r="A3" s="320" t="s">
        <v>324</v>
      </c>
      <c r="B3" s="408"/>
      <c r="C3" s="408"/>
      <c r="D3" s="408"/>
      <c r="E3" s="77"/>
      <c r="F3" s="293" t="s">
        <v>166</v>
      </c>
      <c r="G3" s="293"/>
      <c r="H3" s="261" t="s">
        <v>167</v>
      </c>
      <c r="J3" s="78"/>
      <c r="K3" s="78"/>
      <c r="L3" s="78"/>
      <c r="M3" s="407" t="s">
        <v>128</v>
      </c>
      <c r="N3" s="407"/>
    </row>
    <row r="4" spans="1:14" ht="12.75">
      <c r="A4" s="309" t="s">
        <v>130</v>
      </c>
      <c r="B4" s="309"/>
      <c r="C4" s="309"/>
      <c r="D4" s="309"/>
      <c r="E4" s="309"/>
      <c r="F4" s="290" t="s">
        <v>132</v>
      </c>
      <c r="G4" s="290"/>
      <c r="H4" s="35" t="s">
        <v>119</v>
      </c>
      <c r="J4" s="63"/>
      <c r="K4" s="63"/>
      <c r="L4" s="63"/>
      <c r="M4" s="291" t="s">
        <v>119</v>
      </c>
      <c r="N4" s="291"/>
    </row>
    <row r="5" spans="1:14" ht="1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64"/>
      <c r="N5" s="64"/>
    </row>
    <row r="6" spans="1:14" ht="15.75" customHeight="1">
      <c r="A6" s="320" t="s">
        <v>323</v>
      </c>
      <c r="B6" s="308"/>
      <c r="C6" s="308"/>
      <c r="D6" s="308"/>
      <c r="E6" s="77"/>
      <c r="F6" s="293" t="s">
        <v>198</v>
      </c>
      <c r="G6" s="293"/>
      <c r="H6" s="261" t="s">
        <v>167</v>
      </c>
      <c r="I6" s="78"/>
      <c r="J6" s="78"/>
      <c r="K6" s="78"/>
      <c r="L6" s="78"/>
      <c r="M6" s="411" t="s">
        <v>135</v>
      </c>
      <c r="N6" s="412"/>
    </row>
    <row r="7" spans="1:14" ht="12.75">
      <c r="A7" s="309" t="s">
        <v>79</v>
      </c>
      <c r="B7" s="309"/>
      <c r="C7" s="309"/>
      <c r="D7" s="309"/>
      <c r="E7" s="309"/>
      <c r="F7" s="290" t="s">
        <v>134</v>
      </c>
      <c r="G7" s="290"/>
      <c r="H7" s="260" t="s">
        <v>119</v>
      </c>
      <c r="I7" s="63"/>
      <c r="J7" s="63"/>
      <c r="K7" s="63"/>
      <c r="L7" s="63"/>
      <c r="M7" s="291" t="s">
        <v>119</v>
      </c>
      <c r="N7" s="291"/>
    </row>
    <row r="8" spans="1:14" ht="15">
      <c r="A8" s="111"/>
      <c r="B8" s="111"/>
      <c r="C8" s="111"/>
      <c r="D8" s="111"/>
      <c r="E8" s="111"/>
      <c r="F8" s="79"/>
      <c r="G8" s="79"/>
      <c r="H8" s="79"/>
      <c r="I8" s="79"/>
      <c r="J8" s="79"/>
      <c r="K8" s="79"/>
      <c r="L8" s="78"/>
      <c r="M8" s="64"/>
      <c r="N8" s="64"/>
    </row>
    <row r="9" spans="1:14" ht="39" customHeight="1">
      <c r="A9" s="149" t="s">
        <v>136</v>
      </c>
      <c r="B9" s="238" t="s">
        <v>215</v>
      </c>
      <c r="C9" s="409">
        <v>8821</v>
      </c>
      <c r="D9" s="409"/>
      <c r="E9" s="410">
        <v>1060</v>
      </c>
      <c r="F9" s="410"/>
      <c r="G9" s="414" t="s">
        <v>315</v>
      </c>
      <c r="H9" s="414"/>
      <c r="I9" s="79"/>
      <c r="L9" s="78"/>
      <c r="M9" s="413" t="s">
        <v>131</v>
      </c>
      <c r="N9" s="413"/>
    </row>
    <row r="10" spans="2:14" s="63" customFormat="1" ht="39">
      <c r="B10" s="140" t="s">
        <v>137</v>
      </c>
      <c r="C10" s="291" t="s">
        <v>139</v>
      </c>
      <c r="D10" s="291"/>
      <c r="E10" s="291" t="s">
        <v>141</v>
      </c>
      <c r="F10" s="291"/>
      <c r="G10" s="291" t="s">
        <v>143</v>
      </c>
      <c r="H10" s="291"/>
      <c r="I10" s="140"/>
      <c r="M10" s="291" t="s">
        <v>120</v>
      </c>
      <c r="N10" s="291"/>
    </row>
    <row r="11" ht="12.75">
      <c r="H11" s="261" t="s">
        <v>258</v>
      </c>
    </row>
    <row r="12" spans="1:8" s="109" customFormat="1" ht="12.75" customHeight="1">
      <c r="A12" s="400" t="s">
        <v>120</v>
      </c>
      <c r="B12" s="400"/>
      <c r="C12" s="400"/>
      <c r="D12" s="400"/>
      <c r="E12" s="400"/>
      <c r="F12" s="400"/>
      <c r="G12" s="400"/>
      <c r="H12" s="400"/>
    </row>
    <row r="13" spans="1:8" s="109" customFormat="1" ht="12.75">
      <c r="A13" s="398"/>
      <c r="B13" s="398"/>
      <c r="C13" s="398"/>
      <c r="D13" s="398"/>
      <c r="E13" s="398"/>
      <c r="F13" s="399"/>
      <c r="G13" s="399"/>
      <c r="H13" s="399"/>
    </row>
    <row r="14" spans="1:8" s="109" customFormat="1" ht="27.75" customHeight="1">
      <c r="A14" s="391" t="s">
        <v>349</v>
      </c>
      <c r="B14" s="391"/>
      <c r="C14" s="391"/>
      <c r="D14" s="391"/>
      <c r="E14" s="391"/>
      <c r="F14" s="391"/>
      <c r="G14" s="391"/>
      <c r="H14" s="108"/>
    </row>
    <row r="15" spans="6:8" ht="12.75">
      <c r="F15" s="34"/>
      <c r="G15" s="35"/>
      <c r="H15" s="35" t="s">
        <v>77</v>
      </c>
    </row>
    <row r="16" spans="2:8" ht="21" customHeight="1">
      <c r="B16" s="319" t="s">
        <v>94</v>
      </c>
      <c r="C16" s="319" t="s">
        <v>12</v>
      </c>
      <c r="D16" s="321" t="s">
        <v>345</v>
      </c>
      <c r="E16" s="321" t="s">
        <v>346</v>
      </c>
      <c r="F16" s="319" t="s">
        <v>347</v>
      </c>
      <c r="G16" s="319"/>
      <c r="H16" s="393" t="s">
        <v>317</v>
      </c>
    </row>
    <row r="17" spans="2:8" ht="114.75" customHeight="1">
      <c r="B17" s="319"/>
      <c r="C17" s="319"/>
      <c r="D17" s="322"/>
      <c r="E17" s="322"/>
      <c r="F17" s="8" t="s">
        <v>39</v>
      </c>
      <c r="G17" s="8" t="s">
        <v>74</v>
      </c>
      <c r="H17" s="394"/>
    </row>
    <row r="18" spans="2:8" s="34" customFormat="1" ht="12.75">
      <c r="B18" s="36">
        <v>1</v>
      </c>
      <c r="C18" s="36">
        <v>2</v>
      </c>
      <c r="D18" s="36">
        <v>3</v>
      </c>
      <c r="E18" s="36">
        <v>4</v>
      </c>
      <c r="F18" s="36">
        <v>5</v>
      </c>
      <c r="G18" s="36">
        <v>6</v>
      </c>
      <c r="H18" s="36">
        <v>7</v>
      </c>
    </row>
    <row r="19" spans="2:8" s="34" customFormat="1" ht="39">
      <c r="B19" s="132" t="s">
        <v>318</v>
      </c>
      <c r="C19" s="132" t="s">
        <v>170</v>
      </c>
      <c r="D19" s="225">
        <f>'ДОДАТОК 2 Ф-2 п.8'!E9</f>
        <v>2188679</v>
      </c>
      <c r="E19" s="225">
        <f>'ДОДАТОК 2 Ф-2 п.8'!H9</f>
        <v>2000000</v>
      </c>
      <c r="F19" s="225">
        <f>'ДОДАТОК 2 Ф-2 п.8'!K9</f>
        <v>1081029</v>
      </c>
      <c r="G19" s="253">
        <v>2304820</v>
      </c>
      <c r="H19" s="156" t="s">
        <v>348</v>
      </c>
    </row>
    <row r="20" spans="2:8" s="34" customFormat="1" ht="12.75">
      <c r="B20" s="36"/>
      <c r="C20" s="132"/>
      <c r="D20" s="36"/>
      <c r="E20" s="36"/>
      <c r="F20" s="36"/>
      <c r="G20" s="36"/>
      <c r="H20" s="36"/>
    </row>
    <row r="21" spans="2:8" s="34" customFormat="1" ht="12.75">
      <c r="B21" s="36"/>
      <c r="C21" s="132"/>
      <c r="D21" s="36"/>
      <c r="E21" s="36"/>
      <c r="F21" s="36"/>
      <c r="G21" s="36"/>
      <c r="H21" s="36"/>
    </row>
    <row r="22" spans="2:8" s="34" customFormat="1" ht="12.75">
      <c r="B22" s="36"/>
      <c r="C22" s="132" t="s">
        <v>110</v>
      </c>
      <c r="D22" s="36"/>
      <c r="E22" s="36"/>
      <c r="F22" s="36"/>
      <c r="G22" s="36"/>
      <c r="H22" s="36"/>
    </row>
    <row r="23" spans="2:8" s="34" customFormat="1" ht="12.75">
      <c r="B23" s="36"/>
      <c r="C23" s="132"/>
      <c r="D23" s="36"/>
      <c r="E23" s="36"/>
      <c r="F23" s="36"/>
      <c r="G23" s="36"/>
      <c r="H23" s="36"/>
    </row>
    <row r="24" spans="2:8" ht="12.75">
      <c r="B24" s="132" t="s">
        <v>321</v>
      </c>
      <c r="C24" s="30" t="s">
        <v>16</v>
      </c>
      <c r="D24" s="225">
        <f>'ДОДАТОК 2 Форма 2 п.1-5'!D30</f>
        <v>214228</v>
      </c>
      <c r="E24" s="225">
        <f>'ДОДАТОК 2 Форма 2 п.1-5'!H30</f>
        <v>480003</v>
      </c>
      <c r="F24" s="225">
        <f>'ДОДАТОК 2 Ф-2 п.8'!L9</f>
        <v>445200</v>
      </c>
      <c r="G24" s="30"/>
      <c r="H24" s="30"/>
    </row>
    <row r="25" spans="1:8" ht="15.75" customHeight="1">
      <c r="A25" s="396"/>
      <c r="B25" s="396"/>
      <c r="C25" s="396"/>
      <c r="D25" s="396"/>
      <c r="E25" s="396"/>
      <c r="F25" s="396"/>
      <c r="G25" s="396"/>
      <c r="H25" s="396"/>
    </row>
    <row r="26" spans="1:8" ht="28.5" customHeight="1">
      <c r="A26" s="395" t="s">
        <v>154</v>
      </c>
      <c r="B26" s="395"/>
      <c r="C26" s="395"/>
      <c r="D26" s="395"/>
      <c r="E26" s="395"/>
      <c r="F26" s="395"/>
      <c r="G26" s="110"/>
      <c r="H26" s="108"/>
    </row>
    <row r="27" spans="1:8" ht="15.75" customHeight="1">
      <c r="A27" s="319" t="s">
        <v>26</v>
      </c>
      <c r="B27" s="319" t="s">
        <v>12</v>
      </c>
      <c r="C27" s="319" t="s">
        <v>22</v>
      </c>
      <c r="D27" s="319" t="s">
        <v>14</v>
      </c>
      <c r="E27" s="321" t="s">
        <v>350</v>
      </c>
      <c r="F27" s="321" t="s">
        <v>351</v>
      </c>
      <c r="G27" s="11"/>
      <c r="H27" s="11"/>
    </row>
    <row r="28" spans="1:8" ht="60" customHeight="1">
      <c r="A28" s="319"/>
      <c r="B28" s="319"/>
      <c r="C28" s="319"/>
      <c r="D28" s="319"/>
      <c r="E28" s="322"/>
      <c r="F28" s="322"/>
      <c r="G28" s="11"/>
      <c r="H28" s="11"/>
    </row>
    <row r="29" spans="1:8" ht="14.25" customHeight="1">
      <c r="A29" s="8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11"/>
      <c r="H29" s="11"/>
    </row>
    <row r="30" spans="1:8" ht="14.25" customHeight="1">
      <c r="A30" s="28"/>
      <c r="B30" s="9" t="s">
        <v>3</v>
      </c>
      <c r="C30" s="28"/>
      <c r="D30" s="28"/>
      <c r="E30" s="125"/>
      <c r="F30" s="125"/>
      <c r="G30" s="113"/>
      <c r="H30" s="113"/>
    </row>
    <row r="31" spans="1:8" ht="30" customHeight="1">
      <c r="A31" s="28"/>
      <c r="B31" s="226" t="s">
        <v>175</v>
      </c>
      <c r="C31" s="153" t="s">
        <v>176</v>
      </c>
      <c r="D31" s="227" t="s">
        <v>319</v>
      </c>
      <c r="E31" s="228">
        <v>113</v>
      </c>
      <c r="F31" s="229">
        <v>113</v>
      </c>
      <c r="G31" s="113"/>
      <c r="H31" s="113"/>
    </row>
    <row r="32" spans="1:8" ht="55.5" customHeight="1">
      <c r="A32" s="28"/>
      <c r="B32" s="226" t="s">
        <v>320</v>
      </c>
      <c r="C32" s="153" t="s">
        <v>316</v>
      </c>
      <c r="D32" s="227" t="s">
        <v>179</v>
      </c>
      <c r="E32" s="230">
        <f>F19+F24</f>
        <v>1526229</v>
      </c>
      <c r="F32" s="231">
        <f>F19+G19+F24</f>
        <v>3831049</v>
      </c>
      <c r="G32" s="113"/>
      <c r="H32" s="113"/>
    </row>
    <row r="33" spans="1:8" ht="14.25" customHeight="1">
      <c r="A33" s="28"/>
      <c r="B33" s="9" t="s">
        <v>4</v>
      </c>
      <c r="C33" s="28"/>
      <c r="D33" s="28"/>
      <c r="E33" s="125"/>
      <c r="F33" s="125"/>
      <c r="G33" s="113"/>
      <c r="H33" s="113"/>
    </row>
    <row r="34" spans="1:8" ht="14.25" customHeight="1">
      <c r="A34" s="28"/>
      <c r="B34" s="389" t="s">
        <v>180</v>
      </c>
      <c r="C34" s="406" t="s">
        <v>176</v>
      </c>
      <c r="D34" s="388" t="s">
        <v>184</v>
      </c>
      <c r="E34" s="401">
        <v>3</v>
      </c>
      <c r="F34" s="403">
        <v>6</v>
      </c>
      <c r="G34" s="113"/>
      <c r="H34" s="113"/>
    </row>
    <row r="35" spans="1:8" ht="14.25" customHeight="1">
      <c r="A35" s="28"/>
      <c r="B35" s="389"/>
      <c r="C35" s="406"/>
      <c r="D35" s="388"/>
      <c r="E35" s="402"/>
      <c r="F35" s="404"/>
      <c r="G35" s="113"/>
      <c r="H35" s="113"/>
    </row>
    <row r="36" spans="1:8" ht="37.5" customHeight="1">
      <c r="A36" s="28"/>
      <c r="B36" s="232" t="s">
        <v>181</v>
      </c>
      <c r="C36" s="153" t="s">
        <v>185</v>
      </c>
      <c r="D36" s="227" t="s">
        <v>184</v>
      </c>
      <c r="E36" s="233">
        <f>'ДОДАТОК 2 Ф-2 п.8'!M12</f>
        <v>136.5</v>
      </c>
      <c r="F36" s="235">
        <v>312.3</v>
      </c>
      <c r="G36" s="113"/>
      <c r="H36" s="113"/>
    </row>
    <row r="37" spans="1:8" ht="14.25" customHeight="1">
      <c r="A37" s="28"/>
      <c r="B37" s="9" t="s">
        <v>5</v>
      </c>
      <c r="C37" s="28"/>
      <c r="D37" s="28"/>
      <c r="E37" s="125"/>
      <c r="F37" s="125"/>
      <c r="G37" s="113"/>
      <c r="H37" s="113"/>
    </row>
    <row r="38" spans="1:8" ht="22.5" customHeight="1">
      <c r="A38" s="28"/>
      <c r="B38" s="232" t="s">
        <v>182</v>
      </c>
      <c r="C38" s="153" t="s">
        <v>322</v>
      </c>
      <c r="D38" s="227" t="s">
        <v>184</v>
      </c>
      <c r="E38" s="234">
        <f>E32/E34/1000</f>
        <v>508.743</v>
      </c>
      <c r="F38" s="234">
        <f>F32/F34/1000</f>
        <v>638.5081666666666</v>
      </c>
      <c r="G38" s="113"/>
      <c r="H38" s="113"/>
    </row>
    <row r="39" spans="1:8" ht="14.25" customHeight="1">
      <c r="A39" s="28"/>
      <c r="B39" s="9" t="s">
        <v>6</v>
      </c>
      <c r="C39" s="28"/>
      <c r="D39" s="28"/>
      <c r="E39" s="237"/>
      <c r="F39" s="237"/>
      <c r="G39" s="113"/>
      <c r="H39" s="113"/>
    </row>
    <row r="40" spans="1:8" ht="38.25" customHeight="1">
      <c r="A40" s="28"/>
      <c r="B40" s="232" t="s">
        <v>183</v>
      </c>
      <c r="C40" s="153" t="s">
        <v>186</v>
      </c>
      <c r="D40" s="227" t="s">
        <v>184</v>
      </c>
      <c r="E40" s="236">
        <f>E34/E31*100</f>
        <v>2.6548672566371683</v>
      </c>
      <c r="F40" s="236">
        <f>F34/F31*100</f>
        <v>5.3097345132743365</v>
      </c>
      <c r="G40" s="113"/>
      <c r="H40" s="113"/>
    </row>
    <row r="41" spans="1:8" ht="12.75" customHeight="1">
      <c r="A41" s="37"/>
      <c r="B41" s="38"/>
      <c r="C41" s="37"/>
      <c r="D41" s="37"/>
      <c r="E41" s="38"/>
      <c r="F41" s="38"/>
      <c r="G41" s="38"/>
      <c r="H41" s="38"/>
    </row>
    <row r="42" spans="1:8" ht="94.5" customHeight="1">
      <c r="A42" s="396" t="s">
        <v>352</v>
      </c>
      <c r="B42" s="396"/>
      <c r="C42" s="396"/>
      <c r="D42" s="396"/>
      <c r="E42" s="396"/>
      <c r="F42" s="396"/>
      <c r="G42" s="10"/>
      <c r="H42" s="13"/>
    </row>
    <row r="43" spans="1:8" ht="12.75" customHeight="1">
      <c r="A43" s="405"/>
      <c r="B43" s="405"/>
      <c r="C43" s="405"/>
      <c r="D43" s="10"/>
      <c r="E43" s="10"/>
      <c r="F43" s="10"/>
      <c r="G43" s="39"/>
      <c r="H43" s="13"/>
    </row>
    <row r="44" spans="1:8" ht="17.25" customHeight="1">
      <c r="A44" s="124" t="s">
        <v>59</v>
      </c>
      <c r="B44" s="75"/>
      <c r="C44" s="75"/>
      <c r="D44" s="75"/>
      <c r="E44" s="75"/>
      <c r="F44" s="75"/>
      <c r="G44" s="75"/>
      <c r="H44" s="10"/>
    </row>
    <row r="45" spans="1:8" ht="17.25" customHeight="1">
      <c r="A45" s="40"/>
      <c r="B45" s="46"/>
      <c r="C45" s="46"/>
      <c r="D45" s="46"/>
      <c r="E45" s="46"/>
      <c r="F45" s="46"/>
      <c r="G45" s="46"/>
      <c r="H45" s="10"/>
    </row>
    <row r="46" spans="1:8" ht="28.5" customHeight="1">
      <c r="A46" s="396" t="s">
        <v>156</v>
      </c>
      <c r="B46" s="396"/>
      <c r="C46" s="396"/>
      <c r="D46" s="396"/>
      <c r="E46" s="396"/>
      <c r="F46" s="396"/>
      <c r="G46" s="396"/>
      <c r="H46" s="10"/>
    </row>
    <row r="47" spans="1:8" ht="16.5" customHeight="1">
      <c r="A47" s="10"/>
      <c r="B47" s="10"/>
      <c r="C47" s="10"/>
      <c r="D47" s="10"/>
      <c r="E47" s="10"/>
      <c r="F47" s="10"/>
      <c r="G47" s="39" t="s">
        <v>77</v>
      </c>
      <c r="H47" s="10"/>
    </row>
    <row r="48" spans="1:7" ht="21" customHeight="1">
      <c r="A48" s="319" t="s">
        <v>34</v>
      </c>
      <c r="B48" s="319" t="s">
        <v>12</v>
      </c>
      <c r="C48" s="316" t="s">
        <v>53</v>
      </c>
      <c r="D48" s="317"/>
      <c r="E48" s="319" t="s">
        <v>53</v>
      </c>
      <c r="F48" s="319"/>
      <c r="G48" s="393" t="s">
        <v>109</v>
      </c>
    </row>
    <row r="49" spans="1:7" ht="39">
      <c r="A49" s="319"/>
      <c r="B49" s="319"/>
      <c r="C49" s="8" t="s">
        <v>36</v>
      </c>
      <c r="D49" s="8" t="s">
        <v>74</v>
      </c>
      <c r="E49" s="8" t="s">
        <v>36</v>
      </c>
      <c r="F49" s="8" t="s">
        <v>74</v>
      </c>
      <c r="G49" s="394"/>
    </row>
    <row r="50" spans="1:7" ht="14.25" customHeight="1">
      <c r="A50" s="36">
        <v>1</v>
      </c>
      <c r="B50" s="36">
        <v>2</v>
      </c>
      <c r="C50" s="36">
        <v>3</v>
      </c>
      <c r="D50" s="36">
        <v>4</v>
      </c>
      <c r="E50" s="36">
        <v>5</v>
      </c>
      <c r="F50" s="36">
        <v>6</v>
      </c>
      <c r="G50" s="36">
        <v>7</v>
      </c>
    </row>
    <row r="51" spans="1:7" ht="14.25" customHeight="1">
      <c r="A51" s="36"/>
      <c r="B51" s="132"/>
      <c r="C51" s="36"/>
      <c r="D51" s="36"/>
      <c r="E51" s="36"/>
      <c r="F51" s="36"/>
      <c r="G51" s="36"/>
    </row>
    <row r="52" spans="1:7" ht="14.25" customHeight="1">
      <c r="A52" s="36"/>
      <c r="B52" s="132"/>
      <c r="C52" s="36"/>
      <c r="D52" s="36"/>
      <c r="E52" s="36"/>
      <c r="F52" s="36"/>
      <c r="G52" s="36"/>
    </row>
    <row r="53" spans="1:7" ht="14.25" customHeight="1">
      <c r="A53" s="36"/>
      <c r="B53" s="132"/>
      <c r="C53" s="36"/>
      <c r="D53" s="36"/>
      <c r="E53" s="36"/>
      <c r="F53" s="36"/>
      <c r="G53" s="36"/>
    </row>
    <row r="54" spans="1:7" ht="14.25" customHeight="1">
      <c r="A54" s="36"/>
      <c r="B54" s="132" t="s">
        <v>15</v>
      </c>
      <c r="C54" s="36"/>
      <c r="D54" s="36"/>
      <c r="E54" s="36"/>
      <c r="F54" s="36"/>
      <c r="G54" s="36"/>
    </row>
    <row r="55" spans="1:7" ht="14.25" customHeight="1">
      <c r="A55" s="36"/>
      <c r="B55" s="132"/>
      <c r="C55" s="36"/>
      <c r="D55" s="36"/>
      <c r="E55" s="36"/>
      <c r="F55" s="36"/>
      <c r="G55" s="36"/>
    </row>
    <row r="56" spans="1:7" ht="14.25" customHeight="1">
      <c r="A56" s="36"/>
      <c r="B56" s="30" t="s">
        <v>16</v>
      </c>
      <c r="C56" s="36"/>
      <c r="D56" s="36"/>
      <c r="E56" s="36"/>
      <c r="F56" s="36"/>
      <c r="G56" s="36"/>
    </row>
    <row r="57" spans="1:8" ht="18" customHeight="1">
      <c r="A57" s="10"/>
      <c r="B57" s="10"/>
      <c r="C57" s="10"/>
      <c r="D57" s="10"/>
      <c r="E57" s="10"/>
      <c r="F57" s="10"/>
      <c r="G57" s="10"/>
      <c r="H57" s="10"/>
    </row>
    <row r="58" spans="1:8" ht="14.25" customHeight="1">
      <c r="A58" s="391" t="s">
        <v>157</v>
      </c>
      <c r="B58" s="391"/>
      <c r="C58" s="391"/>
      <c r="D58" s="391"/>
      <c r="E58" s="391"/>
      <c r="F58" s="391"/>
      <c r="G58" s="391"/>
      <c r="H58" s="391"/>
    </row>
    <row r="59" spans="1:8" ht="21" customHeight="1">
      <c r="A59" s="319" t="s">
        <v>26</v>
      </c>
      <c r="B59" s="319" t="s">
        <v>12</v>
      </c>
      <c r="C59" s="319" t="s">
        <v>22</v>
      </c>
      <c r="D59" s="319" t="s">
        <v>14</v>
      </c>
      <c r="E59" s="319" t="s">
        <v>101</v>
      </c>
      <c r="F59" s="319" t="s">
        <v>75</v>
      </c>
      <c r="G59" s="319" t="s">
        <v>101</v>
      </c>
      <c r="H59" s="319" t="s">
        <v>75</v>
      </c>
    </row>
    <row r="60" spans="1:8" ht="45" customHeight="1">
      <c r="A60" s="319"/>
      <c r="B60" s="319"/>
      <c r="C60" s="319"/>
      <c r="D60" s="319"/>
      <c r="E60" s="319"/>
      <c r="F60" s="319"/>
      <c r="G60" s="319"/>
      <c r="H60" s="319"/>
    </row>
    <row r="61" spans="1:8" s="34" customFormat="1" ht="12.75">
      <c r="A61" s="8">
        <v>1</v>
      </c>
      <c r="B61" s="8">
        <v>2</v>
      </c>
      <c r="C61" s="8">
        <v>3</v>
      </c>
      <c r="D61" s="8">
        <v>4</v>
      </c>
      <c r="E61" s="8">
        <v>5</v>
      </c>
      <c r="F61" s="8">
        <v>6</v>
      </c>
      <c r="G61" s="8">
        <v>7</v>
      </c>
      <c r="H61" s="8">
        <v>8</v>
      </c>
    </row>
    <row r="62" spans="1:8" s="34" customFormat="1" ht="12.75">
      <c r="A62" s="8"/>
      <c r="B62" s="105" t="s">
        <v>3</v>
      </c>
      <c r="C62" s="8"/>
      <c r="D62" s="8"/>
      <c r="E62" s="8"/>
      <c r="F62" s="8"/>
      <c r="G62" s="8"/>
      <c r="H62" s="8"/>
    </row>
    <row r="63" spans="1:8" s="34" customFormat="1" ht="12.75">
      <c r="A63" s="8"/>
      <c r="B63" s="28"/>
      <c r="C63" s="8"/>
      <c r="D63" s="8"/>
      <c r="E63" s="8"/>
      <c r="F63" s="8"/>
      <c r="G63" s="8"/>
      <c r="H63" s="8"/>
    </row>
    <row r="64" spans="1:8" s="34" customFormat="1" ht="12.75">
      <c r="A64" s="8"/>
      <c r="B64" s="105" t="s">
        <v>4</v>
      </c>
      <c r="C64" s="8"/>
      <c r="D64" s="8"/>
      <c r="E64" s="8"/>
      <c r="F64" s="8"/>
      <c r="G64" s="8"/>
      <c r="H64" s="8"/>
    </row>
    <row r="65" spans="1:8" s="34" customFormat="1" ht="12.75">
      <c r="A65" s="8"/>
      <c r="B65" s="105"/>
      <c r="C65" s="8"/>
      <c r="D65" s="8"/>
      <c r="E65" s="8"/>
      <c r="F65" s="8"/>
      <c r="G65" s="8"/>
      <c r="H65" s="76"/>
    </row>
    <row r="66" spans="1:8" s="34" customFormat="1" ht="12.75">
      <c r="A66" s="8"/>
      <c r="B66" s="105" t="s">
        <v>5</v>
      </c>
      <c r="C66" s="8"/>
      <c r="D66" s="8"/>
      <c r="E66" s="8"/>
      <c r="F66" s="8"/>
      <c r="G66" s="8"/>
      <c r="H66" s="76"/>
    </row>
    <row r="67" spans="1:8" s="34" customFormat="1" ht="12.75">
      <c r="A67" s="8"/>
      <c r="B67" s="105"/>
      <c r="C67" s="8"/>
      <c r="D67" s="8"/>
      <c r="E67" s="8"/>
      <c r="F67" s="8"/>
      <c r="G67" s="8"/>
      <c r="H67" s="76"/>
    </row>
    <row r="68" spans="1:8" s="34" customFormat="1" ht="12.75">
      <c r="A68" s="8"/>
      <c r="B68" s="105" t="s">
        <v>6</v>
      </c>
      <c r="C68" s="8"/>
      <c r="D68" s="8"/>
      <c r="E68" s="8"/>
      <c r="F68" s="8"/>
      <c r="G68" s="8"/>
      <c r="H68" s="76"/>
    </row>
    <row r="69" spans="1:8" s="34" customFormat="1" ht="12.75">
      <c r="A69" s="8"/>
      <c r="B69" s="105"/>
      <c r="C69" s="8"/>
      <c r="D69" s="8"/>
      <c r="E69" s="8"/>
      <c r="F69" s="8"/>
      <c r="G69" s="8"/>
      <c r="H69" s="76"/>
    </row>
    <row r="70" spans="1:8" s="47" customFormat="1" ht="12.75">
      <c r="A70" s="11"/>
      <c r="B70" s="20"/>
      <c r="C70" s="11"/>
      <c r="D70" s="11"/>
      <c r="E70" s="11"/>
      <c r="F70" s="11"/>
      <c r="G70" s="11"/>
      <c r="H70" s="12"/>
    </row>
    <row r="71" spans="1:8" s="47" customFormat="1" ht="27.75" customHeight="1">
      <c r="A71" s="392" t="s">
        <v>102</v>
      </c>
      <c r="B71" s="392"/>
      <c r="C71" s="392"/>
      <c r="D71" s="392"/>
      <c r="E71" s="392"/>
      <c r="F71" s="392"/>
      <c r="G71" s="392"/>
      <c r="H71" s="12"/>
    </row>
    <row r="72" spans="1:8" ht="16.5" customHeight="1">
      <c r="A72" s="390"/>
      <c r="B72" s="390"/>
      <c r="C72" s="390"/>
      <c r="D72" s="12"/>
      <c r="E72" s="12"/>
      <c r="F72" s="12"/>
      <c r="G72" s="12"/>
      <c r="H72" s="39"/>
    </row>
    <row r="73" spans="1:8" ht="12.75">
      <c r="A73" s="126" t="s">
        <v>59</v>
      </c>
      <c r="B73" s="51"/>
      <c r="C73" s="8"/>
      <c r="D73" s="8"/>
      <c r="E73" s="8"/>
      <c r="F73" s="8"/>
      <c r="G73" s="8"/>
      <c r="H73" s="4"/>
    </row>
    <row r="74" spans="1:8" ht="12.75">
      <c r="A74" s="11"/>
      <c r="B74" s="19"/>
      <c r="C74" s="11"/>
      <c r="D74" s="11"/>
      <c r="E74" s="11"/>
      <c r="F74" s="11"/>
      <c r="G74" s="11"/>
      <c r="H74" s="12"/>
    </row>
    <row r="75" spans="1:8" ht="12.75">
      <c r="A75" s="34"/>
      <c r="B75" s="34"/>
      <c r="C75" s="34"/>
      <c r="D75" s="34"/>
      <c r="E75" s="34"/>
      <c r="F75" s="34"/>
      <c r="G75" s="34"/>
      <c r="H75" s="34"/>
    </row>
    <row r="76" spans="1:7" s="59" customFormat="1" ht="15">
      <c r="A76" s="386" t="s">
        <v>38</v>
      </c>
      <c r="B76" s="386"/>
      <c r="C76" s="386"/>
      <c r="D76" s="71"/>
      <c r="F76" s="71" t="s">
        <v>199</v>
      </c>
      <c r="G76" s="71"/>
    </row>
    <row r="77" spans="1:7" s="59" customFormat="1" ht="18.75" customHeight="1">
      <c r="A77" s="386"/>
      <c r="B77" s="387"/>
      <c r="C77" s="387"/>
      <c r="D77" s="73" t="s">
        <v>33</v>
      </c>
      <c r="F77" s="384" t="s">
        <v>127</v>
      </c>
      <c r="G77" s="385"/>
    </row>
    <row r="78" spans="1:4" s="59" customFormat="1" ht="15.75" customHeight="1">
      <c r="A78" s="386"/>
      <c r="B78" s="387"/>
      <c r="C78" s="387"/>
      <c r="D78" s="64"/>
    </row>
    <row r="79" spans="1:7" s="59" customFormat="1" ht="15">
      <c r="A79" s="386" t="s">
        <v>8</v>
      </c>
      <c r="B79" s="386"/>
      <c r="C79" s="386"/>
      <c r="D79" s="74"/>
      <c r="F79" s="71" t="s">
        <v>200</v>
      </c>
      <c r="G79" s="71"/>
    </row>
    <row r="80" spans="1:7" s="59" customFormat="1" ht="15">
      <c r="A80" s="70"/>
      <c r="B80" s="72"/>
      <c r="C80" s="72"/>
      <c r="D80" s="73" t="s">
        <v>33</v>
      </c>
      <c r="F80" s="384" t="s">
        <v>127</v>
      </c>
      <c r="G80" s="385"/>
    </row>
    <row r="82" ht="21" customHeight="1"/>
  </sheetData>
  <sheetProtection/>
  <mergeCells count="70">
    <mergeCell ref="H16:H17"/>
    <mergeCell ref="M6:N6"/>
    <mergeCell ref="A7:E7"/>
    <mergeCell ref="M7:N7"/>
    <mergeCell ref="M9:N9"/>
    <mergeCell ref="E10:F10"/>
    <mergeCell ref="G10:H10"/>
    <mergeCell ref="G9:H9"/>
    <mergeCell ref="A6:D6"/>
    <mergeCell ref="F6:G6"/>
    <mergeCell ref="F7:G7"/>
    <mergeCell ref="M10:N10"/>
    <mergeCell ref="M3:N3"/>
    <mergeCell ref="A4:E4"/>
    <mergeCell ref="F4:G4"/>
    <mergeCell ref="M4:N4"/>
    <mergeCell ref="A3:D3"/>
    <mergeCell ref="C9:D9"/>
    <mergeCell ref="C10:D10"/>
    <mergeCell ref="E9:F9"/>
    <mergeCell ref="F77:G77"/>
    <mergeCell ref="B16:B17"/>
    <mergeCell ref="C16:C17"/>
    <mergeCell ref="D16:D17"/>
    <mergeCell ref="F16:G16"/>
    <mergeCell ref="A79:C79"/>
    <mergeCell ref="C27:C28"/>
    <mergeCell ref="E59:E60"/>
    <mergeCell ref="D59:D60"/>
    <mergeCell ref="C34:C35"/>
    <mergeCell ref="F80:G80"/>
    <mergeCell ref="A76:C76"/>
    <mergeCell ref="A77:A78"/>
    <mergeCell ref="E48:F48"/>
    <mergeCell ref="E34:E35"/>
    <mergeCell ref="F34:F35"/>
    <mergeCell ref="A43:C43"/>
    <mergeCell ref="B48:B49"/>
    <mergeCell ref="F59:F60"/>
    <mergeCell ref="A46:G46"/>
    <mergeCell ref="A1:H1"/>
    <mergeCell ref="A13:E13"/>
    <mergeCell ref="F13:H13"/>
    <mergeCell ref="A12:H12"/>
    <mergeCell ref="A14:G14"/>
    <mergeCell ref="D27:D28"/>
    <mergeCell ref="E27:E28"/>
    <mergeCell ref="F27:F28"/>
    <mergeCell ref="A25:H25"/>
    <mergeCell ref="E16:E17"/>
    <mergeCell ref="F3:G3"/>
    <mergeCell ref="A59:A60"/>
    <mergeCell ref="C59:C60"/>
    <mergeCell ref="H59:H60"/>
    <mergeCell ref="B59:B60"/>
    <mergeCell ref="A26:F26"/>
    <mergeCell ref="A27:A28"/>
    <mergeCell ref="B27:B28"/>
    <mergeCell ref="A42:F42"/>
    <mergeCell ref="C48:D48"/>
    <mergeCell ref="D34:D35"/>
    <mergeCell ref="B34:B35"/>
    <mergeCell ref="C77:C78"/>
    <mergeCell ref="A72:C72"/>
    <mergeCell ref="A48:A49"/>
    <mergeCell ref="A58:H58"/>
    <mergeCell ref="A71:G71"/>
    <mergeCell ref="G59:G60"/>
    <mergeCell ref="B77:B78"/>
    <mergeCell ref="G48:G49"/>
  </mergeCells>
  <printOptions/>
  <pageMargins left="0.9" right="0.31496062992125984" top="0.44" bottom="0.38" header="0.2362204724409449" footer="0.2755905511811024"/>
  <pageSetup horizontalDpi="600" verticalDpi="600" orientation="landscape" paperSize="9" scale="64" r:id="rId1"/>
  <rowBreaks count="1" manualBreakCount="1">
    <brk id="3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view="pageBreakPreview" zoomScaleSheetLayoutView="100" zoomScalePageLayoutView="0" workbookViewId="0" topLeftCell="A1">
      <selection activeCell="E44" sqref="E44"/>
    </sheetView>
  </sheetViews>
  <sheetFormatPr defaultColWidth="9.125" defaultRowHeight="12.75"/>
  <cols>
    <col min="1" max="1" width="10.625" style="33" customWidth="1"/>
    <col min="2" max="2" width="32.375" style="33" customWidth="1"/>
    <col min="3" max="3" width="17.375" style="33" customWidth="1"/>
    <col min="4" max="4" width="16.625" style="33" customWidth="1"/>
    <col min="5" max="5" width="19.625" style="33" customWidth="1"/>
    <col min="6" max="6" width="22.875" style="33" customWidth="1"/>
    <col min="7" max="7" width="24.50390625" style="33" customWidth="1"/>
    <col min="8" max="16384" width="9.125" style="33" customWidth="1"/>
  </cols>
  <sheetData>
    <row r="1" spans="1:7" ht="24.75" customHeight="1">
      <c r="A1" s="397" t="s">
        <v>158</v>
      </c>
      <c r="B1" s="397"/>
      <c r="C1" s="397"/>
      <c r="D1" s="397"/>
      <c r="E1" s="397"/>
      <c r="F1" s="397"/>
      <c r="G1" s="397"/>
    </row>
    <row r="3" spans="1:7" ht="15">
      <c r="A3" s="408" t="s">
        <v>152</v>
      </c>
      <c r="B3" s="408"/>
      <c r="C3" s="408"/>
      <c r="D3" s="408"/>
      <c r="E3" s="77"/>
      <c r="F3" s="304" t="s">
        <v>151</v>
      </c>
      <c r="G3" s="304"/>
    </row>
    <row r="4" spans="1:7" ht="12.75">
      <c r="A4" s="309" t="s">
        <v>130</v>
      </c>
      <c r="B4" s="309"/>
      <c r="C4" s="309"/>
      <c r="D4" s="309"/>
      <c r="E4" s="309"/>
      <c r="F4" s="290" t="s">
        <v>132</v>
      </c>
      <c r="G4" s="290"/>
    </row>
    <row r="5" spans="1:8" ht="15">
      <c r="A5" s="78"/>
      <c r="B5" s="78"/>
      <c r="C5" s="78"/>
      <c r="D5" s="78"/>
      <c r="E5" s="78"/>
      <c r="F5" s="78"/>
      <c r="G5" s="78"/>
      <c r="H5" s="78"/>
    </row>
    <row r="6" spans="1:8" ht="15">
      <c r="A6" s="308" t="s">
        <v>153</v>
      </c>
      <c r="B6" s="308"/>
      <c r="C6" s="308"/>
      <c r="D6" s="308"/>
      <c r="E6" s="77"/>
      <c r="F6" s="304" t="s">
        <v>133</v>
      </c>
      <c r="G6" s="304"/>
      <c r="H6" s="78"/>
    </row>
    <row r="7" spans="1:8" ht="12.75">
      <c r="A7" s="309" t="s">
        <v>79</v>
      </c>
      <c r="B7" s="309"/>
      <c r="C7" s="309"/>
      <c r="D7" s="309"/>
      <c r="E7" s="309"/>
      <c r="F7" s="290" t="s">
        <v>134</v>
      </c>
      <c r="G7" s="290"/>
      <c r="H7" s="63"/>
    </row>
    <row r="8" spans="1:8" ht="15">
      <c r="A8" s="111"/>
      <c r="B8" s="111"/>
      <c r="C8" s="111"/>
      <c r="D8" s="111"/>
      <c r="E8" s="111"/>
      <c r="F8" s="79"/>
      <c r="G8" s="79"/>
      <c r="H8" s="79"/>
    </row>
    <row r="9" spans="1:10" ht="18" customHeight="1">
      <c r="A9" s="67" t="s">
        <v>136</v>
      </c>
      <c r="B9" s="147" t="s">
        <v>138</v>
      </c>
      <c r="C9" s="407" t="s">
        <v>140</v>
      </c>
      <c r="D9" s="407"/>
      <c r="E9" s="407" t="s">
        <v>133</v>
      </c>
      <c r="F9" s="407"/>
      <c r="G9" s="304" t="s">
        <v>142</v>
      </c>
      <c r="H9" s="304"/>
      <c r="I9" s="127"/>
      <c r="J9" s="127"/>
    </row>
    <row r="10" spans="2:10" s="63" customFormat="1" ht="51.75" customHeight="1">
      <c r="B10" s="140" t="s">
        <v>137</v>
      </c>
      <c r="C10" s="291" t="s">
        <v>139</v>
      </c>
      <c r="D10" s="291"/>
      <c r="E10" s="291" t="s">
        <v>141</v>
      </c>
      <c r="F10" s="291"/>
      <c r="G10" s="291" t="s">
        <v>143</v>
      </c>
      <c r="H10" s="291"/>
      <c r="I10" s="127"/>
      <c r="J10" s="127"/>
    </row>
    <row r="12" spans="1:7" s="109" customFormat="1" ht="12.75" customHeight="1">
      <c r="A12" s="391" t="s">
        <v>159</v>
      </c>
      <c r="B12" s="391"/>
      <c r="C12" s="391"/>
      <c r="D12" s="391"/>
      <c r="E12" s="391"/>
      <c r="F12" s="391"/>
      <c r="G12" s="391"/>
    </row>
    <row r="13" spans="1:7" s="109" customFormat="1" ht="6.75" customHeight="1">
      <c r="A13" s="398"/>
      <c r="B13" s="398"/>
      <c r="C13" s="398"/>
      <c r="D13" s="398"/>
      <c r="E13" s="399"/>
      <c r="F13" s="399"/>
      <c r="G13" s="399"/>
    </row>
    <row r="14" spans="1:7" s="109" customFormat="1" ht="27.75" customHeight="1">
      <c r="A14" s="391" t="s">
        <v>160</v>
      </c>
      <c r="B14" s="391"/>
      <c r="C14" s="391"/>
      <c r="D14" s="391"/>
      <c r="E14" s="391"/>
      <c r="F14" s="391"/>
      <c r="G14" s="108"/>
    </row>
    <row r="15" spans="5:7" ht="12.75">
      <c r="E15" s="34"/>
      <c r="F15" s="35"/>
      <c r="G15" s="35" t="s">
        <v>77</v>
      </c>
    </row>
    <row r="16" spans="2:7" ht="21" customHeight="1">
      <c r="B16" s="319" t="s">
        <v>94</v>
      </c>
      <c r="C16" s="319" t="s">
        <v>12</v>
      </c>
      <c r="D16" s="321" t="s">
        <v>54</v>
      </c>
      <c r="E16" s="319" t="s">
        <v>161</v>
      </c>
      <c r="F16" s="319"/>
      <c r="G16" s="393" t="s">
        <v>111</v>
      </c>
    </row>
    <row r="17" spans="2:7" ht="39">
      <c r="B17" s="319"/>
      <c r="C17" s="319"/>
      <c r="D17" s="322"/>
      <c r="E17" s="8" t="s">
        <v>162</v>
      </c>
      <c r="F17" s="8" t="s">
        <v>163</v>
      </c>
      <c r="G17" s="394"/>
    </row>
    <row r="18" spans="2:7" s="34" customFormat="1" ht="12.75">
      <c r="B18" s="36">
        <v>1</v>
      </c>
      <c r="C18" s="36">
        <v>2</v>
      </c>
      <c r="D18" s="36">
        <v>3</v>
      </c>
      <c r="E18" s="36">
        <v>4</v>
      </c>
      <c r="F18" s="36">
        <v>5</v>
      </c>
      <c r="G18" s="36">
        <v>6</v>
      </c>
    </row>
    <row r="19" spans="2:7" s="34" customFormat="1" ht="12.75">
      <c r="B19" s="132" t="s">
        <v>20</v>
      </c>
      <c r="C19" s="132"/>
      <c r="D19" s="36"/>
      <c r="E19" s="36"/>
      <c r="F19" s="36"/>
      <c r="G19" s="36"/>
    </row>
    <row r="20" spans="2:7" s="34" customFormat="1" ht="12.75">
      <c r="B20" s="36"/>
      <c r="C20" s="132"/>
      <c r="D20" s="36"/>
      <c r="E20" s="36"/>
      <c r="F20" s="36"/>
      <c r="G20" s="36"/>
    </row>
    <row r="21" spans="2:7" ht="12.75">
      <c r="B21" s="132" t="s">
        <v>21</v>
      </c>
      <c r="C21" s="30" t="s">
        <v>16</v>
      </c>
      <c r="D21" s="36"/>
      <c r="E21" s="36"/>
      <c r="F21" s="30"/>
      <c r="G21" s="30"/>
    </row>
    <row r="22" spans="2:7" ht="18.75" customHeight="1">
      <c r="B22" s="148" t="s">
        <v>59</v>
      </c>
      <c r="C22" s="30"/>
      <c r="D22" s="36"/>
      <c r="E22" s="36"/>
      <c r="F22" s="30"/>
      <c r="G22" s="30"/>
    </row>
    <row r="23" spans="1:7" ht="15.75" customHeight="1">
      <c r="A23" s="396"/>
      <c r="B23" s="396"/>
      <c r="C23" s="396"/>
      <c r="D23" s="396"/>
      <c r="E23" s="396"/>
      <c r="F23" s="396"/>
      <c r="G23" s="396"/>
    </row>
    <row r="24" spans="1:7" ht="28.5" customHeight="1">
      <c r="A24" s="395" t="s">
        <v>154</v>
      </c>
      <c r="B24" s="395"/>
      <c r="C24" s="395"/>
      <c r="D24" s="395"/>
      <c r="E24" s="415"/>
      <c r="F24" s="110"/>
      <c r="G24" s="108"/>
    </row>
    <row r="25" spans="1:7" ht="26.25" customHeight="1">
      <c r="A25" s="319" t="s">
        <v>26</v>
      </c>
      <c r="B25" s="319" t="s">
        <v>12</v>
      </c>
      <c r="C25" s="319" t="s">
        <v>22</v>
      </c>
      <c r="D25" s="319" t="s">
        <v>14</v>
      </c>
      <c r="E25" s="319" t="s">
        <v>164</v>
      </c>
      <c r="F25" s="11"/>
      <c r="G25" s="11"/>
    </row>
    <row r="26" spans="1:7" ht="32.25" customHeight="1">
      <c r="A26" s="319"/>
      <c r="B26" s="319"/>
      <c r="C26" s="319"/>
      <c r="D26" s="319"/>
      <c r="E26" s="319"/>
      <c r="F26" s="11"/>
      <c r="G26" s="11"/>
    </row>
    <row r="27" spans="1:7" ht="14.25" customHeight="1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11"/>
      <c r="G27" s="11"/>
    </row>
    <row r="28" spans="1:7" ht="14.25" customHeight="1">
      <c r="A28" s="28"/>
      <c r="B28" s="105" t="s">
        <v>3</v>
      </c>
      <c r="C28" s="28"/>
      <c r="D28" s="28"/>
      <c r="E28" s="28"/>
      <c r="F28" s="113"/>
      <c r="G28" s="113"/>
    </row>
    <row r="29" spans="1:7" ht="14.25" customHeight="1">
      <c r="A29" s="28"/>
      <c r="B29" s="28"/>
      <c r="C29" s="28"/>
      <c r="D29" s="28"/>
      <c r="E29" s="28"/>
      <c r="F29" s="113"/>
      <c r="G29" s="113"/>
    </row>
    <row r="30" spans="1:7" ht="14.25" customHeight="1">
      <c r="A30" s="28"/>
      <c r="B30" s="105" t="s">
        <v>4</v>
      </c>
      <c r="C30" s="28"/>
      <c r="D30" s="28"/>
      <c r="E30" s="28"/>
      <c r="F30" s="113"/>
      <c r="G30" s="113"/>
    </row>
    <row r="31" spans="1:7" ht="14.25" customHeight="1">
      <c r="A31" s="28"/>
      <c r="B31" s="105"/>
      <c r="C31" s="28"/>
      <c r="D31" s="28"/>
      <c r="E31" s="28"/>
      <c r="F31" s="113"/>
      <c r="G31" s="113"/>
    </row>
    <row r="32" spans="1:7" ht="14.25" customHeight="1">
      <c r="A32" s="28"/>
      <c r="B32" s="105" t="s">
        <v>5</v>
      </c>
      <c r="C32" s="28"/>
      <c r="D32" s="28"/>
      <c r="E32" s="28"/>
      <c r="F32" s="113"/>
      <c r="G32" s="113"/>
    </row>
    <row r="33" spans="1:7" ht="14.25" customHeight="1">
      <c r="A33" s="28"/>
      <c r="B33" s="105"/>
      <c r="C33" s="28"/>
      <c r="D33" s="28"/>
      <c r="E33" s="28"/>
      <c r="F33" s="113"/>
      <c r="G33" s="113"/>
    </row>
    <row r="34" spans="1:7" ht="14.25" customHeight="1">
      <c r="A34" s="28"/>
      <c r="B34" s="105" t="s">
        <v>6</v>
      </c>
      <c r="C34" s="28"/>
      <c r="D34" s="28"/>
      <c r="E34" s="28"/>
      <c r="F34" s="113"/>
      <c r="G34" s="113"/>
    </row>
    <row r="35" spans="1:7" ht="14.25" customHeight="1">
      <c r="A35" s="28"/>
      <c r="B35" s="105"/>
      <c r="C35" s="28"/>
      <c r="D35" s="28"/>
      <c r="E35" s="28"/>
      <c r="F35" s="113"/>
      <c r="G35" s="113"/>
    </row>
    <row r="36" spans="1:7" ht="12.75" customHeight="1">
      <c r="A36" s="37"/>
      <c r="B36" s="38"/>
      <c r="C36" s="37"/>
      <c r="D36" s="37"/>
      <c r="E36" s="38"/>
      <c r="F36" s="38"/>
      <c r="G36" s="38"/>
    </row>
    <row r="37" spans="1:7" ht="27.75" customHeight="1">
      <c r="A37" s="396" t="s">
        <v>155</v>
      </c>
      <c r="B37" s="396"/>
      <c r="C37" s="396"/>
      <c r="D37" s="396"/>
      <c r="E37" s="396"/>
      <c r="F37" s="10"/>
      <c r="G37" s="13"/>
    </row>
    <row r="38" spans="1:7" ht="4.5" customHeight="1">
      <c r="A38" s="416"/>
      <c r="B38" s="416"/>
      <c r="C38" s="416"/>
      <c r="D38" s="10"/>
      <c r="E38" s="10"/>
      <c r="F38" s="39"/>
      <c r="G38" s="13"/>
    </row>
    <row r="39" spans="1:7" ht="7.5" customHeight="1">
      <c r="A39" s="40"/>
      <c r="B39" s="46"/>
      <c r="C39" s="46"/>
      <c r="D39" s="46"/>
      <c r="E39" s="46"/>
      <c r="F39" s="46"/>
      <c r="G39" s="10"/>
    </row>
    <row r="40" spans="1:7" ht="12.75" hidden="1">
      <c r="A40" s="34"/>
      <c r="B40" s="34"/>
      <c r="C40" s="34"/>
      <c r="D40" s="34"/>
      <c r="E40" s="34"/>
      <c r="F40" s="34"/>
      <c r="G40" s="34"/>
    </row>
    <row r="41" spans="1:6" s="59" customFormat="1" ht="15">
      <c r="A41" s="386" t="s">
        <v>38</v>
      </c>
      <c r="B41" s="386"/>
      <c r="C41" s="386"/>
      <c r="D41" s="71"/>
      <c r="E41" s="71"/>
      <c r="F41" s="71"/>
    </row>
    <row r="42" spans="1:6" s="59" customFormat="1" ht="11.25" customHeight="1">
      <c r="A42" s="386"/>
      <c r="B42" s="387"/>
      <c r="C42" s="387"/>
      <c r="D42" s="73" t="s">
        <v>33</v>
      </c>
      <c r="E42" s="384" t="s">
        <v>127</v>
      </c>
      <c r="F42" s="385"/>
    </row>
    <row r="43" spans="1:4" s="59" customFormat="1" ht="1.5" customHeight="1" hidden="1">
      <c r="A43" s="386"/>
      <c r="B43" s="387"/>
      <c r="C43" s="387"/>
      <c r="D43" s="64"/>
    </row>
    <row r="44" spans="1:6" s="59" customFormat="1" ht="14.25" customHeight="1">
      <c r="A44" s="386" t="s">
        <v>8</v>
      </c>
      <c r="B44" s="386"/>
      <c r="C44" s="386"/>
      <c r="D44" s="74"/>
      <c r="E44" s="71"/>
      <c r="F44" s="71"/>
    </row>
    <row r="45" spans="1:6" s="59" customFormat="1" ht="15">
      <c r="A45" s="70"/>
      <c r="B45" s="72"/>
      <c r="C45" s="72"/>
      <c r="D45" s="73" t="s">
        <v>33</v>
      </c>
      <c r="E45" s="384" t="s">
        <v>127</v>
      </c>
      <c r="F45" s="385"/>
    </row>
  </sheetData>
  <sheetProtection/>
  <mergeCells count="40">
    <mergeCell ref="C10:D10"/>
    <mergeCell ref="E10:F10"/>
    <mergeCell ref="G10:H10"/>
    <mergeCell ref="A13:D13"/>
    <mergeCell ref="E13:G13"/>
    <mergeCell ref="A14:F14"/>
    <mergeCell ref="E45:F45"/>
    <mergeCell ref="A37:E37"/>
    <mergeCell ref="A38:C38"/>
    <mergeCell ref="A41:C41"/>
    <mergeCell ref="A42:A43"/>
    <mergeCell ref="B42:B43"/>
    <mergeCell ref="C42:C43"/>
    <mergeCell ref="E42:F42"/>
    <mergeCell ref="A25:A26"/>
    <mergeCell ref="B25:B26"/>
    <mergeCell ref="C25:C26"/>
    <mergeCell ref="D25:D26"/>
    <mergeCell ref="E25:E26"/>
    <mergeCell ref="A44:C44"/>
    <mergeCell ref="A1:G1"/>
    <mergeCell ref="A12:G12"/>
    <mergeCell ref="F7:G7"/>
    <mergeCell ref="C9:D9"/>
    <mergeCell ref="E9:F9"/>
    <mergeCell ref="A24:E24"/>
    <mergeCell ref="A4:E4"/>
    <mergeCell ref="F4:G4"/>
    <mergeCell ref="A6:D6"/>
    <mergeCell ref="A23:G23"/>
    <mergeCell ref="G9:H9"/>
    <mergeCell ref="F6:G6"/>
    <mergeCell ref="A7:E7"/>
    <mergeCell ref="A3:D3"/>
    <mergeCell ref="F3:G3"/>
    <mergeCell ref="B16:B17"/>
    <mergeCell ref="C16:C17"/>
    <mergeCell ref="D16:D17"/>
    <mergeCell ref="E16:F16"/>
    <mergeCell ref="G16:G17"/>
  </mergeCells>
  <printOptions/>
  <pageMargins left="0.86" right="0.31496062992125984" top="0.35433070866141736" bottom="0.21" header="0.2362204724409449" footer="0.275590551181102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showGridLines="0" view="pageBreakPreview" zoomScale="88" zoomScaleNormal="70" zoomScaleSheetLayoutView="88" zoomScalePageLayoutView="0" workbookViewId="0" topLeftCell="A28">
      <selection activeCell="I12" sqref="I12"/>
    </sheetView>
  </sheetViews>
  <sheetFormatPr defaultColWidth="9.125" defaultRowHeight="12.75"/>
  <cols>
    <col min="1" max="1" width="9.125" style="64" customWidth="1"/>
    <col min="2" max="2" width="30.00390625" style="64" customWidth="1"/>
    <col min="3" max="3" width="15.00390625" style="64" customWidth="1"/>
    <col min="4" max="4" width="15.625" style="64" customWidth="1"/>
    <col min="5" max="6" width="16.00390625" style="64" customWidth="1"/>
    <col min="7" max="7" width="17.00390625" style="64" customWidth="1"/>
    <col min="8" max="8" width="15.625" style="64" customWidth="1"/>
    <col min="9" max="9" width="18.625" style="64" customWidth="1"/>
    <col min="10" max="10" width="15.50390625" style="64" customWidth="1"/>
    <col min="11" max="11" width="14.375" style="64" customWidth="1"/>
    <col min="12" max="12" width="12.50390625" style="64" customWidth="1"/>
    <col min="13" max="13" width="16.375" style="64" customWidth="1"/>
    <col min="14" max="14" width="15.50390625" style="64" customWidth="1"/>
    <col min="15" max="15" width="7.50390625" style="64" customWidth="1"/>
    <col min="16" max="16" width="6.50390625" style="64" customWidth="1"/>
    <col min="17" max="16384" width="9.125" style="64" customWidth="1"/>
  </cols>
  <sheetData>
    <row r="1" spans="1:8" ht="17.25">
      <c r="A1" s="307" t="s">
        <v>368</v>
      </c>
      <c r="B1" s="307"/>
      <c r="C1" s="307"/>
      <c r="D1" s="307"/>
      <c r="E1" s="307"/>
      <c r="F1" s="307"/>
      <c r="G1" s="307"/>
      <c r="H1" s="307"/>
    </row>
    <row r="2" spans="1:3" ht="12.75">
      <c r="A2" s="63"/>
      <c r="B2" s="63"/>
      <c r="C2" s="63"/>
    </row>
    <row r="3" spans="1:14" ht="25.5" customHeight="1">
      <c r="A3" s="308" t="s">
        <v>165</v>
      </c>
      <c r="B3" s="308"/>
      <c r="C3" s="308"/>
      <c r="D3" s="308"/>
      <c r="E3" s="308"/>
      <c r="F3" s="308"/>
      <c r="G3" s="308"/>
      <c r="H3" s="293" t="s">
        <v>166</v>
      </c>
      <c r="I3" s="293"/>
      <c r="J3" s="78"/>
      <c r="K3" s="78"/>
      <c r="L3" s="78"/>
      <c r="M3" s="292" t="s">
        <v>167</v>
      </c>
      <c r="N3" s="292"/>
    </row>
    <row r="4" spans="1:14" ht="48.75" customHeight="1">
      <c r="A4" s="309" t="s">
        <v>130</v>
      </c>
      <c r="B4" s="309"/>
      <c r="C4" s="309"/>
      <c r="D4" s="309"/>
      <c r="E4" s="309"/>
      <c r="F4" s="63" t="s">
        <v>129</v>
      </c>
      <c r="G4" s="63"/>
      <c r="H4" s="290" t="s">
        <v>132</v>
      </c>
      <c r="I4" s="290"/>
      <c r="J4" s="63"/>
      <c r="K4" s="63"/>
      <c r="L4" s="63"/>
      <c r="M4" s="291" t="s">
        <v>119</v>
      </c>
      <c r="N4" s="291"/>
    </row>
    <row r="5" spans="1:12" ht="1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4" ht="30" customHeight="1">
      <c r="A6" s="308" t="s">
        <v>197</v>
      </c>
      <c r="B6" s="308"/>
      <c r="C6" s="308"/>
      <c r="D6" s="308"/>
      <c r="E6" s="308"/>
      <c r="F6" s="308"/>
      <c r="G6" s="308"/>
      <c r="H6" s="293" t="s">
        <v>198</v>
      </c>
      <c r="I6" s="293"/>
      <c r="J6" s="78"/>
      <c r="K6" s="78"/>
      <c r="L6" s="78"/>
      <c r="M6" s="292" t="s">
        <v>167</v>
      </c>
      <c r="N6" s="292"/>
    </row>
    <row r="7" spans="1:14" ht="57" customHeight="1">
      <c r="A7" s="309" t="s">
        <v>79</v>
      </c>
      <c r="B7" s="309"/>
      <c r="C7" s="309"/>
      <c r="D7" s="309"/>
      <c r="E7" s="309"/>
      <c r="F7" s="63"/>
      <c r="G7" s="63"/>
      <c r="H7" s="294" t="s">
        <v>134</v>
      </c>
      <c r="I7" s="294"/>
      <c r="J7" s="63"/>
      <c r="K7" s="63"/>
      <c r="L7" s="63"/>
      <c r="M7" s="291" t="s">
        <v>119</v>
      </c>
      <c r="N7" s="291"/>
    </row>
    <row r="8" spans="1:12" ht="15" customHeight="1">
      <c r="A8" s="111"/>
      <c r="B8" s="111"/>
      <c r="C8" s="111"/>
      <c r="D8" s="111"/>
      <c r="E8" s="111"/>
      <c r="F8" s="79"/>
      <c r="G8" s="79"/>
      <c r="H8" s="79"/>
      <c r="I8" s="79"/>
      <c r="J8" s="79"/>
      <c r="K8" s="79"/>
      <c r="L8" s="78"/>
    </row>
    <row r="9" spans="1:14" ht="57.75" customHeight="1">
      <c r="A9" s="67" t="s">
        <v>136</v>
      </c>
      <c r="B9" s="223" t="s">
        <v>215</v>
      </c>
      <c r="C9" s="67"/>
      <c r="D9" s="300">
        <v>8821</v>
      </c>
      <c r="E9" s="300"/>
      <c r="F9" s="67"/>
      <c r="G9" s="300">
        <v>1060</v>
      </c>
      <c r="H9" s="300"/>
      <c r="I9" s="304" t="s">
        <v>315</v>
      </c>
      <c r="J9" s="304"/>
      <c r="K9" s="304"/>
      <c r="L9" s="78"/>
      <c r="M9" s="305" t="s">
        <v>258</v>
      </c>
      <c r="N9" s="305"/>
    </row>
    <row r="10" spans="1:14" ht="54" customHeight="1">
      <c r="A10" s="63"/>
      <c r="B10" s="140" t="s">
        <v>137</v>
      </c>
      <c r="C10" s="63"/>
      <c r="D10" s="291" t="s">
        <v>139</v>
      </c>
      <c r="E10" s="291"/>
      <c r="F10" s="63"/>
      <c r="G10" s="291" t="s">
        <v>141</v>
      </c>
      <c r="H10" s="291"/>
      <c r="I10" s="291" t="s">
        <v>143</v>
      </c>
      <c r="J10" s="291"/>
      <c r="K10" s="291"/>
      <c r="L10" s="63"/>
      <c r="M10" s="291" t="s">
        <v>120</v>
      </c>
      <c r="N10" s="291"/>
    </row>
    <row r="11" spans="1:12" ht="15">
      <c r="A11" s="79"/>
      <c r="B11" s="79"/>
      <c r="C11" s="79"/>
      <c r="D11" s="79"/>
      <c r="E11" s="79"/>
      <c r="F11" s="79"/>
      <c r="G11" s="79"/>
      <c r="H11" s="79"/>
      <c r="I11" s="78"/>
      <c r="J11" s="78"/>
      <c r="K11" s="78"/>
      <c r="L11" s="78"/>
    </row>
    <row r="12" spans="1:12" ht="15">
      <c r="A12" s="306" t="s">
        <v>367</v>
      </c>
      <c r="B12" s="306"/>
      <c r="C12" s="306"/>
      <c r="D12" s="306"/>
      <c r="E12" s="306"/>
      <c r="F12" s="306"/>
      <c r="G12" s="306"/>
      <c r="H12" s="306"/>
      <c r="I12" s="78"/>
      <c r="J12" s="78"/>
      <c r="K12" s="78"/>
      <c r="L12" s="78"/>
    </row>
    <row r="13" spans="1:12" ht="1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5">
      <c r="A14" s="306" t="s">
        <v>144</v>
      </c>
      <c r="B14" s="306"/>
      <c r="C14" s="306"/>
      <c r="D14" s="306"/>
      <c r="E14" s="306"/>
      <c r="F14" s="78"/>
      <c r="G14" s="78"/>
      <c r="H14" s="78"/>
      <c r="I14" s="78"/>
      <c r="J14" s="78"/>
      <c r="K14" s="78"/>
      <c r="L14" s="78"/>
    </row>
    <row r="15" spans="1:14" ht="36.75" customHeight="1">
      <c r="A15" s="296" t="s">
        <v>362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</row>
    <row r="16" spans="1:12" ht="15">
      <c r="A16" s="308" t="s">
        <v>145</v>
      </c>
      <c r="B16" s="308"/>
      <c r="C16" s="308"/>
      <c r="D16" s="308"/>
      <c r="E16" s="78"/>
      <c r="F16" s="78"/>
      <c r="G16" s="78"/>
      <c r="H16" s="78"/>
      <c r="I16" s="78"/>
      <c r="J16" s="78"/>
      <c r="K16" s="78"/>
      <c r="L16" s="78"/>
    </row>
    <row r="17" spans="1:14" ht="19.5" customHeight="1">
      <c r="A17" s="296" t="s">
        <v>168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</row>
    <row r="18" spans="1:12" ht="23.25" customHeight="1">
      <c r="A18" s="306" t="s">
        <v>146</v>
      </c>
      <c r="B18" s="306"/>
      <c r="C18" s="306"/>
      <c r="D18" s="306"/>
      <c r="E18" s="78"/>
      <c r="F18" s="78"/>
      <c r="G18" s="78"/>
      <c r="H18" s="78"/>
      <c r="I18" s="78"/>
      <c r="J18" s="78"/>
      <c r="K18" s="78"/>
      <c r="L18" s="78"/>
    </row>
    <row r="19" spans="1:14" ht="90.75" customHeight="1">
      <c r="A19" s="296" t="s">
        <v>359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</row>
    <row r="20" spans="1:14" s="67" customFormat="1" ht="27" customHeight="1">
      <c r="A20" s="303" t="s">
        <v>147</v>
      </c>
      <c r="B20" s="303"/>
      <c r="C20" s="303"/>
      <c r="D20" s="303"/>
      <c r="E20" s="303"/>
      <c r="F20" s="303"/>
      <c r="G20" s="80"/>
      <c r="H20" s="80"/>
      <c r="I20" s="80"/>
      <c r="J20" s="80"/>
      <c r="K20" s="80"/>
      <c r="L20" s="80"/>
      <c r="M20" s="80"/>
      <c r="N20" s="80"/>
    </row>
    <row r="21" spans="1:12" ht="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4" s="67" customFormat="1" ht="18.75" customHeight="1">
      <c r="A22" s="297" t="s">
        <v>355</v>
      </c>
      <c r="B22" s="297"/>
      <c r="C22" s="297"/>
      <c r="D22" s="297"/>
      <c r="E22" s="297"/>
      <c r="F22" s="297"/>
      <c r="G22" s="80"/>
      <c r="H22" s="80"/>
      <c r="I22" s="80"/>
      <c r="J22" s="80"/>
      <c r="K22" s="80"/>
      <c r="L22" s="80"/>
      <c r="M22" s="80"/>
      <c r="N22" s="80"/>
    </row>
    <row r="23" spans="1:14" s="67" customFormat="1" ht="12.7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114" t="s">
        <v>77</v>
      </c>
    </row>
    <row r="24" spans="1:14" ht="22.5" customHeight="1">
      <c r="A24" s="298" t="s">
        <v>34</v>
      </c>
      <c r="B24" s="301" t="s">
        <v>12</v>
      </c>
      <c r="C24" s="295" t="s">
        <v>325</v>
      </c>
      <c r="D24" s="295"/>
      <c r="E24" s="295"/>
      <c r="F24" s="295"/>
      <c r="G24" s="295" t="s">
        <v>326</v>
      </c>
      <c r="H24" s="295"/>
      <c r="I24" s="295"/>
      <c r="J24" s="295"/>
      <c r="K24" s="295" t="s">
        <v>327</v>
      </c>
      <c r="L24" s="295"/>
      <c r="M24" s="295"/>
      <c r="N24" s="295"/>
    </row>
    <row r="25" spans="1:14" ht="30" customHeight="1">
      <c r="A25" s="299"/>
      <c r="B25" s="302"/>
      <c r="C25" s="44" t="s">
        <v>2</v>
      </c>
      <c r="D25" s="44" t="s">
        <v>57</v>
      </c>
      <c r="E25" s="45" t="s">
        <v>112</v>
      </c>
      <c r="F25" s="45" t="s">
        <v>46</v>
      </c>
      <c r="G25" s="44" t="s">
        <v>2</v>
      </c>
      <c r="H25" s="44" t="s">
        <v>57</v>
      </c>
      <c r="I25" s="45" t="s">
        <v>112</v>
      </c>
      <c r="J25" s="45" t="s">
        <v>47</v>
      </c>
      <c r="K25" s="44" t="s">
        <v>2</v>
      </c>
      <c r="L25" s="44" t="s">
        <v>57</v>
      </c>
      <c r="M25" s="45" t="s">
        <v>112</v>
      </c>
      <c r="N25" s="45" t="s">
        <v>48</v>
      </c>
    </row>
    <row r="26" spans="1:14" ht="19.5" customHeight="1">
      <c r="A26" s="55">
        <v>1</v>
      </c>
      <c r="B26" s="24">
        <v>2</v>
      </c>
      <c r="C26" s="48">
        <v>3</v>
      </c>
      <c r="D26" s="48">
        <v>4</v>
      </c>
      <c r="E26" s="48">
        <v>5</v>
      </c>
      <c r="F26" s="48">
        <v>6</v>
      </c>
      <c r="G26" s="48">
        <v>7</v>
      </c>
      <c r="H26" s="48">
        <v>8</v>
      </c>
      <c r="I26" s="48">
        <v>9</v>
      </c>
      <c r="J26" s="48">
        <v>10</v>
      </c>
      <c r="K26" s="48">
        <v>11</v>
      </c>
      <c r="L26" s="48">
        <v>12</v>
      </c>
      <c r="M26" s="48">
        <v>13</v>
      </c>
      <c r="N26" s="48">
        <v>14</v>
      </c>
    </row>
    <row r="27" spans="1:14" ht="29.25" customHeight="1">
      <c r="A27" s="196">
        <v>8821</v>
      </c>
      <c r="B27" s="25" t="s">
        <v>37</v>
      </c>
      <c r="C27" s="189">
        <v>2188679</v>
      </c>
      <c r="D27" s="190" t="s">
        <v>17</v>
      </c>
      <c r="E27" s="190" t="s">
        <v>17</v>
      </c>
      <c r="F27" s="190">
        <f>C27</f>
        <v>2188679</v>
      </c>
      <c r="G27" s="189">
        <v>2000000</v>
      </c>
      <c r="H27" s="190" t="s">
        <v>17</v>
      </c>
      <c r="I27" s="190" t="s">
        <v>17</v>
      </c>
      <c r="J27" s="190">
        <f>G27</f>
        <v>2000000</v>
      </c>
      <c r="K27" s="189">
        <v>1081029</v>
      </c>
      <c r="L27" s="190" t="s">
        <v>17</v>
      </c>
      <c r="M27" s="190" t="s">
        <v>17</v>
      </c>
      <c r="N27" s="190">
        <f>K27</f>
        <v>1081029</v>
      </c>
    </row>
    <row r="28" spans="1:14" ht="54.75">
      <c r="A28" s="196"/>
      <c r="B28" s="25" t="s">
        <v>60</v>
      </c>
      <c r="C28" s="190" t="s">
        <v>17</v>
      </c>
      <c r="D28" s="190"/>
      <c r="E28" s="190"/>
      <c r="F28" s="190"/>
      <c r="G28" s="190" t="s">
        <v>17</v>
      </c>
      <c r="H28" s="190"/>
      <c r="I28" s="190"/>
      <c r="J28" s="190"/>
      <c r="K28" s="190" t="s">
        <v>17</v>
      </c>
      <c r="L28" s="190"/>
      <c r="M28" s="190"/>
      <c r="N28" s="190"/>
    </row>
    <row r="29" spans="1:14" ht="54.75">
      <c r="A29" s="196"/>
      <c r="B29" s="25" t="s">
        <v>61</v>
      </c>
      <c r="C29" s="190" t="s">
        <v>17</v>
      </c>
      <c r="D29" s="193"/>
      <c r="E29" s="193"/>
      <c r="F29" s="190"/>
      <c r="G29" s="190" t="s">
        <v>17</v>
      </c>
      <c r="H29" s="193"/>
      <c r="I29" s="193"/>
      <c r="J29" s="193"/>
      <c r="K29" s="190" t="s">
        <v>17</v>
      </c>
      <c r="L29" s="193"/>
      <c r="M29" s="193"/>
      <c r="N29" s="193"/>
    </row>
    <row r="30" spans="1:14" ht="30.75" customHeight="1">
      <c r="A30" s="196">
        <v>8841</v>
      </c>
      <c r="B30" s="25" t="s">
        <v>62</v>
      </c>
      <c r="C30" s="190" t="s">
        <v>17</v>
      </c>
      <c r="D30" s="189">
        <v>214228</v>
      </c>
      <c r="E30" s="190"/>
      <c r="F30" s="190">
        <f>D30+E30</f>
        <v>214228</v>
      </c>
      <c r="G30" s="190" t="s">
        <v>17</v>
      </c>
      <c r="H30" s="189">
        <v>480003</v>
      </c>
      <c r="I30" s="190"/>
      <c r="J30" s="190">
        <f>H30</f>
        <v>480003</v>
      </c>
      <c r="K30" s="190" t="s">
        <v>17</v>
      </c>
      <c r="L30" s="192">
        <v>445200</v>
      </c>
      <c r="M30" s="190"/>
      <c r="N30" s="190">
        <f>L30</f>
        <v>445200</v>
      </c>
    </row>
    <row r="31" spans="1:14" ht="22.5" customHeight="1">
      <c r="A31" s="24"/>
      <c r="B31" s="194" t="s">
        <v>59</v>
      </c>
      <c r="C31" s="195">
        <f>SUM(C27:C30)</f>
        <v>2188679</v>
      </c>
      <c r="D31" s="195">
        <f>SUM(D27:D30)</f>
        <v>214228</v>
      </c>
      <c r="E31" s="195">
        <f>SUM(E27:E30)</f>
        <v>0</v>
      </c>
      <c r="F31" s="195">
        <f>SUM(F27:F30)</f>
        <v>2402907</v>
      </c>
      <c r="G31" s="195">
        <f>SUM(G27:G30)</f>
        <v>2000000</v>
      </c>
      <c r="H31" s="195">
        <f aca="true" t="shared" si="0" ref="H31:N31">SUM(H27:H30)</f>
        <v>480003</v>
      </c>
      <c r="I31" s="195">
        <f t="shared" si="0"/>
        <v>0</v>
      </c>
      <c r="J31" s="195">
        <f t="shared" si="0"/>
        <v>2480003</v>
      </c>
      <c r="K31" s="195">
        <f t="shared" si="0"/>
        <v>1081029</v>
      </c>
      <c r="L31" s="195">
        <f t="shared" si="0"/>
        <v>445200</v>
      </c>
      <c r="M31" s="195">
        <f t="shared" si="0"/>
        <v>0</v>
      </c>
      <c r="N31" s="195">
        <f t="shared" si="0"/>
        <v>1526229</v>
      </c>
    </row>
    <row r="32" spans="1:14" ht="12.75" customHeight="1">
      <c r="A32" s="314"/>
      <c r="B32" s="314"/>
      <c r="C32" s="314"/>
      <c r="D32" s="314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2.5" customHeight="1">
      <c r="A33" s="313" t="s">
        <v>356</v>
      </c>
      <c r="B33" s="313"/>
      <c r="C33" s="313"/>
      <c r="D33" s="313"/>
      <c r="E33" s="313"/>
      <c r="F33" s="313"/>
      <c r="G33" s="313"/>
      <c r="H33" s="313"/>
      <c r="I33" s="313"/>
      <c r="J33" s="313"/>
      <c r="K33" s="52"/>
      <c r="L33" s="52"/>
      <c r="M33" s="52"/>
      <c r="N33" s="52"/>
    </row>
    <row r="34" spans="1:14" ht="14.25" customHeight="1">
      <c r="A34" s="52"/>
      <c r="B34" s="52"/>
      <c r="C34" s="52"/>
      <c r="D34" s="52"/>
      <c r="E34" s="52"/>
      <c r="F34" s="52"/>
      <c r="G34" s="52"/>
      <c r="H34" s="52"/>
      <c r="I34" s="52"/>
      <c r="J34" s="52" t="s">
        <v>77</v>
      </c>
      <c r="L34" s="52"/>
      <c r="M34" s="52"/>
      <c r="N34" s="52"/>
    </row>
    <row r="35" spans="1:14" ht="22.5" customHeight="1">
      <c r="A35" s="295" t="s">
        <v>34</v>
      </c>
      <c r="B35" s="301" t="s">
        <v>35</v>
      </c>
      <c r="C35" s="310" t="s">
        <v>169</v>
      </c>
      <c r="D35" s="311"/>
      <c r="E35" s="311"/>
      <c r="F35" s="312"/>
      <c r="G35" s="310" t="s">
        <v>328</v>
      </c>
      <c r="H35" s="311"/>
      <c r="I35" s="311"/>
      <c r="J35" s="312"/>
      <c r="K35" s="52"/>
      <c r="L35" s="52"/>
      <c r="M35" s="52"/>
      <c r="N35" s="52"/>
    </row>
    <row r="36" spans="1:14" ht="30" customHeight="1">
      <c r="A36" s="295"/>
      <c r="B36" s="302"/>
      <c r="C36" s="44" t="s">
        <v>2</v>
      </c>
      <c r="D36" s="44" t="s">
        <v>57</v>
      </c>
      <c r="E36" s="45" t="s">
        <v>112</v>
      </c>
      <c r="F36" s="45" t="s">
        <v>46</v>
      </c>
      <c r="G36" s="44" t="s">
        <v>2</v>
      </c>
      <c r="H36" s="44" t="s">
        <v>57</v>
      </c>
      <c r="I36" s="45" t="s">
        <v>112</v>
      </c>
      <c r="J36" s="45" t="s">
        <v>47</v>
      </c>
      <c r="K36" s="52"/>
      <c r="L36" s="52"/>
      <c r="M36" s="52"/>
      <c r="N36" s="52"/>
    </row>
    <row r="37" spans="1:14" ht="22.5" customHeight="1">
      <c r="A37" s="24">
        <v>1</v>
      </c>
      <c r="B37" s="24">
        <v>2</v>
      </c>
      <c r="C37" s="48">
        <v>3</v>
      </c>
      <c r="D37" s="48">
        <v>4</v>
      </c>
      <c r="E37" s="48">
        <v>5</v>
      </c>
      <c r="F37" s="48">
        <v>6</v>
      </c>
      <c r="G37" s="48">
        <v>7</v>
      </c>
      <c r="H37" s="48">
        <v>8</v>
      </c>
      <c r="I37" s="48">
        <v>9</v>
      </c>
      <c r="J37" s="24">
        <v>10</v>
      </c>
      <c r="K37" s="26"/>
      <c r="L37" s="26"/>
      <c r="M37" s="26"/>
      <c r="N37" s="26"/>
    </row>
    <row r="38" spans="1:14" ht="36" customHeight="1">
      <c r="A38" s="196">
        <v>8821</v>
      </c>
      <c r="B38" s="25" t="s">
        <v>37</v>
      </c>
      <c r="C38" s="192">
        <v>2811321</v>
      </c>
      <c r="D38" s="192" t="s">
        <v>17</v>
      </c>
      <c r="E38" s="192" t="s">
        <v>17</v>
      </c>
      <c r="F38" s="192">
        <f>C38</f>
        <v>2811321</v>
      </c>
      <c r="G38" s="192">
        <v>4528302</v>
      </c>
      <c r="H38" s="192" t="s">
        <v>17</v>
      </c>
      <c r="I38" s="192" t="s">
        <v>17</v>
      </c>
      <c r="J38" s="192">
        <f>G38</f>
        <v>4528302</v>
      </c>
      <c r="K38" s="257"/>
      <c r="L38" s="52"/>
      <c r="M38" s="52"/>
      <c r="N38" s="52"/>
    </row>
    <row r="39" spans="1:14" ht="60" customHeight="1">
      <c r="A39" s="196"/>
      <c r="B39" s="25" t="s">
        <v>60</v>
      </c>
      <c r="C39" s="192" t="s">
        <v>17</v>
      </c>
      <c r="D39" s="192"/>
      <c r="E39" s="192"/>
      <c r="F39" s="192"/>
      <c r="G39" s="192" t="s">
        <v>17</v>
      </c>
      <c r="H39" s="192"/>
      <c r="I39" s="192"/>
      <c r="J39" s="192"/>
      <c r="K39" s="257"/>
      <c r="L39" s="52"/>
      <c r="M39" s="52"/>
      <c r="N39" s="52"/>
    </row>
    <row r="40" spans="1:14" ht="60.75" customHeight="1">
      <c r="A40" s="196"/>
      <c r="B40" s="25" t="s">
        <v>61</v>
      </c>
      <c r="C40" s="192" t="s">
        <v>17</v>
      </c>
      <c r="D40" s="258"/>
      <c r="E40" s="258"/>
      <c r="F40" s="258"/>
      <c r="G40" s="192" t="s">
        <v>17</v>
      </c>
      <c r="H40" s="258"/>
      <c r="I40" s="258"/>
      <c r="J40" s="258"/>
      <c r="K40" s="257"/>
      <c r="L40" s="52"/>
      <c r="M40" s="52"/>
      <c r="N40" s="52"/>
    </row>
    <row r="41" spans="1:14" ht="27">
      <c r="A41" s="196">
        <v>8841</v>
      </c>
      <c r="B41" s="25" t="s">
        <v>62</v>
      </c>
      <c r="C41" s="192" t="s">
        <v>17</v>
      </c>
      <c r="D41" s="192">
        <v>513318</v>
      </c>
      <c r="E41" s="192"/>
      <c r="F41" s="192">
        <f>D41</f>
        <v>513318</v>
      </c>
      <c r="G41" s="192" t="s">
        <v>17</v>
      </c>
      <c r="H41" s="192">
        <v>581975</v>
      </c>
      <c r="I41" s="192"/>
      <c r="J41" s="192">
        <f>H41</f>
        <v>581975</v>
      </c>
      <c r="K41" s="257"/>
      <c r="L41" s="52"/>
      <c r="M41" s="52"/>
      <c r="N41" s="52"/>
    </row>
    <row r="42" spans="1:14" ht="24" customHeight="1">
      <c r="A42" s="24"/>
      <c r="B42" s="25" t="s">
        <v>59</v>
      </c>
      <c r="C42" s="259">
        <f aca="true" t="shared" si="1" ref="C42:J42">SUM(C38:C41)</f>
        <v>2811321</v>
      </c>
      <c r="D42" s="259">
        <f t="shared" si="1"/>
        <v>513318</v>
      </c>
      <c r="E42" s="259">
        <f t="shared" si="1"/>
        <v>0</v>
      </c>
      <c r="F42" s="259">
        <f t="shared" si="1"/>
        <v>3324639</v>
      </c>
      <c r="G42" s="259">
        <f t="shared" si="1"/>
        <v>4528302</v>
      </c>
      <c r="H42" s="259">
        <f t="shared" si="1"/>
        <v>581975</v>
      </c>
      <c r="I42" s="259">
        <f t="shared" si="1"/>
        <v>0</v>
      </c>
      <c r="J42" s="259">
        <f t="shared" si="1"/>
        <v>5110277</v>
      </c>
      <c r="K42" s="257"/>
      <c r="L42" s="52"/>
      <c r="M42" s="52"/>
      <c r="N42" s="52"/>
    </row>
    <row r="43" spans="1:13" ht="22.5" customHeight="1">
      <c r="A43" s="52"/>
      <c r="B43" s="52"/>
      <c r="C43" s="257"/>
      <c r="D43" s="257"/>
      <c r="E43" s="257"/>
      <c r="F43" s="257"/>
      <c r="G43" s="257"/>
      <c r="H43" s="257"/>
      <c r="I43" s="257"/>
      <c r="J43" s="257"/>
      <c r="K43" s="257"/>
      <c r="L43" s="52"/>
      <c r="M43" s="52"/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sheetProtection selectLockedCells="1"/>
  <mergeCells count="41">
    <mergeCell ref="A35:A36"/>
    <mergeCell ref="B35:B36"/>
    <mergeCell ref="C35:F35"/>
    <mergeCell ref="G35:J35"/>
    <mergeCell ref="A33:J33"/>
    <mergeCell ref="A32:D32"/>
    <mergeCell ref="A1:H1"/>
    <mergeCell ref="A14:E14"/>
    <mergeCell ref="A12:H12"/>
    <mergeCell ref="A16:D16"/>
    <mergeCell ref="A4:E4"/>
    <mergeCell ref="A3:G3"/>
    <mergeCell ref="H3:I3"/>
    <mergeCell ref="A15:N15"/>
    <mergeCell ref="A6:G6"/>
    <mergeCell ref="A7:E7"/>
    <mergeCell ref="D9:E9"/>
    <mergeCell ref="B24:B25"/>
    <mergeCell ref="A17:N17"/>
    <mergeCell ref="A20:F20"/>
    <mergeCell ref="G9:H9"/>
    <mergeCell ref="I9:K9"/>
    <mergeCell ref="I10:K10"/>
    <mergeCell ref="M9:N9"/>
    <mergeCell ref="C24:F24"/>
    <mergeCell ref="A18:D18"/>
    <mergeCell ref="K24:N24"/>
    <mergeCell ref="A19:N19"/>
    <mergeCell ref="M10:N10"/>
    <mergeCell ref="A22:F22"/>
    <mergeCell ref="G24:J24"/>
    <mergeCell ref="A24:A25"/>
    <mergeCell ref="D10:E10"/>
    <mergeCell ref="G10:H10"/>
    <mergeCell ref="H4:I4"/>
    <mergeCell ref="M4:N4"/>
    <mergeCell ref="M3:N3"/>
    <mergeCell ref="H6:I6"/>
    <mergeCell ref="H7:I7"/>
    <mergeCell ref="M6:N6"/>
    <mergeCell ref="M7:N7"/>
  </mergeCells>
  <printOptions/>
  <pageMargins left="1.08" right="0.2362204724409449" top="0.3937007874015748" bottom="0.3937007874015748" header="0.1968503937007874" footer="0.2362204724409449"/>
  <pageSetup horizontalDpi="600" verticalDpi="600" orientation="landscape" paperSize="9" scale="55" r:id="rId1"/>
  <rowBreaks count="1" manualBreakCount="1">
    <brk id="3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2"/>
  <sheetViews>
    <sheetView showGridLines="0" view="pageBreakPreview" zoomScale="70" zoomScaleNormal="70" zoomScaleSheetLayoutView="70" workbookViewId="0" topLeftCell="A1">
      <selection activeCell="H36" sqref="H36"/>
    </sheetView>
  </sheetViews>
  <sheetFormatPr defaultColWidth="9.125" defaultRowHeight="12.75"/>
  <cols>
    <col min="1" max="1" width="15.50390625" style="29" customWidth="1"/>
    <col min="2" max="2" width="27.875" style="29" customWidth="1"/>
    <col min="3" max="3" width="17.875" style="29" customWidth="1"/>
    <col min="4" max="4" width="15.00390625" style="29" customWidth="1"/>
    <col min="5" max="5" width="11.50390625" style="29" customWidth="1"/>
    <col min="6" max="6" width="13.625" style="29" customWidth="1"/>
    <col min="7" max="7" width="14.625" style="29" customWidth="1"/>
    <col min="8" max="8" width="13.50390625" style="29" customWidth="1"/>
    <col min="9" max="9" width="12.375" style="29" customWidth="1"/>
    <col min="10" max="10" width="14.00390625" style="29" customWidth="1"/>
    <col min="11" max="11" width="14.375" style="29" customWidth="1"/>
    <col min="12" max="13" width="12.125" style="29" customWidth="1"/>
    <col min="14" max="14" width="14.00390625" style="29" customWidth="1"/>
    <col min="15" max="16384" width="9.125" style="29" customWidth="1"/>
  </cols>
  <sheetData>
    <row r="2" spans="1:11" ht="36.75" customHeight="1">
      <c r="A2" s="315" t="s">
        <v>103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7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3" ht="17.25" customHeight="1">
      <c r="A4" s="315" t="s">
        <v>80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4" ht="15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N5" s="43" t="s">
        <v>77</v>
      </c>
    </row>
    <row r="6" spans="1:14" ht="17.25" customHeight="1">
      <c r="A6" s="295" t="s">
        <v>81</v>
      </c>
      <c r="B6" s="301" t="s">
        <v>12</v>
      </c>
      <c r="C6" s="295" t="s">
        <v>49</v>
      </c>
      <c r="D6" s="295"/>
      <c r="E6" s="295"/>
      <c r="F6" s="295"/>
      <c r="G6" s="295" t="s">
        <v>63</v>
      </c>
      <c r="H6" s="295"/>
      <c r="I6" s="295"/>
      <c r="J6" s="295"/>
      <c r="K6" s="295" t="s">
        <v>148</v>
      </c>
      <c r="L6" s="295"/>
      <c r="M6" s="295"/>
      <c r="N6" s="295"/>
    </row>
    <row r="7" spans="1:14" ht="55.5" customHeight="1">
      <c r="A7" s="295"/>
      <c r="B7" s="302"/>
      <c r="C7" s="44" t="s">
        <v>2</v>
      </c>
      <c r="D7" s="44" t="s">
        <v>57</v>
      </c>
      <c r="E7" s="45" t="s">
        <v>112</v>
      </c>
      <c r="F7" s="45" t="s">
        <v>46</v>
      </c>
      <c r="G7" s="44" t="s">
        <v>2</v>
      </c>
      <c r="H7" s="44" t="s">
        <v>57</v>
      </c>
      <c r="I7" s="45" t="s">
        <v>112</v>
      </c>
      <c r="J7" s="45" t="s">
        <v>47</v>
      </c>
      <c r="K7" s="44" t="s">
        <v>2</v>
      </c>
      <c r="L7" s="44" t="s">
        <v>57</v>
      </c>
      <c r="M7" s="45" t="s">
        <v>112</v>
      </c>
      <c r="N7" s="45" t="s">
        <v>48</v>
      </c>
    </row>
    <row r="8" spans="1:14" ht="14.2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13.5">
      <c r="A9" s="57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3.5">
      <c r="A10" s="24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3.5">
      <c r="A11" s="24"/>
      <c r="B11" s="25" t="s">
        <v>59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8" ht="15">
      <c r="A12" s="42"/>
      <c r="B12" s="42"/>
      <c r="C12" s="42"/>
      <c r="D12" s="42"/>
      <c r="E12" s="42"/>
      <c r="F12" s="42"/>
      <c r="G12" s="42"/>
      <c r="H12" s="42"/>
    </row>
    <row r="13" spans="1:13" ht="15.75" customHeight="1">
      <c r="A13" s="315" t="s">
        <v>331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</row>
    <row r="14" spans="1:14" ht="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N14" s="43" t="s">
        <v>77</v>
      </c>
    </row>
    <row r="15" spans="1:14" ht="19.5" customHeight="1">
      <c r="A15" s="295" t="s">
        <v>82</v>
      </c>
      <c r="B15" s="301" t="s">
        <v>12</v>
      </c>
      <c r="C15" s="295" t="s">
        <v>325</v>
      </c>
      <c r="D15" s="295"/>
      <c r="E15" s="295"/>
      <c r="F15" s="295"/>
      <c r="G15" s="295" t="s">
        <v>329</v>
      </c>
      <c r="H15" s="295"/>
      <c r="I15" s="295"/>
      <c r="J15" s="295"/>
      <c r="K15" s="295" t="s">
        <v>327</v>
      </c>
      <c r="L15" s="295"/>
      <c r="M15" s="295"/>
      <c r="N15" s="295"/>
    </row>
    <row r="16" spans="1:14" ht="54.75" customHeight="1">
      <c r="A16" s="295"/>
      <c r="B16" s="302"/>
      <c r="C16" s="44" t="s">
        <v>2</v>
      </c>
      <c r="D16" s="44" t="s">
        <v>57</v>
      </c>
      <c r="E16" s="45" t="s">
        <v>112</v>
      </c>
      <c r="F16" s="45" t="s">
        <v>46</v>
      </c>
      <c r="G16" s="44" t="s">
        <v>2</v>
      </c>
      <c r="H16" s="44" t="s">
        <v>57</v>
      </c>
      <c r="I16" s="45" t="s">
        <v>112</v>
      </c>
      <c r="J16" s="45" t="s">
        <v>47</v>
      </c>
      <c r="K16" s="44" t="s">
        <v>2</v>
      </c>
      <c r="L16" s="44" t="s">
        <v>57</v>
      </c>
      <c r="M16" s="45" t="s">
        <v>112</v>
      </c>
      <c r="N16" s="45" t="s">
        <v>48</v>
      </c>
    </row>
    <row r="17" spans="1:14" ht="13.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4">
        <v>7</v>
      </c>
      <c r="H17" s="24">
        <v>8</v>
      </c>
      <c r="I17" s="24">
        <v>9</v>
      </c>
      <c r="J17" s="24">
        <v>10</v>
      </c>
      <c r="K17" s="24">
        <v>11</v>
      </c>
      <c r="L17" s="24">
        <v>12</v>
      </c>
      <c r="M17" s="24">
        <v>13</v>
      </c>
      <c r="N17" s="24">
        <v>14</v>
      </c>
    </row>
    <row r="18" spans="1:14" ht="27">
      <c r="A18" s="151">
        <v>4113</v>
      </c>
      <c r="B18" s="150" t="s">
        <v>170</v>
      </c>
      <c r="C18" s="190">
        <f>'ДОДАТОК 2 Форма 2 п.1-5'!C31</f>
        <v>2188679</v>
      </c>
      <c r="D18" s="190">
        <f>'ДОДАТОК 2 Форма 2 п.1-5'!D31</f>
        <v>214228</v>
      </c>
      <c r="E18" s="190"/>
      <c r="F18" s="190">
        <f>C18+D18</f>
        <v>2402907</v>
      </c>
      <c r="G18" s="190">
        <f>'ДОДАТОК 2 Форма 2 п.1-5'!G31</f>
        <v>2000000</v>
      </c>
      <c r="H18" s="190">
        <f>'ДОДАТОК 2 Форма 2 п.1-5'!H31</f>
        <v>480003</v>
      </c>
      <c r="I18" s="190"/>
      <c r="J18" s="190">
        <f>SUM(G18+H18)</f>
        <v>2480003</v>
      </c>
      <c r="K18" s="190">
        <f>'ДОДАТОК 2 Форма 2 п.1-5'!K31</f>
        <v>1081029</v>
      </c>
      <c r="L18" s="190">
        <f>'ДОДАТОК 2 Форма 2 п.1-5'!L31</f>
        <v>445200</v>
      </c>
      <c r="M18" s="190"/>
      <c r="N18" s="190">
        <f>K18+L18</f>
        <v>1526229</v>
      </c>
    </row>
    <row r="19" spans="1:14" ht="13.5">
      <c r="A19" s="24"/>
      <c r="B19" s="25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ht="13.5">
      <c r="A20" s="24"/>
      <c r="B20" s="25" t="s">
        <v>59</v>
      </c>
      <c r="C20" s="190">
        <f>SUM(C18:C19)</f>
        <v>2188679</v>
      </c>
      <c r="D20" s="190">
        <f aca="true" t="shared" si="0" ref="D20:N20">SUM(D18:D19)</f>
        <v>214228</v>
      </c>
      <c r="E20" s="190">
        <f t="shared" si="0"/>
        <v>0</v>
      </c>
      <c r="F20" s="190">
        <f t="shared" si="0"/>
        <v>2402907</v>
      </c>
      <c r="G20" s="190">
        <f t="shared" si="0"/>
        <v>2000000</v>
      </c>
      <c r="H20" s="190">
        <f t="shared" si="0"/>
        <v>480003</v>
      </c>
      <c r="I20" s="190">
        <f t="shared" si="0"/>
        <v>0</v>
      </c>
      <c r="J20" s="190">
        <f t="shared" si="0"/>
        <v>2480003</v>
      </c>
      <c r="K20" s="190">
        <f t="shared" si="0"/>
        <v>1081029</v>
      </c>
      <c r="L20" s="190">
        <f t="shared" si="0"/>
        <v>445200</v>
      </c>
      <c r="M20" s="190">
        <f t="shared" si="0"/>
        <v>0</v>
      </c>
      <c r="N20" s="190">
        <f t="shared" si="0"/>
        <v>1526229</v>
      </c>
    </row>
    <row r="21" spans="1:14" ht="13.5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3" ht="33" customHeight="1">
      <c r="A22" s="315" t="s">
        <v>83</v>
      </c>
      <c r="B22" s="315"/>
      <c r="C22" s="315"/>
      <c r="D22" s="315"/>
      <c r="E22" s="315"/>
      <c r="F22" s="315"/>
      <c r="G22" s="315"/>
      <c r="H22" s="315"/>
      <c r="I22" s="315"/>
      <c r="J22" s="315"/>
      <c r="K22" s="42"/>
      <c r="L22" s="42"/>
      <c r="M22" s="42"/>
    </row>
    <row r="23" spans="1:10" ht="15">
      <c r="A23" s="42"/>
      <c r="B23" s="42"/>
      <c r="C23" s="42"/>
      <c r="D23" s="42"/>
      <c r="E23" s="42"/>
      <c r="F23" s="42"/>
      <c r="G23" s="42"/>
      <c r="H23" s="42"/>
      <c r="I23" s="42"/>
      <c r="J23" s="43" t="s">
        <v>77</v>
      </c>
    </row>
    <row r="24" spans="1:10" ht="17.25" customHeight="1">
      <c r="A24" s="295" t="s">
        <v>81</v>
      </c>
      <c r="B24" s="301" t="s">
        <v>35</v>
      </c>
      <c r="C24" s="295" t="s">
        <v>50</v>
      </c>
      <c r="D24" s="295"/>
      <c r="E24" s="295"/>
      <c r="F24" s="295"/>
      <c r="G24" s="295" t="s">
        <v>50</v>
      </c>
      <c r="H24" s="295"/>
      <c r="I24" s="295"/>
      <c r="J24" s="295"/>
    </row>
    <row r="25" spans="1:10" ht="57" customHeight="1">
      <c r="A25" s="295"/>
      <c r="B25" s="302"/>
      <c r="C25" s="44" t="s">
        <v>2</v>
      </c>
      <c r="D25" s="44" t="s">
        <v>57</v>
      </c>
      <c r="E25" s="45" t="s">
        <v>112</v>
      </c>
      <c r="F25" s="45" t="s">
        <v>46</v>
      </c>
      <c r="G25" s="44" t="s">
        <v>2</v>
      </c>
      <c r="H25" s="44" t="s">
        <v>57</v>
      </c>
      <c r="I25" s="45" t="s">
        <v>112</v>
      </c>
      <c r="J25" s="45" t="s">
        <v>47</v>
      </c>
    </row>
    <row r="26" spans="1:10" ht="13.5">
      <c r="A26" s="24">
        <v>1</v>
      </c>
      <c r="B26" s="24">
        <v>2</v>
      </c>
      <c r="C26" s="55">
        <v>3</v>
      </c>
      <c r="D26" s="24">
        <v>4</v>
      </c>
      <c r="E26" s="55">
        <v>5</v>
      </c>
      <c r="F26" s="24">
        <v>6</v>
      </c>
      <c r="G26" s="55">
        <v>7</v>
      </c>
      <c r="H26" s="24">
        <v>8</v>
      </c>
      <c r="I26" s="55">
        <v>9</v>
      </c>
      <c r="J26" s="24">
        <v>10</v>
      </c>
    </row>
    <row r="27" spans="1:10" ht="13.5">
      <c r="A27" s="57"/>
      <c r="B27" s="25"/>
      <c r="C27" s="24"/>
      <c r="D27" s="24"/>
      <c r="E27" s="24"/>
      <c r="F27" s="24"/>
      <c r="G27" s="24"/>
      <c r="H27" s="24"/>
      <c r="I27" s="24"/>
      <c r="J27" s="24"/>
    </row>
    <row r="28" spans="1:10" ht="13.5">
      <c r="A28" s="24"/>
      <c r="B28" s="25"/>
      <c r="C28" s="24"/>
      <c r="D28" s="24"/>
      <c r="E28" s="24"/>
      <c r="F28" s="24"/>
      <c r="G28" s="24"/>
      <c r="H28" s="24"/>
      <c r="I28" s="24"/>
      <c r="J28" s="24"/>
    </row>
    <row r="29" spans="1:10" ht="13.5">
      <c r="A29" s="24"/>
      <c r="B29" s="25" t="s">
        <v>59</v>
      </c>
      <c r="C29" s="24"/>
      <c r="D29" s="24"/>
      <c r="E29" s="24"/>
      <c r="F29" s="24"/>
      <c r="G29" s="24"/>
      <c r="H29" s="24"/>
      <c r="I29" s="24"/>
      <c r="J29" s="24"/>
    </row>
    <row r="30" spans="1:14" ht="13.5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35.25" customHeight="1">
      <c r="A31" s="315" t="s">
        <v>330</v>
      </c>
      <c r="B31" s="315"/>
      <c r="C31" s="315"/>
      <c r="D31" s="315"/>
      <c r="E31" s="315"/>
      <c r="F31" s="315"/>
      <c r="G31" s="315"/>
      <c r="H31" s="315"/>
      <c r="I31" s="315"/>
      <c r="J31" s="315"/>
      <c r="K31" s="26"/>
      <c r="L31" s="26"/>
      <c r="M31" s="26"/>
      <c r="N31" s="26"/>
    </row>
    <row r="32" spans="1:14" ht="15">
      <c r="A32" s="42"/>
      <c r="B32" s="42"/>
      <c r="C32" s="42"/>
      <c r="D32" s="42"/>
      <c r="E32" s="42"/>
      <c r="F32" s="42"/>
      <c r="G32" s="42"/>
      <c r="H32" s="42"/>
      <c r="I32" s="42"/>
      <c r="J32" s="43" t="s">
        <v>77</v>
      </c>
      <c r="K32" s="26"/>
      <c r="L32" s="26"/>
      <c r="M32" s="26"/>
      <c r="N32" s="26"/>
    </row>
    <row r="33" spans="1:14" ht="19.5" customHeight="1">
      <c r="A33" s="295" t="s">
        <v>82</v>
      </c>
      <c r="B33" s="301" t="s">
        <v>35</v>
      </c>
      <c r="C33" s="295" t="s">
        <v>169</v>
      </c>
      <c r="D33" s="295"/>
      <c r="E33" s="295"/>
      <c r="F33" s="295"/>
      <c r="G33" s="295" t="s">
        <v>328</v>
      </c>
      <c r="H33" s="295"/>
      <c r="I33" s="295"/>
      <c r="J33" s="295"/>
      <c r="K33" s="26"/>
      <c r="L33" s="26"/>
      <c r="M33" s="26"/>
      <c r="N33" s="26"/>
    </row>
    <row r="34" spans="1:10" ht="55.5" customHeight="1">
      <c r="A34" s="295"/>
      <c r="B34" s="302"/>
      <c r="C34" s="44" t="s">
        <v>2</v>
      </c>
      <c r="D34" s="44" t="s">
        <v>57</v>
      </c>
      <c r="E34" s="45" t="s">
        <v>112</v>
      </c>
      <c r="F34" s="45" t="s">
        <v>46</v>
      </c>
      <c r="G34" s="44" t="s">
        <v>2</v>
      </c>
      <c r="H34" s="44" t="s">
        <v>57</v>
      </c>
      <c r="I34" s="45" t="s">
        <v>112</v>
      </c>
      <c r="J34" s="45" t="s">
        <v>47</v>
      </c>
    </row>
    <row r="35" spans="1:10" ht="13.5">
      <c r="A35" s="24">
        <v>1</v>
      </c>
      <c r="B35" s="24">
        <v>2</v>
      </c>
      <c r="C35" s="55">
        <v>3</v>
      </c>
      <c r="D35" s="24">
        <v>4</v>
      </c>
      <c r="E35" s="55">
        <v>5</v>
      </c>
      <c r="F35" s="24">
        <v>6</v>
      </c>
      <c r="G35" s="55">
        <v>7</v>
      </c>
      <c r="H35" s="24">
        <v>8</v>
      </c>
      <c r="I35" s="55">
        <v>9</v>
      </c>
      <c r="J35" s="24">
        <v>10</v>
      </c>
    </row>
    <row r="36" spans="1:10" ht="27">
      <c r="A36" s="151">
        <v>4113</v>
      </c>
      <c r="B36" s="150" t="s">
        <v>170</v>
      </c>
      <c r="C36" s="189">
        <f>'ДОДАТОК 2 Форма 2 п.1-5'!C42</f>
        <v>2811321</v>
      </c>
      <c r="D36" s="189">
        <f>'ДОДАТОК 2 Форма 2 п.1-5'!D42</f>
        <v>513318</v>
      </c>
      <c r="E36" s="189"/>
      <c r="F36" s="189">
        <f>C36+D36+E36</f>
        <v>3324639</v>
      </c>
      <c r="G36" s="192">
        <f>'ДОДАТОК 2 Форма 2 п.1-5'!G42</f>
        <v>4528302</v>
      </c>
      <c r="H36" s="192">
        <f>'ДОДАТОК 2 Форма 2 п.1-5'!H41</f>
        <v>581975</v>
      </c>
      <c r="I36" s="189"/>
      <c r="J36" s="189">
        <f>G36+H36+I36</f>
        <v>5110277</v>
      </c>
    </row>
    <row r="37" spans="1:10" ht="13.5">
      <c r="A37" s="24"/>
      <c r="B37" s="25"/>
      <c r="C37" s="190"/>
      <c r="D37" s="190"/>
      <c r="E37" s="190"/>
      <c r="F37" s="190"/>
      <c r="G37" s="190"/>
      <c r="H37" s="190"/>
      <c r="I37" s="190"/>
      <c r="J37" s="190"/>
    </row>
    <row r="38" spans="1:11" ht="13.5">
      <c r="A38" s="30"/>
      <c r="B38" s="25" t="s">
        <v>59</v>
      </c>
      <c r="C38" s="190">
        <f>SUM(C36:C37)</f>
        <v>2811321</v>
      </c>
      <c r="D38" s="190">
        <f aca="true" t="shared" si="1" ref="D38:J38">SUM(D36:D37)</f>
        <v>513318</v>
      </c>
      <c r="E38" s="190">
        <f t="shared" si="1"/>
        <v>0</v>
      </c>
      <c r="F38" s="190">
        <f t="shared" si="1"/>
        <v>3324639</v>
      </c>
      <c r="G38" s="190">
        <f t="shared" si="1"/>
        <v>4528302</v>
      </c>
      <c r="H38" s="190">
        <f t="shared" si="1"/>
        <v>581975</v>
      </c>
      <c r="I38" s="190">
        <f t="shared" si="1"/>
        <v>0</v>
      </c>
      <c r="J38" s="190">
        <f t="shared" si="1"/>
        <v>5110277</v>
      </c>
      <c r="K38" s="26"/>
    </row>
    <row r="39" spans="1:10" ht="13.5">
      <c r="A39" s="26"/>
      <c r="B39" s="27"/>
      <c r="C39" s="26"/>
      <c r="D39" s="26"/>
      <c r="E39" s="26"/>
      <c r="F39" s="26"/>
      <c r="G39" s="26"/>
      <c r="H39" s="26"/>
      <c r="I39" s="26"/>
      <c r="J39" s="26"/>
    </row>
    <row r="40" spans="1:10" ht="13.5">
      <c r="A40" s="26"/>
      <c r="B40" s="27"/>
      <c r="C40" s="26"/>
      <c r="D40" s="26"/>
      <c r="E40" s="26"/>
      <c r="F40" s="26"/>
      <c r="G40" s="26"/>
      <c r="H40" s="26"/>
      <c r="I40" s="26"/>
      <c r="J40" s="26"/>
    </row>
    <row r="41" spans="1:10" ht="13.5">
      <c r="A41" s="26"/>
      <c r="B41" s="27"/>
      <c r="C41" s="26"/>
      <c r="D41" s="26"/>
      <c r="E41" s="26"/>
      <c r="F41" s="26"/>
      <c r="G41" s="26"/>
      <c r="H41" s="26"/>
      <c r="I41" s="26"/>
      <c r="J41" s="26"/>
    </row>
    <row r="42" spans="1:8" ht="15">
      <c r="A42" s="42"/>
      <c r="B42" s="42"/>
      <c r="C42" s="42"/>
      <c r="D42" s="42"/>
      <c r="E42" s="42"/>
      <c r="F42" s="42"/>
      <c r="G42" s="42"/>
      <c r="H42" s="42"/>
    </row>
  </sheetData>
  <sheetProtection/>
  <mergeCells count="23">
    <mergeCell ref="A31:J31"/>
    <mergeCell ref="A33:A34"/>
    <mergeCell ref="B33:B34"/>
    <mergeCell ref="C33:F33"/>
    <mergeCell ref="G33:J33"/>
    <mergeCell ref="A22:J22"/>
    <mergeCell ref="A24:A25"/>
    <mergeCell ref="B24:B25"/>
    <mergeCell ref="C24:F24"/>
    <mergeCell ref="G24:J24"/>
    <mergeCell ref="A13:M13"/>
    <mergeCell ref="A15:A16"/>
    <mergeCell ref="B15:B16"/>
    <mergeCell ref="C15:F15"/>
    <mergeCell ref="G15:J15"/>
    <mergeCell ref="K15:N15"/>
    <mergeCell ref="A2:K2"/>
    <mergeCell ref="A4:M4"/>
    <mergeCell ref="A6:A7"/>
    <mergeCell ref="B6:B7"/>
    <mergeCell ref="C6:F6"/>
    <mergeCell ref="G6:J6"/>
    <mergeCell ref="K6:N6"/>
  </mergeCells>
  <printOptions/>
  <pageMargins left="0.1968503937007874" right="0.2362204724409449" top="0.2362204724409449" bottom="0.1968503937007874" header="0.1968503937007874" footer="0.196850393700787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N22"/>
  <sheetViews>
    <sheetView showGridLines="0" view="pageBreakPreview" zoomScale="60" zoomScaleNormal="70" zoomScalePageLayoutView="0" workbookViewId="0" topLeftCell="A1">
      <selection activeCell="J19" sqref="J19"/>
    </sheetView>
  </sheetViews>
  <sheetFormatPr defaultColWidth="9.125" defaultRowHeight="12.75"/>
  <cols>
    <col min="1" max="1" width="9.125" style="29" customWidth="1"/>
    <col min="2" max="2" width="21.375" style="29" customWidth="1"/>
    <col min="3" max="3" width="17.875" style="29" customWidth="1"/>
    <col min="4" max="4" width="15.00390625" style="29" customWidth="1"/>
    <col min="5" max="5" width="11.50390625" style="29" customWidth="1"/>
    <col min="6" max="6" width="13.625" style="29" customWidth="1"/>
    <col min="7" max="7" width="14.625" style="29" customWidth="1"/>
    <col min="8" max="8" width="13.50390625" style="29" customWidth="1"/>
    <col min="9" max="9" width="12.375" style="29" customWidth="1"/>
    <col min="10" max="10" width="14.00390625" style="29" customWidth="1"/>
    <col min="11" max="11" width="15.625" style="29" customWidth="1"/>
    <col min="12" max="13" width="13.375" style="29" customWidth="1"/>
    <col min="14" max="14" width="15.00390625" style="29" customWidth="1"/>
    <col min="15" max="15" width="13.375" style="29" customWidth="1"/>
    <col min="16" max="16384" width="9.125" style="29" customWidth="1"/>
  </cols>
  <sheetData>
    <row r="2" spans="1:11" ht="36.75" customHeight="1">
      <c r="A2" s="315" t="s">
        <v>84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7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3" ht="17.25" customHeight="1">
      <c r="A4" s="315" t="s">
        <v>357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4" ht="15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N5" s="43" t="s">
        <v>77</v>
      </c>
    </row>
    <row r="6" spans="1:14" ht="17.25" customHeight="1">
      <c r="A6" s="295" t="s">
        <v>26</v>
      </c>
      <c r="B6" s="301" t="s">
        <v>64</v>
      </c>
      <c r="C6" s="295" t="s">
        <v>325</v>
      </c>
      <c r="D6" s="295"/>
      <c r="E6" s="295"/>
      <c r="F6" s="295"/>
      <c r="G6" s="295" t="s">
        <v>329</v>
      </c>
      <c r="H6" s="295"/>
      <c r="I6" s="295"/>
      <c r="J6" s="295"/>
      <c r="K6" s="295" t="s">
        <v>327</v>
      </c>
      <c r="L6" s="295"/>
      <c r="M6" s="295"/>
      <c r="N6" s="295"/>
    </row>
    <row r="7" spans="1:14" ht="55.5" customHeight="1">
      <c r="A7" s="295"/>
      <c r="B7" s="302"/>
      <c r="C7" s="44" t="s">
        <v>2</v>
      </c>
      <c r="D7" s="44" t="s">
        <v>57</v>
      </c>
      <c r="E7" s="45" t="s">
        <v>112</v>
      </c>
      <c r="F7" s="45" t="s">
        <v>46</v>
      </c>
      <c r="G7" s="44" t="s">
        <v>2</v>
      </c>
      <c r="H7" s="44" t="s">
        <v>57</v>
      </c>
      <c r="I7" s="45" t="s">
        <v>112</v>
      </c>
      <c r="J7" s="45" t="s">
        <v>47</v>
      </c>
      <c r="K7" s="44" t="s">
        <v>2</v>
      </c>
      <c r="L7" s="44" t="s">
        <v>57</v>
      </c>
      <c r="M7" s="45" t="s">
        <v>112</v>
      </c>
      <c r="N7" s="45" t="s">
        <v>48</v>
      </c>
    </row>
    <row r="8" spans="1:14" ht="14.2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110.25">
      <c r="A9" s="151">
        <v>4113</v>
      </c>
      <c r="B9" s="150" t="s">
        <v>171</v>
      </c>
      <c r="C9" s="189">
        <f>'ДОДАТОК 2 Ф-2 п.6'!C18</f>
        <v>2188679</v>
      </c>
      <c r="D9" s="189">
        <f>'ДОДАТОК 2 Ф-2 п.6'!D18</f>
        <v>214228</v>
      </c>
      <c r="E9" s="189"/>
      <c r="F9" s="189">
        <f>C9+D9+E9</f>
        <v>2402907</v>
      </c>
      <c r="G9" s="189">
        <f>'ДОДАТОК 2 Ф-2 п.6'!G18</f>
        <v>2000000</v>
      </c>
      <c r="H9" s="189">
        <f>'ДОДАТОК 2 Ф-2 п.6'!H18</f>
        <v>480003</v>
      </c>
      <c r="I9" s="189"/>
      <c r="J9" s="189">
        <f>G9+H9</f>
        <v>2480003</v>
      </c>
      <c r="K9" s="189">
        <f>'ДОДАТОК 2 Форма 2 п.1-5'!K27</f>
        <v>1081029</v>
      </c>
      <c r="L9" s="189">
        <f>'ДОДАТОК 2 Форма 2 п.1-5'!L30</f>
        <v>445200</v>
      </c>
      <c r="M9" s="189"/>
      <c r="N9" s="189">
        <f>K9+L9+M9</f>
        <v>1526229</v>
      </c>
    </row>
    <row r="10" spans="1:14" ht="13.5">
      <c r="A10" s="24"/>
      <c r="B10" s="25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</row>
    <row r="11" spans="1:14" ht="13.5">
      <c r="A11" s="24"/>
      <c r="B11" s="25" t="s">
        <v>59</v>
      </c>
      <c r="C11" s="191">
        <f>SUM(C9:C10)</f>
        <v>2188679</v>
      </c>
      <c r="D11" s="191">
        <f aca="true" t="shared" si="0" ref="D11:N11">SUM(D9:D10)</f>
        <v>214228</v>
      </c>
      <c r="E11" s="191">
        <f t="shared" si="0"/>
        <v>0</v>
      </c>
      <c r="F11" s="191">
        <f t="shared" si="0"/>
        <v>2402907</v>
      </c>
      <c r="G11" s="191">
        <f t="shared" si="0"/>
        <v>2000000</v>
      </c>
      <c r="H11" s="191">
        <f t="shared" si="0"/>
        <v>480003</v>
      </c>
      <c r="I11" s="191">
        <f t="shared" si="0"/>
        <v>0</v>
      </c>
      <c r="J11" s="191">
        <f t="shared" si="0"/>
        <v>2480003</v>
      </c>
      <c r="K11" s="191">
        <f t="shared" si="0"/>
        <v>1081029</v>
      </c>
      <c r="L11" s="191">
        <f t="shared" si="0"/>
        <v>445200</v>
      </c>
      <c r="M11" s="191">
        <f t="shared" si="0"/>
        <v>0</v>
      </c>
      <c r="N11" s="191">
        <f t="shared" si="0"/>
        <v>1526229</v>
      </c>
    </row>
    <row r="12" spans="1:8" ht="15">
      <c r="A12" s="42"/>
      <c r="B12" s="42"/>
      <c r="C12" s="42"/>
      <c r="D12" s="42"/>
      <c r="E12" s="42"/>
      <c r="F12" s="42"/>
      <c r="G12" s="42"/>
      <c r="H12" s="42"/>
    </row>
    <row r="13" spans="1:14" ht="13.5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3" ht="17.25" customHeight="1">
      <c r="A14" s="315" t="s">
        <v>358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</row>
    <row r="15" spans="1:11" ht="15">
      <c r="A15" s="42"/>
      <c r="B15" s="42"/>
      <c r="C15" s="42"/>
      <c r="D15" s="42"/>
      <c r="E15" s="42"/>
      <c r="F15" s="42"/>
      <c r="G15" s="42"/>
      <c r="H15" s="42"/>
      <c r="I15" s="42"/>
      <c r="J15" s="43" t="s">
        <v>77</v>
      </c>
      <c r="K15" s="42"/>
    </row>
    <row r="16" spans="1:10" ht="17.25" customHeight="1">
      <c r="A16" s="295" t="s">
        <v>26</v>
      </c>
      <c r="B16" s="301" t="s">
        <v>64</v>
      </c>
      <c r="C16" s="295" t="s">
        <v>169</v>
      </c>
      <c r="D16" s="295"/>
      <c r="E16" s="295"/>
      <c r="F16" s="295"/>
      <c r="G16" s="295" t="s">
        <v>328</v>
      </c>
      <c r="H16" s="295"/>
      <c r="I16" s="295"/>
      <c r="J16" s="295"/>
    </row>
    <row r="17" spans="1:10" ht="57" customHeight="1">
      <c r="A17" s="295"/>
      <c r="B17" s="302"/>
      <c r="C17" s="44" t="s">
        <v>2</v>
      </c>
      <c r="D17" s="44" t="s">
        <v>57</v>
      </c>
      <c r="E17" s="45" t="s">
        <v>112</v>
      </c>
      <c r="F17" s="45" t="s">
        <v>46</v>
      </c>
      <c r="G17" s="44" t="s">
        <v>2</v>
      </c>
      <c r="H17" s="44" t="s">
        <v>57</v>
      </c>
      <c r="I17" s="45" t="s">
        <v>112</v>
      </c>
      <c r="J17" s="45" t="s">
        <v>47</v>
      </c>
    </row>
    <row r="18" spans="1:10" ht="13.5">
      <c r="A18" s="28">
        <v>1</v>
      </c>
      <c r="B18" s="55">
        <v>2</v>
      </c>
      <c r="C18" s="28">
        <v>3</v>
      </c>
      <c r="D18" s="55">
        <v>4</v>
      </c>
      <c r="E18" s="28">
        <v>5</v>
      </c>
      <c r="F18" s="55">
        <v>6</v>
      </c>
      <c r="G18" s="28">
        <v>7</v>
      </c>
      <c r="H18" s="55">
        <v>8</v>
      </c>
      <c r="I18" s="28">
        <v>9</v>
      </c>
      <c r="J18" s="55">
        <v>10</v>
      </c>
    </row>
    <row r="19" spans="1:10" ht="110.25">
      <c r="A19" s="151">
        <v>4113</v>
      </c>
      <c r="B19" s="150" t="s">
        <v>171</v>
      </c>
      <c r="C19" s="189">
        <f>'ДОДАТОК 2 Форма 2 п.1-5'!C38</f>
        <v>2811321</v>
      </c>
      <c r="D19" s="189">
        <f>'ДОДАТОК 2 Ф-2 п.6'!D36</f>
        <v>513318</v>
      </c>
      <c r="E19" s="189"/>
      <c r="F19" s="189">
        <f>C19+D19+E19</f>
        <v>3324639</v>
      </c>
      <c r="G19" s="189">
        <f>'ДОДАТОК 2 Форма 2 п.1-5'!G38</f>
        <v>4528302</v>
      </c>
      <c r="H19" s="189">
        <f>'ДОДАТОК 2 Форма 2 п.1-5'!H41</f>
        <v>581975</v>
      </c>
      <c r="I19" s="189"/>
      <c r="J19" s="189">
        <f>G19+H19+I19</f>
        <v>5110277</v>
      </c>
    </row>
    <row r="20" spans="1:10" ht="13.5">
      <c r="A20" s="30"/>
      <c r="B20" s="55"/>
      <c r="C20" s="190"/>
      <c r="D20" s="190"/>
      <c r="E20" s="190"/>
      <c r="F20" s="190"/>
      <c r="G20" s="190"/>
      <c r="H20" s="190"/>
      <c r="I20" s="190"/>
      <c r="J20" s="190"/>
    </row>
    <row r="21" spans="1:10" ht="13.5">
      <c r="A21" s="30"/>
      <c r="B21" s="25" t="s">
        <v>59</v>
      </c>
      <c r="C21" s="191">
        <f>SUM(C19)</f>
        <v>2811321</v>
      </c>
      <c r="D21" s="191">
        <f aca="true" t="shared" si="1" ref="D21:J21">SUM(D19)</f>
        <v>513318</v>
      </c>
      <c r="E21" s="191">
        <f t="shared" si="1"/>
        <v>0</v>
      </c>
      <c r="F21" s="191">
        <f t="shared" si="1"/>
        <v>3324639</v>
      </c>
      <c r="G21" s="191">
        <f t="shared" si="1"/>
        <v>4528302</v>
      </c>
      <c r="H21" s="191">
        <f t="shared" si="1"/>
        <v>581975</v>
      </c>
      <c r="I21" s="191">
        <f t="shared" si="1"/>
        <v>0</v>
      </c>
      <c r="J21" s="191">
        <f t="shared" si="1"/>
        <v>5110277</v>
      </c>
    </row>
    <row r="22" spans="1:14" ht="13.5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</sheetData>
  <sheetProtection/>
  <mergeCells count="12">
    <mergeCell ref="A4:M4"/>
    <mergeCell ref="B16:B17"/>
    <mergeCell ref="C16:F16"/>
    <mergeCell ref="G16:J16"/>
    <mergeCell ref="C6:F6"/>
    <mergeCell ref="G6:J6"/>
    <mergeCell ref="A2:K2"/>
    <mergeCell ref="A6:A7"/>
    <mergeCell ref="B6:B7"/>
    <mergeCell ref="A16:A17"/>
    <mergeCell ref="A14:M14"/>
    <mergeCell ref="K6:N6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showGridLines="0" view="pageBreakPreview" zoomScale="82" zoomScaleNormal="85" zoomScaleSheetLayoutView="82" zoomScalePageLayoutView="0" workbookViewId="0" topLeftCell="A16">
      <selection activeCell="J19" sqref="J19"/>
    </sheetView>
  </sheetViews>
  <sheetFormatPr defaultColWidth="9.125" defaultRowHeight="12.75"/>
  <cols>
    <col min="1" max="1" width="9.125" style="33" customWidth="1"/>
    <col min="2" max="2" width="21.625" style="33" customWidth="1"/>
    <col min="3" max="3" width="14.125" style="33" customWidth="1"/>
    <col min="4" max="4" width="14.875" style="33" customWidth="1"/>
    <col min="5" max="7" width="15.50390625" style="33" customWidth="1"/>
    <col min="8" max="12" width="15.125" style="33" customWidth="1"/>
    <col min="13" max="13" width="15.00390625" style="33" customWidth="1"/>
    <col min="14" max="16384" width="9.125" style="33" customWidth="1"/>
  </cols>
  <sheetData>
    <row r="1" spans="1:15" ht="43.5" customHeight="1">
      <c r="A1" s="320" t="s">
        <v>113</v>
      </c>
      <c r="B1" s="320"/>
      <c r="C1" s="320"/>
      <c r="D1" s="320"/>
      <c r="E1" s="320"/>
      <c r="F1" s="320"/>
      <c r="G1" s="320"/>
      <c r="H1" s="320"/>
      <c r="I1" s="320"/>
      <c r="J1" s="112"/>
      <c r="K1" s="50"/>
      <c r="L1" s="50"/>
      <c r="M1" s="50"/>
      <c r="N1" s="50"/>
      <c r="O1" s="50"/>
    </row>
    <row r="2" spans="1:15" ht="16.5" customHeight="1">
      <c r="A2" s="315" t="s">
        <v>337</v>
      </c>
      <c r="B2" s="315"/>
      <c r="C2" s="315"/>
      <c r="D2" s="315"/>
      <c r="E2" s="315"/>
      <c r="F2" s="315"/>
      <c r="G2" s="315"/>
      <c r="H2" s="315"/>
      <c r="I2" s="315"/>
      <c r="J2" s="42"/>
      <c r="K2" s="42"/>
      <c r="L2" s="42"/>
      <c r="M2" s="42"/>
      <c r="N2" s="49"/>
      <c r="O2" s="49"/>
    </row>
    <row r="3" ht="12.75">
      <c r="M3" s="224" t="s">
        <v>77</v>
      </c>
    </row>
    <row r="4" spans="1:13" ht="55.5" customHeight="1">
      <c r="A4" s="321" t="s">
        <v>26</v>
      </c>
      <c r="B4" s="321" t="s">
        <v>13</v>
      </c>
      <c r="C4" s="321" t="s">
        <v>22</v>
      </c>
      <c r="D4" s="321" t="s">
        <v>14</v>
      </c>
      <c r="E4" s="316" t="s">
        <v>332</v>
      </c>
      <c r="F4" s="317"/>
      <c r="G4" s="318"/>
      <c r="H4" s="316" t="s">
        <v>333</v>
      </c>
      <c r="I4" s="317"/>
      <c r="J4" s="318"/>
      <c r="K4" s="319" t="s">
        <v>334</v>
      </c>
      <c r="L4" s="319"/>
      <c r="M4" s="319"/>
    </row>
    <row r="5" spans="1:13" s="81" customFormat="1" ht="28.5" customHeight="1">
      <c r="A5" s="322"/>
      <c r="B5" s="322"/>
      <c r="C5" s="322"/>
      <c r="D5" s="322"/>
      <c r="E5" s="54" t="s">
        <v>2</v>
      </c>
      <c r="F5" s="54" t="s">
        <v>41</v>
      </c>
      <c r="G5" s="28" t="s">
        <v>85</v>
      </c>
      <c r="H5" s="54" t="s">
        <v>2</v>
      </c>
      <c r="I5" s="54" t="s">
        <v>41</v>
      </c>
      <c r="J5" s="28" t="s">
        <v>86</v>
      </c>
      <c r="K5" s="54" t="s">
        <v>2</v>
      </c>
      <c r="L5" s="54" t="s">
        <v>41</v>
      </c>
      <c r="M5" s="28" t="s">
        <v>48</v>
      </c>
    </row>
    <row r="6" spans="1:13" s="81" customFormat="1" ht="12.7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</row>
    <row r="7" spans="1:13" s="82" customFormat="1" ht="12.75">
      <c r="A7" s="83"/>
      <c r="B7" s="9" t="s">
        <v>3</v>
      </c>
      <c r="C7" s="83"/>
      <c r="D7" s="83"/>
      <c r="E7" s="135"/>
      <c r="F7" s="135"/>
      <c r="G7" s="135"/>
      <c r="H7" s="239"/>
      <c r="I7" s="239"/>
      <c r="J7" s="239"/>
      <c r="K7" s="135"/>
      <c r="L7" s="135"/>
      <c r="M7" s="135"/>
    </row>
    <row r="8" spans="1:13" s="82" customFormat="1" ht="26.25">
      <c r="A8" s="83"/>
      <c r="B8" s="152" t="s">
        <v>175</v>
      </c>
      <c r="C8" s="153" t="s">
        <v>176</v>
      </c>
      <c r="D8" s="153" t="s">
        <v>177</v>
      </c>
      <c r="E8" s="181"/>
      <c r="F8" s="135"/>
      <c r="G8" s="135">
        <v>122</v>
      </c>
      <c r="H8" s="239"/>
      <c r="I8" s="239"/>
      <c r="J8" s="239">
        <v>110</v>
      </c>
      <c r="K8" s="135"/>
      <c r="L8" s="135"/>
      <c r="M8" s="135">
        <v>113</v>
      </c>
    </row>
    <row r="9" spans="1:13" s="82" customFormat="1" ht="92.25">
      <c r="A9" s="83"/>
      <c r="B9" s="152" t="s">
        <v>178</v>
      </c>
      <c r="C9" s="153" t="s">
        <v>316</v>
      </c>
      <c r="D9" s="153" t="s">
        <v>179</v>
      </c>
      <c r="E9" s="245">
        <f>'ДОДАТОК 2 Форма 2 п.1-5'!C31</f>
        <v>2188679</v>
      </c>
      <c r="F9" s="240">
        <f>'ДОДАТОК 2 Форма 2 п.1-5'!D31</f>
        <v>214228</v>
      </c>
      <c r="G9" s="240">
        <f aca="true" t="shared" si="0" ref="G9:G16">E9+F9</f>
        <v>2402907</v>
      </c>
      <c r="H9" s="240">
        <f>'ДОДАТОК 2 Форма 2 п.1-5'!G31</f>
        <v>2000000</v>
      </c>
      <c r="I9" s="240">
        <f>'ДОДАТОК 2 Форма 2 п.1-5'!H31</f>
        <v>480003</v>
      </c>
      <c r="J9" s="240">
        <f aca="true" t="shared" si="1" ref="J9:J15">H9+I9</f>
        <v>2480003</v>
      </c>
      <c r="K9" s="179">
        <f>'ДОДАТОК 2 Форма 2 п.1-5'!K31</f>
        <v>1081029</v>
      </c>
      <c r="L9" s="179">
        <f>'ДОДАТОК 2 Форма 2 п.1-5'!L31</f>
        <v>445200</v>
      </c>
      <c r="M9" s="160">
        <f aca="true" t="shared" si="2" ref="M9:M15">K9+L9</f>
        <v>1526229</v>
      </c>
    </row>
    <row r="10" spans="1:13" s="82" customFormat="1" ht="12.75">
      <c r="A10" s="83"/>
      <c r="B10" s="9" t="s">
        <v>4</v>
      </c>
      <c r="C10" s="83"/>
      <c r="D10" s="83"/>
      <c r="E10" s="246"/>
      <c r="F10" s="239"/>
      <c r="G10" s="239">
        <f t="shared" si="0"/>
        <v>0</v>
      </c>
      <c r="H10" s="239"/>
      <c r="I10" s="239"/>
      <c r="J10" s="239">
        <f t="shared" si="1"/>
        <v>0</v>
      </c>
      <c r="K10" s="135"/>
      <c r="L10" s="135"/>
      <c r="M10" s="135">
        <f t="shared" si="2"/>
        <v>0</v>
      </c>
    </row>
    <row r="11" spans="1:13" s="82" customFormat="1" ht="24">
      <c r="A11" s="83"/>
      <c r="B11" s="155" t="s">
        <v>180</v>
      </c>
      <c r="C11" s="153" t="s">
        <v>176</v>
      </c>
      <c r="D11" s="153" t="s">
        <v>184</v>
      </c>
      <c r="E11" s="247">
        <v>4</v>
      </c>
      <c r="F11" s="241">
        <v>1</v>
      </c>
      <c r="G11" s="239">
        <f t="shared" si="0"/>
        <v>5</v>
      </c>
      <c r="H11" s="241">
        <v>3</v>
      </c>
      <c r="I11" s="241">
        <v>1</v>
      </c>
      <c r="J11" s="239">
        <f t="shared" si="1"/>
        <v>4</v>
      </c>
      <c r="K11" s="183">
        <v>2</v>
      </c>
      <c r="L11" s="183">
        <v>1</v>
      </c>
      <c r="M11" s="135">
        <f t="shared" si="2"/>
        <v>3</v>
      </c>
    </row>
    <row r="12" spans="1:13" s="82" customFormat="1" ht="24">
      <c r="A12" s="84"/>
      <c r="B12" s="155" t="s">
        <v>181</v>
      </c>
      <c r="C12" s="153" t="s">
        <v>185</v>
      </c>
      <c r="D12" s="153" t="s">
        <v>184</v>
      </c>
      <c r="E12" s="247">
        <v>181.3</v>
      </c>
      <c r="F12" s="241">
        <v>0.34</v>
      </c>
      <c r="G12" s="239">
        <f t="shared" si="0"/>
        <v>181.64000000000001</v>
      </c>
      <c r="H12" s="242">
        <v>193</v>
      </c>
      <c r="I12" s="242">
        <v>46.9</v>
      </c>
      <c r="J12" s="243">
        <f t="shared" si="1"/>
        <v>239.9</v>
      </c>
      <c r="K12" s="250">
        <v>96.7</v>
      </c>
      <c r="L12" s="250">
        <v>39.8</v>
      </c>
      <c r="M12" s="182">
        <f>K12+L12</f>
        <v>136.5</v>
      </c>
    </row>
    <row r="13" spans="1:13" s="82" customFormat="1" ht="12.75">
      <c r="A13" s="84"/>
      <c r="B13" s="154" t="s">
        <v>5</v>
      </c>
      <c r="C13" s="86"/>
      <c r="D13" s="86"/>
      <c r="E13" s="247"/>
      <c r="F13" s="241"/>
      <c r="G13" s="239">
        <f t="shared" si="0"/>
        <v>0</v>
      </c>
      <c r="H13" s="241"/>
      <c r="I13" s="241"/>
      <c r="J13" s="239">
        <f t="shared" si="1"/>
        <v>0</v>
      </c>
      <c r="K13" s="183"/>
      <c r="L13" s="183"/>
      <c r="M13" s="135">
        <f t="shared" si="2"/>
        <v>0</v>
      </c>
    </row>
    <row r="14" spans="1:13" s="82" customFormat="1" ht="24">
      <c r="A14" s="85"/>
      <c r="B14" s="156" t="s">
        <v>182</v>
      </c>
      <c r="C14" s="153" t="s">
        <v>187</v>
      </c>
      <c r="D14" s="153" t="s">
        <v>184</v>
      </c>
      <c r="E14" s="248">
        <v>437.735</v>
      </c>
      <c r="F14" s="249">
        <f>F9/G11/1000</f>
        <v>42.8456</v>
      </c>
      <c r="G14" s="243">
        <f>E14+F14</f>
        <v>480.5806</v>
      </c>
      <c r="H14" s="244">
        <f>H9/J11/1000</f>
        <v>500</v>
      </c>
      <c r="I14" s="244">
        <f>I9/J11/1000</f>
        <v>120.00075</v>
      </c>
      <c r="J14" s="243">
        <f>H14+I14</f>
        <v>620.00075</v>
      </c>
      <c r="K14" s="187">
        <f>K9/M11/1000</f>
        <v>360.343</v>
      </c>
      <c r="L14" s="187">
        <f>L9/M11/1000</f>
        <v>148.4</v>
      </c>
      <c r="M14" s="182">
        <f>M9/M11/1000</f>
        <v>508.743</v>
      </c>
    </row>
    <row r="15" spans="1:13" s="82" customFormat="1" ht="12.75">
      <c r="A15" s="85"/>
      <c r="B15" s="9" t="s">
        <v>6</v>
      </c>
      <c r="C15" s="87"/>
      <c r="D15" s="87"/>
      <c r="E15" s="247"/>
      <c r="F15" s="241"/>
      <c r="G15" s="239">
        <f t="shared" si="0"/>
        <v>0</v>
      </c>
      <c r="H15" s="241"/>
      <c r="I15" s="241"/>
      <c r="J15" s="239">
        <f t="shared" si="1"/>
        <v>0</v>
      </c>
      <c r="K15" s="183"/>
      <c r="L15" s="183"/>
      <c r="M15" s="135">
        <f t="shared" si="2"/>
        <v>0</v>
      </c>
    </row>
    <row r="16" spans="1:13" s="82" customFormat="1" ht="48">
      <c r="A16" s="85"/>
      <c r="B16" s="157" t="s">
        <v>183</v>
      </c>
      <c r="C16" s="153" t="s">
        <v>186</v>
      </c>
      <c r="D16" s="153" t="s">
        <v>184</v>
      </c>
      <c r="E16" s="249">
        <f>E11/G8*100</f>
        <v>3.278688524590164</v>
      </c>
      <c r="F16" s="249">
        <f>F11/G8*100</f>
        <v>0.819672131147541</v>
      </c>
      <c r="G16" s="243">
        <f t="shared" si="0"/>
        <v>4.0983606557377055</v>
      </c>
      <c r="H16" s="254">
        <f>H11/J8*100</f>
        <v>2.727272727272727</v>
      </c>
      <c r="I16" s="254">
        <f>I11/J8*100</f>
        <v>0.9090909090909091</v>
      </c>
      <c r="J16" s="243">
        <f>H16+I16</f>
        <v>3.6363636363636362</v>
      </c>
      <c r="K16" s="187">
        <f>K11/M8*100</f>
        <v>1.7699115044247788</v>
      </c>
      <c r="L16" s="187">
        <f>L11/M8*100</f>
        <v>0.8849557522123894</v>
      </c>
      <c r="M16" s="182">
        <f>K16+L16</f>
        <v>2.6548672566371683</v>
      </c>
    </row>
    <row r="17" spans="1:13" ht="12.75">
      <c r="A17" s="19"/>
      <c r="B17" s="20"/>
      <c r="C17" s="21"/>
      <c r="D17" s="21"/>
      <c r="E17" s="22"/>
      <c r="F17" s="22"/>
      <c r="G17" s="22"/>
      <c r="H17" s="255"/>
      <c r="I17" s="256"/>
      <c r="J17" s="252"/>
      <c r="K17" s="22"/>
      <c r="L17" s="22"/>
      <c r="M17" s="22"/>
    </row>
    <row r="18" spans="8:9" ht="12.75">
      <c r="H18" s="256"/>
      <c r="I18" s="256"/>
    </row>
    <row r="19" spans="1:15" ht="24" customHeight="1">
      <c r="A19" s="315" t="s">
        <v>336</v>
      </c>
      <c r="B19" s="315"/>
      <c r="C19" s="315"/>
      <c r="D19" s="315"/>
      <c r="E19" s="315"/>
      <c r="F19" s="315"/>
      <c r="G19" s="315"/>
      <c r="H19" s="315"/>
      <c r="I19" s="315"/>
      <c r="J19" s="42"/>
      <c r="K19" s="42"/>
      <c r="L19" s="42"/>
      <c r="M19" s="42"/>
      <c r="N19" s="49"/>
      <c r="O19" s="49"/>
    </row>
    <row r="20" ht="12.75">
      <c r="J20" s="224" t="s">
        <v>77</v>
      </c>
    </row>
    <row r="21" spans="1:10" ht="16.5" customHeight="1">
      <c r="A21" s="321" t="s">
        <v>26</v>
      </c>
      <c r="B21" s="321" t="s">
        <v>13</v>
      </c>
      <c r="C21" s="321" t="s">
        <v>22</v>
      </c>
      <c r="D21" s="321" t="s">
        <v>14</v>
      </c>
      <c r="E21" s="316" t="s">
        <v>189</v>
      </c>
      <c r="F21" s="317"/>
      <c r="G21" s="318"/>
      <c r="H21" s="319" t="s">
        <v>335</v>
      </c>
      <c r="I21" s="319"/>
      <c r="J21" s="319"/>
    </row>
    <row r="22" spans="1:10" ht="26.25">
      <c r="A22" s="322"/>
      <c r="B22" s="322"/>
      <c r="C22" s="322"/>
      <c r="D22" s="322"/>
      <c r="E22" s="54" t="s">
        <v>2</v>
      </c>
      <c r="F22" s="54" t="s">
        <v>41</v>
      </c>
      <c r="G22" s="28" t="s">
        <v>85</v>
      </c>
      <c r="H22" s="54" t="s">
        <v>2</v>
      </c>
      <c r="I22" s="54" t="s">
        <v>41</v>
      </c>
      <c r="J22" s="28" t="s">
        <v>86</v>
      </c>
    </row>
    <row r="23" spans="1:10" s="82" customFormat="1" ht="12.75" customHeight="1">
      <c r="A23" s="54">
        <v>1</v>
      </c>
      <c r="B23" s="54">
        <v>2</v>
      </c>
      <c r="C23" s="54">
        <v>3</v>
      </c>
      <c r="D23" s="54">
        <v>4</v>
      </c>
      <c r="E23" s="54">
        <v>5</v>
      </c>
      <c r="F23" s="54">
        <v>6</v>
      </c>
      <c r="G23" s="54">
        <v>7</v>
      </c>
      <c r="H23" s="54">
        <v>8</v>
      </c>
      <c r="I23" s="54">
        <v>9</v>
      </c>
      <c r="J23" s="54">
        <v>10</v>
      </c>
    </row>
    <row r="24" spans="1:10" s="82" customFormat="1" ht="12.75">
      <c r="A24" s="83"/>
      <c r="B24" s="9" t="s">
        <v>3</v>
      </c>
      <c r="C24" s="83"/>
      <c r="D24" s="83"/>
      <c r="E24" s="83"/>
      <c r="F24" s="83"/>
      <c r="G24" s="83"/>
      <c r="H24" s="83"/>
      <c r="I24" s="88"/>
      <c r="J24" s="83"/>
    </row>
    <row r="25" spans="1:10" s="82" customFormat="1" ht="26.25">
      <c r="A25" s="83"/>
      <c r="B25" s="152" t="s">
        <v>175</v>
      </c>
      <c r="C25" s="153" t="s">
        <v>176</v>
      </c>
      <c r="D25" s="153" t="s">
        <v>190</v>
      </c>
      <c r="E25" s="135"/>
      <c r="F25" s="135"/>
      <c r="G25" s="135">
        <v>105</v>
      </c>
      <c r="H25" s="135"/>
      <c r="I25" s="184"/>
      <c r="J25" s="135">
        <v>110</v>
      </c>
    </row>
    <row r="26" spans="1:10" s="82" customFormat="1" ht="92.25">
      <c r="A26" s="83"/>
      <c r="B26" s="152" t="s">
        <v>178</v>
      </c>
      <c r="C26" s="153" t="s">
        <v>316</v>
      </c>
      <c r="D26" s="153" t="s">
        <v>179</v>
      </c>
      <c r="E26" s="160">
        <f>'ДОДАТОК 2 Ф-2 п.7'!C19</f>
        <v>2811321</v>
      </c>
      <c r="F26" s="166">
        <f>'ДОДАТОК 2 Ф-2 п.7'!D19</f>
        <v>513318</v>
      </c>
      <c r="G26" s="160">
        <f aca="true" t="shared" si="3" ref="G26:G32">E26+F26</f>
        <v>3324639</v>
      </c>
      <c r="H26" s="160">
        <f>'ДОДАТОК 2 Ф-2 п.7'!G19</f>
        <v>4528302</v>
      </c>
      <c r="I26" s="166">
        <f>'ДОДАТОК 2 Ф-2 п.7'!H19</f>
        <v>581975</v>
      </c>
      <c r="J26" s="160">
        <f>H26+I26</f>
        <v>5110277</v>
      </c>
    </row>
    <row r="27" spans="1:10" s="82" customFormat="1" ht="12.75">
      <c r="A27" s="83"/>
      <c r="B27" s="9" t="s">
        <v>4</v>
      </c>
      <c r="C27" s="153"/>
      <c r="D27" s="153"/>
      <c r="E27" s="183"/>
      <c r="F27" s="183"/>
      <c r="G27" s="135"/>
      <c r="H27" s="185"/>
      <c r="I27" s="184"/>
      <c r="J27" s="135"/>
    </row>
    <row r="28" spans="1:10" s="82" customFormat="1" ht="24">
      <c r="A28" s="83"/>
      <c r="B28" s="155" t="s">
        <v>180</v>
      </c>
      <c r="C28" s="153" t="s">
        <v>176</v>
      </c>
      <c r="D28" s="153" t="s">
        <v>184</v>
      </c>
      <c r="E28" s="183">
        <v>4</v>
      </c>
      <c r="F28" s="183">
        <v>1</v>
      </c>
      <c r="G28" s="135">
        <f t="shared" si="3"/>
        <v>5</v>
      </c>
      <c r="H28" s="183">
        <v>7</v>
      </c>
      <c r="I28" s="183">
        <v>1</v>
      </c>
      <c r="J28" s="135">
        <f>H28+I28</f>
        <v>8</v>
      </c>
    </row>
    <row r="29" spans="1:10" s="82" customFormat="1" ht="24">
      <c r="A29" s="84"/>
      <c r="B29" s="155" t="s">
        <v>181</v>
      </c>
      <c r="C29" s="153" t="s">
        <v>185</v>
      </c>
      <c r="D29" s="153" t="s">
        <v>184</v>
      </c>
      <c r="E29" s="251">
        <v>251.49</v>
      </c>
      <c r="F29" s="251">
        <v>45.92</v>
      </c>
      <c r="G29" s="182">
        <f>E29+F29</f>
        <v>297.41</v>
      </c>
      <c r="H29" s="251">
        <v>369.15</v>
      </c>
      <c r="I29" s="251">
        <v>47.44</v>
      </c>
      <c r="J29" s="182">
        <f>H29+I29</f>
        <v>416.59</v>
      </c>
    </row>
    <row r="30" spans="1:10" s="82" customFormat="1" ht="12.75">
      <c r="A30" s="84"/>
      <c r="B30" s="154" t="s">
        <v>5</v>
      </c>
      <c r="C30" s="153"/>
      <c r="D30" s="153"/>
      <c r="E30" s="183"/>
      <c r="F30" s="183"/>
      <c r="G30" s="135"/>
      <c r="H30" s="183"/>
      <c r="I30" s="183"/>
      <c r="J30" s="135"/>
    </row>
    <row r="31" spans="1:10" s="82" customFormat="1" ht="24">
      <c r="A31" s="85"/>
      <c r="B31" s="156" t="s">
        <v>182</v>
      </c>
      <c r="C31" s="153" t="s">
        <v>187</v>
      </c>
      <c r="D31" s="153" t="s">
        <v>184</v>
      </c>
      <c r="E31" s="187">
        <f>E26/G28/1000</f>
        <v>562.2642</v>
      </c>
      <c r="F31" s="187">
        <f>F26/G28/1000</f>
        <v>102.6636</v>
      </c>
      <c r="G31" s="188">
        <f>G26/G28/1000</f>
        <v>664.9278</v>
      </c>
      <c r="H31" s="186">
        <f>H26/J28/1000</f>
        <v>566.03775</v>
      </c>
      <c r="I31" s="187">
        <f>I26/J28/1000</f>
        <v>72.746875</v>
      </c>
      <c r="J31" s="188">
        <f>J26/J28/1000</f>
        <v>638.784625</v>
      </c>
    </row>
    <row r="32" spans="1:10" s="82" customFormat="1" ht="12.75">
      <c r="A32" s="85"/>
      <c r="B32" s="9" t="s">
        <v>6</v>
      </c>
      <c r="C32" s="153"/>
      <c r="D32" s="153"/>
      <c r="E32" s="164"/>
      <c r="F32" s="164"/>
      <c r="G32" s="135">
        <f t="shared" si="3"/>
        <v>0</v>
      </c>
      <c r="H32" s="164"/>
      <c r="I32" s="164"/>
      <c r="J32" s="135"/>
    </row>
    <row r="33" spans="1:10" ht="48">
      <c r="A33" s="85"/>
      <c r="B33" s="157" t="s">
        <v>183</v>
      </c>
      <c r="C33" s="153" t="s">
        <v>186</v>
      </c>
      <c r="D33" s="153" t="s">
        <v>184</v>
      </c>
      <c r="E33" s="186">
        <f>E28/G25*100</f>
        <v>3.8095238095238098</v>
      </c>
      <c r="F33" s="186">
        <f>F28/G25*100</f>
        <v>0.9523809523809524</v>
      </c>
      <c r="G33" s="182">
        <f>E33+F33</f>
        <v>4.761904761904762</v>
      </c>
      <c r="H33" s="186">
        <f>H28/J25*100</f>
        <v>6.363636363636363</v>
      </c>
      <c r="I33" s="186">
        <f>I28/J25*100</f>
        <v>0.9090909090909091</v>
      </c>
      <c r="J33" s="182">
        <f>H33+I33</f>
        <v>7.2727272727272725</v>
      </c>
    </row>
  </sheetData>
  <sheetProtection/>
  <mergeCells count="16">
    <mergeCell ref="C4:C5"/>
    <mergeCell ref="D4:D5"/>
    <mergeCell ref="A21:A22"/>
    <mergeCell ref="B21:B22"/>
    <mergeCell ref="C21:C22"/>
    <mergeCell ref="D21:D22"/>
    <mergeCell ref="E4:G4"/>
    <mergeCell ref="H4:J4"/>
    <mergeCell ref="K4:M4"/>
    <mergeCell ref="E21:G21"/>
    <mergeCell ref="H21:J21"/>
    <mergeCell ref="A1:I1"/>
    <mergeCell ref="A2:I2"/>
    <mergeCell ref="A19:I19"/>
    <mergeCell ref="A4:A5"/>
    <mergeCell ref="B4:B5"/>
  </mergeCells>
  <printOptions/>
  <pageMargins left="0.2" right="0.2" top="0.2" bottom="0.5" header="0.19" footer="0.19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showGridLines="0" view="pageBreakPreview" zoomScale="60" zoomScalePageLayoutView="0" workbookViewId="0" topLeftCell="A1">
      <selection activeCell="G4" sqref="G4"/>
    </sheetView>
  </sheetViews>
  <sheetFormatPr defaultColWidth="9.125" defaultRowHeight="12.75"/>
  <cols>
    <col min="1" max="1" width="14.125" style="99" customWidth="1"/>
    <col min="2" max="2" width="67.625" style="99" customWidth="1"/>
    <col min="3" max="3" width="13.00390625" style="99" customWidth="1"/>
    <col min="4" max="4" width="13.375" style="99" customWidth="1"/>
    <col min="5" max="5" width="14.50390625" style="138" customWidth="1"/>
    <col min="6" max="6" width="16.50390625" style="138" customWidth="1"/>
    <col min="7" max="12" width="13.625" style="99" customWidth="1"/>
    <col min="13" max="13" width="9.125" style="99" customWidth="1"/>
    <col min="14" max="14" width="11.00390625" style="99" customWidth="1"/>
    <col min="15" max="16384" width="9.125" style="99" customWidth="1"/>
  </cols>
  <sheetData>
    <row r="1" spans="1:8" s="92" customFormat="1" ht="15">
      <c r="A1" s="89"/>
      <c r="B1" s="306" t="s">
        <v>87</v>
      </c>
      <c r="C1" s="306"/>
      <c r="D1" s="306"/>
      <c r="E1" s="306"/>
      <c r="F1" s="306"/>
      <c r="G1" s="306"/>
      <c r="H1" s="306"/>
    </row>
    <row r="2" spans="5:12" s="92" customFormat="1" ht="12.75">
      <c r="E2" s="133"/>
      <c r="F2" s="133"/>
      <c r="L2" s="104" t="s">
        <v>77</v>
      </c>
    </row>
    <row r="3" spans="1:12" s="92" customFormat="1" ht="21" customHeight="1">
      <c r="A3" s="323"/>
      <c r="B3" s="321" t="s">
        <v>35</v>
      </c>
      <c r="C3" s="319" t="s">
        <v>52</v>
      </c>
      <c r="D3" s="319"/>
      <c r="E3" s="324" t="s">
        <v>104</v>
      </c>
      <c r="F3" s="324"/>
      <c r="G3" s="319" t="s">
        <v>123</v>
      </c>
      <c r="H3" s="319"/>
      <c r="I3" s="319" t="s">
        <v>53</v>
      </c>
      <c r="J3" s="319"/>
      <c r="K3" s="319" t="s">
        <v>53</v>
      </c>
      <c r="L3" s="319"/>
    </row>
    <row r="4" spans="1:12" s="92" customFormat="1" ht="60" customHeight="1">
      <c r="A4" s="323"/>
      <c r="B4" s="322"/>
      <c r="C4" s="94" t="s">
        <v>40</v>
      </c>
      <c r="D4" s="94" t="s">
        <v>41</v>
      </c>
      <c r="E4" s="134" t="s">
        <v>40</v>
      </c>
      <c r="F4" s="135" t="s">
        <v>41</v>
      </c>
      <c r="G4" s="94" t="s">
        <v>40</v>
      </c>
      <c r="H4" s="94" t="s">
        <v>41</v>
      </c>
      <c r="I4" s="94" t="s">
        <v>40</v>
      </c>
      <c r="J4" s="94" t="s">
        <v>41</v>
      </c>
      <c r="K4" s="94" t="s">
        <v>40</v>
      </c>
      <c r="L4" s="94" t="s">
        <v>41</v>
      </c>
    </row>
    <row r="5" spans="1:12" s="92" customFormat="1" ht="12.75">
      <c r="A5" s="98"/>
      <c r="B5" s="93">
        <v>1</v>
      </c>
      <c r="C5" s="94">
        <v>2</v>
      </c>
      <c r="D5" s="93">
        <v>3</v>
      </c>
      <c r="E5" s="135">
        <v>4</v>
      </c>
      <c r="F5" s="135">
        <v>5</v>
      </c>
      <c r="G5" s="93">
        <v>6</v>
      </c>
      <c r="H5" s="94">
        <v>7</v>
      </c>
      <c r="I5" s="93">
        <v>8</v>
      </c>
      <c r="J5" s="94">
        <v>9</v>
      </c>
      <c r="K5" s="93">
        <v>10</v>
      </c>
      <c r="L5" s="94">
        <v>11</v>
      </c>
    </row>
    <row r="6" spans="1:12" s="92" customFormat="1" ht="12.75">
      <c r="A6" s="98"/>
      <c r="B6" s="93"/>
      <c r="C6" s="141"/>
      <c r="D6" s="93"/>
      <c r="E6" s="135"/>
      <c r="F6" s="135"/>
      <c r="G6" s="93"/>
      <c r="H6" s="94"/>
      <c r="I6" s="93"/>
      <c r="J6" s="94"/>
      <c r="K6" s="93"/>
      <c r="L6" s="94"/>
    </row>
    <row r="7" spans="1:12" s="92" customFormat="1" ht="12.75">
      <c r="A7" s="98"/>
      <c r="B7" s="93"/>
      <c r="C7" s="141"/>
      <c r="D7" s="93"/>
      <c r="E7" s="135"/>
      <c r="F7" s="135"/>
      <c r="G7" s="93"/>
      <c r="H7" s="94"/>
      <c r="I7" s="93"/>
      <c r="J7" s="94"/>
      <c r="K7" s="93"/>
      <c r="L7" s="94"/>
    </row>
    <row r="8" spans="1:12" s="96" customFormat="1" ht="12.75">
      <c r="A8" s="98"/>
      <c r="B8" s="103" t="s">
        <v>59</v>
      </c>
      <c r="C8" s="95"/>
      <c r="D8" s="83"/>
      <c r="E8" s="136"/>
      <c r="F8" s="136"/>
      <c r="G8" s="83"/>
      <c r="H8" s="83"/>
      <c r="I8" s="83"/>
      <c r="J8" s="83"/>
      <c r="K8" s="83"/>
      <c r="L8" s="83"/>
    </row>
    <row r="9" spans="1:12" s="96" customFormat="1" ht="125.25" customHeight="1">
      <c r="A9" s="102"/>
      <c r="B9" s="115" t="s">
        <v>88</v>
      </c>
      <c r="C9" s="83" t="s">
        <v>17</v>
      </c>
      <c r="D9" s="83"/>
      <c r="E9" s="136" t="s">
        <v>17</v>
      </c>
      <c r="F9" s="136"/>
      <c r="G9" s="83" t="s">
        <v>17</v>
      </c>
      <c r="H9" s="83"/>
      <c r="I9" s="83" t="s">
        <v>17</v>
      </c>
      <c r="J9" s="83"/>
      <c r="K9" s="83" t="s">
        <v>17</v>
      </c>
      <c r="L9" s="83"/>
    </row>
    <row r="10" spans="1:8" s="92" customFormat="1" ht="12.75">
      <c r="A10" s="96"/>
      <c r="B10" s="63"/>
      <c r="C10" s="63"/>
      <c r="D10" s="63"/>
      <c r="E10" s="137"/>
      <c r="F10" s="137"/>
      <c r="G10" s="63"/>
      <c r="H10" s="63"/>
    </row>
    <row r="11" spans="2:8" s="92" customFormat="1" ht="12.75">
      <c r="B11" s="63"/>
      <c r="C11" s="63"/>
      <c r="D11" s="63"/>
      <c r="E11" s="137"/>
      <c r="F11" s="137"/>
      <c r="G11" s="63"/>
      <c r="H11" s="63"/>
    </row>
    <row r="12" spans="2:8" s="92" customFormat="1" ht="12.75">
      <c r="B12" s="63"/>
      <c r="C12" s="63"/>
      <c r="D12" s="63"/>
      <c r="E12" s="137"/>
      <c r="F12" s="137"/>
      <c r="G12" s="63"/>
      <c r="H12" s="63"/>
    </row>
    <row r="13" spans="2:8" s="92" customFormat="1" ht="12.75">
      <c r="B13" s="63"/>
      <c r="C13" s="63"/>
      <c r="D13" s="63"/>
      <c r="E13" s="137"/>
      <c r="F13" s="137"/>
      <c r="G13" s="63"/>
      <c r="H13" s="63"/>
    </row>
    <row r="14" ht="12.75">
      <c r="A14" s="116"/>
    </row>
    <row r="15" ht="12.75">
      <c r="A15" s="116"/>
    </row>
    <row r="16" ht="12.75">
      <c r="A16" s="116"/>
    </row>
    <row r="17" ht="12.75">
      <c r="A17" s="116"/>
    </row>
    <row r="18" ht="12.75">
      <c r="A18" s="116"/>
    </row>
    <row r="19" ht="12.75">
      <c r="A19" s="116"/>
    </row>
    <row r="20" ht="12.75">
      <c r="A20" s="116"/>
    </row>
    <row r="21" ht="12.75">
      <c r="A21" s="116"/>
    </row>
    <row r="22" ht="12.75">
      <c r="A22" s="116"/>
    </row>
    <row r="23" ht="12.75">
      <c r="A23" s="116"/>
    </row>
    <row r="24" ht="12.75">
      <c r="A24" s="116"/>
    </row>
    <row r="25" ht="12.75">
      <c r="A25" s="116"/>
    </row>
    <row r="26" ht="12.75">
      <c r="A26" s="116"/>
    </row>
    <row r="27" ht="12.75">
      <c r="A27" s="116"/>
    </row>
    <row r="28" ht="12.75">
      <c r="A28" s="116"/>
    </row>
    <row r="29" ht="12.75">
      <c r="A29" s="116"/>
    </row>
    <row r="30" ht="12.75">
      <c r="A30" s="116"/>
    </row>
    <row r="31" ht="12.75">
      <c r="A31" s="116"/>
    </row>
    <row r="32" ht="12.75">
      <c r="A32" s="116"/>
    </row>
    <row r="33" ht="12.75">
      <c r="A33" s="116"/>
    </row>
    <row r="34" ht="12.75">
      <c r="A34" s="116"/>
    </row>
    <row r="35" ht="12.75">
      <c r="A35" s="116"/>
    </row>
    <row r="36" ht="12.75">
      <c r="A36" s="116"/>
    </row>
    <row r="37" ht="12.75">
      <c r="A37" s="116"/>
    </row>
    <row r="38" ht="12.75">
      <c r="A38" s="116"/>
    </row>
    <row r="39" ht="12.75">
      <c r="A39" s="116"/>
    </row>
    <row r="40" ht="12.75">
      <c r="A40" s="116"/>
    </row>
    <row r="41" ht="12.75">
      <c r="A41" s="116"/>
    </row>
    <row r="42" ht="12.75">
      <c r="A42" s="116"/>
    </row>
    <row r="43" ht="12.75">
      <c r="A43" s="116"/>
    </row>
    <row r="44" ht="12.75">
      <c r="A44" s="116"/>
    </row>
    <row r="45" ht="12.75">
      <c r="A45" s="116"/>
    </row>
    <row r="46" ht="12.75">
      <c r="A46" s="116"/>
    </row>
    <row r="47" ht="12.75">
      <c r="A47" s="116"/>
    </row>
    <row r="48" ht="12.75">
      <c r="A48" s="116"/>
    </row>
    <row r="49" ht="12.75">
      <c r="A49" s="116"/>
    </row>
    <row r="50" ht="12.75">
      <c r="A50" s="116"/>
    </row>
    <row r="51" ht="12.75">
      <c r="A51" s="116"/>
    </row>
    <row r="52" ht="12.75">
      <c r="A52" s="116"/>
    </row>
    <row r="53" ht="12.75">
      <c r="A53" s="116"/>
    </row>
    <row r="54" ht="12.75">
      <c r="A54" s="116"/>
    </row>
    <row r="55" ht="12.75">
      <c r="A55" s="116"/>
    </row>
    <row r="56" ht="12.75">
      <c r="A56" s="116"/>
    </row>
    <row r="57" ht="12.75">
      <c r="A57" s="116"/>
    </row>
    <row r="58" ht="12.75">
      <c r="A58" s="116"/>
    </row>
    <row r="59" ht="12.75">
      <c r="A59" s="116"/>
    </row>
    <row r="60" ht="12.75">
      <c r="A60" s="116"/>
    </row>
    <row r="61" ht="12.75">
      <c r="A61" s="116"/>
    </row>
    <row r="62" ht="12.75">
      <c r="A62" s="116"/>
    </row>
    <row r="63" ht="12.75">
      <c r="A63" s="116"/>
    </row>
    <row r="64" ht="12.75">
      <c r="A64" s="116"/>
    </row>
    <row r="65" ht="12.75">
      <c r="A65" s="116"/>
    </row>
    <row r="66" ht="12.75">
      <c r="A66" s="116"/>
    </row>
    <row r="67" ht="12.75">
      <c r="A67" s="116"/>
    </row>
    <row r="68" ht="12.75">
      <c r="A68" s="116"/>
    </row>
    <row r="69" ht="12.75">
      <c r="A69" s="116"/>
    </row>
    <row r="70" ht="12.75">
      <c r="A70" s="116"/>
    </row>
    <row r="71" ht="12.75">
      <c r="A71" s="116"/>
    </row>
    <row r="72" ht="12.75">
      <c r="A72" s="116"/>
    </row>
    <row r="73" ht="12.75">
      <c r="A73" s="116"/>
    </row>
    <row r="74" ht="12.75">
      <c r="A74" s="116"/>
    </row>
    <row r="75" ht="12.75">
      <c r="A75" s="116"/>
    </row>
    <row r="76" ht="12.75">
      <c r="A76" s="116"/>
    </row>
    <row r="77" ht="12.75">
      <c r="A77" s="116"/>
    </row>
    <row r="78" ht="12.75">
      <c r="A78" s="116"/>
    </row>
    <row r="79" ht="12.75">
      <c r="A79" s="116"/>
    </row>
    <row r="80" ht="12.75">
      <c r="A80" s="116"/>
    </row>
    <row r="81" ht="12.75">
      <c r="A81" s="116"/>
    </row>
    <row r="82" ht="12.75">
      <c r="A82" s="116"/>
    </row>
    <row r="83" ht="12.75">
      <c r="A83" s="116"/>
    </row>
    <row r="84" ht="12.75">
      <c r="A84" s="116"/>
    </row>
    <row r="85" ht="12.75">
      <c r="A85" s="116"/>
    </row>
    <row r="86" ht="12.75">
      <c r="A86" s="116"/>
    </row>
    <row r="87" ht="12.75">
      <c r="A87" s="116"/>
    </row>
    <row r="88" ht="12.75">
      <c r="A88" s="116"/>
    </row>
    <row r="89" ht="12.75">
      <c r="A89" s="116"/>
    </row>
    <row r="90" ht="12.75">
      <c r="A90" s="116"/>
    </row>
    <row r="91" ht="12.75">
      <c r="A91" s="116"/>
    </row>
    <row r="92" ht="12.75">
      <c r="A92" s="116"/>
    </row>
    <row r="93" ht="12.75">
      <c r="A93" s="116"/>
    </row>
    <row r="94" ht="12.75">
      <c r="A94" s="116"/>
    </row>
    <row r="95" ht="12.75">
      <c r="A95" s="116"/>
    </row>
    <row r="96" ht="12.75">
      <c r="A96" s="116"/>
    </row>
    <row r="97" ht="12.75">
      <c r="A97" s="116"/>
    </row>
    <row r="98" ht="12.75">
      <c r="A98" s="116"/>
    </row>
    <row r="99" ht="12.75">
      <c r="A99" s="116"/>
    </row>
    <row r="100" ht="12.75">
      <c r="A100" s="116"/>
    </row>
    <row r="101" ht="12.75">
      <c r="A101" s="116"/>
    </row>
    <row r="102" ht="12.75">
      <c r="A102" s="116"/>
    </row>
    <row r="103" ht="12.75">
      <c r="A103" s="116"/>
    </row>
    <row r="104" ht="12.75">
      <c r="A104" s="116"/>
    </row>
    <row r="105" ht="12.75">
      <c r="A105" s="116"/>
    </row>
    <row r="106" ht="12.75">
      <c r="A106" s="116"/>
    </row>
    <row r="107" ht="12.75">
      <c r="A107" s="116"/>
    </row>
    <row r="108" ht="12.75">
      <c r="A108" s="116"/>
    </row>
    <row r="109" ht="12.75">
      <c r="A109" s="116"/>
    </row>
    <row r="110" ht="12.75">
      <c r="A110" s="116"/>
    </row>
    <row r="111" ht="12.75">
      <c r="A111" s="116"/>
    </row>
    <row r="112" ht="12.75">
      <c r="A112" s="116"/>
    </row>
    <row r="113" ht="12.75">
      <c r="A113" s="116"/>
    </row>
    <row r="114" ht="12.75">
      <c r="A114" s="116"/>
    </row>
    <row r="115" ht="12.75">
      <c r="A115" s="116"/>
    </row>
    <row r="116" ht="12.75">
      <c r="A116" s="116"/>
    </row>
    <row r="117" ht="12.75">
      <c r="A117" s="116"/>
    </row>
    <row r="118" ht="12.75">
      <c r="A118" s="116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P10"/>
  <sheetViews>
    <sheetView showGridLines="0" view="pageBreakPreview" zoomScale="85" zoomScaleNormal="85" zoomScaleSheetLayoutView="85" zoomScalePageLayoutView="0" workbookViewId="0" topLeftCell="A1">
      <selection activeCell="D44" sqref="D44"/>
    </sheetView>
  </sheetViews>
  <sheetFormatPr defaultColWidth="9.125" defaultRowHeight="12.75"/>
  <cols>
    <col min="1" max="1" width="8.50390625" style="101" customWidth="1"/>
    <col min="2" max="2" width="38.50390625" style="101" customWidth="1"/>
    <col min="3" max="4" width="13.625" style="101" customWidth="1"/>
    <col min="5" max="5" width="13.375" style="101" customWidth="1"/>
    <col min="6" max="6" width="10.50390625" style="101" customWidth="1"/>
    <col min="7" max="7" width="12.50390625" style="101" customWidth="1"/>
    <col min="8" max="8" width="11.50390625" style="101" customWidth="1"/>
    <col min="9" max="9" width="12.875" style="101" customWidth="1"/>
    <col min="10" max="10" width="11.125" style="101" customWidth="1"/>
    <col min="11" max="16" width="11.50390625" style="101" customWidth="1"/>
    <col min="17" max="16384" width="9.125" style="101" customWidth="1"/>
  </cols>
  <sheetData>
    <row r="1" ht="62.25" customHeight="1"/>
    <row r="2" spans="1:16" s="100" customFormat="1" ht="15">
      <c r="A2" s="328" t="s">
        <v>89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4" spans="1:16" s="100" customFormat="1" ht="18" customHeight="1">
      <c r="A4" s="329" t="s">
        <v>26</v>
      </c>
      <c r="B4" s="325" t="s">
        <v>42</v>
      </c>
      <c r="C4" s="325" t="s">
        <v>54</v>
      </c>
      <c r="D4" s="325"/>
      <c r="E4" s="325"/>
      <c r="F4" s="325"/>
      <c r="G4" s="325" t="s">
        <v>51</v>
      </c>
      <c r="H4" s="325"/>
      <c r="I4" s="325"/>
      <c r="J4" s="325"/>
      <c r="K4" s="330" t="s">
        <v>55</v>
      </c>
      <c r="L4" s="330"/>
      <c r="M4" s="330" t="s">
        <v>56</v>
      </c>
      <c r="N4" s="330"/>
      <c r="O4" s="330" t="s">
        <v>55</v>
      </c>
      <c r="P4" s="330"/>
    </row>
    <row r="5" spans="1:16" s="100" customFormat="1" ht="42.75" customHeight="1">
      <c r="A5" s="325"/>
      <c r="B5" s="325"/>
      <c r="C5" s="325" t="s">
        <v>44</v>
      </c>
      <c r="D5" s="325"/>
      <c r="E5" s="325" t="s">
        <v>21</v>
      </c>
      <c r="F5" s="325"/>
      <c r="G5" s="325" t="s">
        <v>44</v>
      </c>
      <c r="H5" s="325"/>
      <c r="I5" s="325" t="s">
        <v>21</v>
      </c>
      <c r="J5" s="325"/>
      <c r="K5" s="326" t="s">
        <v>65</v>
      </c>
      <c r="L5" s="326" t="s">
        <v>66</v>
      </c>
      <c r="M5" s="326" t="s">
        <v>67</v>
      </c>
      <c r="N5" s="326" t="s">
        <v>68</v>
      </c>
      <c r="O5" s="326" t="s">
        <v>67</v>
      </c>
      <c r="P5" s="326" t="s">
        <v>68</v>
      </c>
    </row>
    <row r="6" spans="1:16" s="100" customFormat="1" ht="42.75" customHeight="1">
      <c r="A6" s="325"/>
      <c r="B6" s="325"/>
      <c r="C6" s="83" t="s">
        <v>27</v>
      </c>
      <c r="D6" s="83" t="s">
        <v>43</v>
      </c>
      <c r="E6" s="83" t="s">
        <v>27</v>
      </c>
      <c r="F6" s="83" t="s">
        <v>43</v>
      </c>
      <c r="G6" s="83" t="s">
        <v>27</v>
      </c>
      <c r="H6" s="83" t="s">
        <v>1</v>
      </c>
      <c r="I6" s="83" t="s">
        <v>27</v>
      </c>
      <c r="J6" s="83" t="s">
        <v>1</v>
      </c>
      <c r="K6" s="327"/>
      <c r="L6" s="327"/>
      <c r="M6" s="327"/>
      <c r="N6" s="327"/>
      <c r="O6" s="327"/>
      <c r="P6" s="327"/>
    </row>
    <row r="7" spans="1:16" s="100" customFormat="1" ht="12.75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</row>
    <row r="8" spans="1:16" s="100" customFormat="1" ht="12.75">
      <c r="A8" s="83"/>
      <c r="B8" s="60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s="61" customFormat="1" ht="12.75">
      <c r="A9" s="8"/>
      <c r="B9" s="9" t="s">
        <v>69</v>
      </c>
      <c r="C9" s="8"/>
      <c r="D9" s="8"/>
      <c r="E9" s="8"/>
      <c r="F9" s="8"/>
      <c r="G9" s="8"/>
      <c r="H9" s="8"/>
      <c r="I9" s="8"/>
      <c r="J9" s="8"/>
      <c r="K9" s="23"/>
      <c r="L9" s="23"/>
      <c r="M9" s="23"/>
      <c r="N9" s="23"/>
      <c r="O9" s="23"/>
      <c r="P9" s="23"/>
    </row>
    <row r="10" spans="1:16" s="100" customFormat="1" ht="33.75" customHeight="1">
      <c r="A10" s="94"/>
      <c r="B10" s="97" t="s">
        <v>18</v>
      </c>
      <c r="C10" s="5" t="s">
        <v>17</v>
      </c>
      <c r="D10" s="5" t="s">
        <v>17</v>
      </c>
      <c r="E10" s="62"/>
      <c r="F10" s="62"/>
      <c r="G10" s="5" t="s">
        <v>17</v>
      </c>
      <c r="H10" s="5" t="s">
        <v>17</v>
      </c>
      <c r="I10" s="62"/>
      <c r="J10" s="62"/>
      <c r="K10" s="5" t="s">
        <v>17</v>
      </c>
      <c r="L10" s="62"/>
      <c r="M10" s="5" t="s">
        <v>17</v>
      </c>
      <c r="N10" s="62"/>
      <c r="O10" s="5" t="s">
        <v>17</v>
      </c>
      <c r="P10" s="62"/>
    </row>
  </sheetData>
  <sheetProtection/>
  <mergeCells count="18"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  <mergeCell ref="C5:D5"/>
    <mergeCell ref="E5:F5"/>
    <mergeCell ref="N5:N6"/>
    <mergeCell ref="O5:O6"/>
    <mergeCell ref="P5:P6"/>
    <mergeCell ref="K5:K6"/>
    <mergeCell ref="L5:L6"/>
    <mergeCell ref="G5:H5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3"/>
  <sheetViews>
    <sheetView showGridLines="0" view="pageBreakPreview" zoomScale="85" zoomScaleNormal="85" zoomScaleSheetLayoutView="85" zoomScalePageLayoutView="0" workbookViewId="0" topLeftCell="A15">
      <selection activeCell="M24" sqref="M24"/>
    </sheetView>
  </sheetViews>
  <sheetFormatPr defaultColWidth="9.125" defaultRowHeight="12.75"/>
  <cols>
    <col min="1" max="1" width="7.625" style="41" customWidth="1"/>
    <col min="2" max="2" width="28.625" style="41" customWidth="1"/>
    <col min="3" max="3" width="15.375" style="41" customWidth="1"/>
    <col min="4" max="5" width="12.50390625" style="41" customWidth="1"/>
    <col min="6" max="6" width="14.125" style="41" customWidth="1"/>
    <col min="7" max="8" width="14.00390625" style="41" customWidth="1"/>
    <col min="9" max="11" width="11.625" style="41" customWidth="1"/>
    <col min="12" max="12" width="14.00390625" style="41" customWidth="1"/>
    <col min="13" max="13" width="11.625" style="41" customWidth="1"/>
    <col min="14" max="14" width="13.375" style="41" customWidth="1"/>
    <col min="15" max="16384" width="9.125" style="41" customWidth="1"/>
  </cols>
  <sheetData>
    <row r="2" spans="1:16" ht="12.75">
      <c r="A2" s="359" t="s">
        <v>149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</row>
    <row r="4" spans="1:16" ht="20.25" customHeight="1">
      <c r="A4" s="359" t="s">
        <v>338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</row>
    <row r="5" ht="18" customHeight="1">
      <c r="N5" s="41" t="s">
        <v>77</v>
      </c>
    </row>
    <row r="6" spans="1:14" ht="39.75" customHeight="1">
      <c r="A6" s="355" t="s">
        <v>26</v>
      </c>
      <c r="B6" s="355" t="s">
        <v>116</v>
      </c>
      <c r="C6" s="361" t="s">
        <v>28</v>
      </c>
      <c r="D6" s="362"/>
      <c r="E6" s="363"/>
      <c r="F6" s="344" t="s">
        <v>332</v>
      </c>
      <c r="G6" s="345"/>
      <c r="H6" s="346"/>
      <c r="I6" s="344" t="s">
        <v>333</v>
      </c>
      <c r="J6" s="345"/>
      <c r="K6" s="345"/>
      <c r="L6" s="340" t="s">
        <v>334</v>
      </c>
      <c r="M6" s="340"/>
      <c r="N6" s="340"/>
    </row>
    <row r="7" spans="1:14" ht="26.25">
      <c r="A7" s="360"/>
      <c r="B7" s="356"/>
      <c r="C7" s="364"/>
      <c r="D7" s="365"/>
      <c r="E7" s="366"/>
      <c r="F7" s="6" t="s">
        <v>40</v>
      </c>
      <c r="G7" s="6" t="s">
        <v>41</v>
      </c>
      <c r="H7" s="6" t="s">
        <v>92</v>
      </c>
      <c r="I7" s="6" t="s">
        <v>40</v>
      </c>
      <c r="J7" s="6" t="s">
        <v>41</v>
      </c>
      <c r="K7" s="6" t="s">
        <v>47</v>
      </c>
      <c r="L7" s="6" t="s">
        <v>40</v>
      </c>
      <c r="M7" s="6" t="s">
        <v>41</v>
      </c>
      <c r="N7" s="6" t="s">
        <v>93</v>
      </c>
    </row>
    <row r="8" spans="1:14" ht="12.75">
      <c r="A8" s="5">
        <v>1</v>
      </c>
      <c r="B8" s="5">
        <v>2</v>
      </c>
      <c r="C8" s="341">
        <v>3</v>
      </c>
      <c r="D8" s="342"/>
      <c r="E8" s="343"/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</row>
    <row r="9" spans="1:14" ht="57.75" customHeight="1">
      <c r="A9" s="5">
        <v>1</v>
      </c>
      <c r="B9" s="17" t="s">
        <v>353</v>
      </c>
      <c r="C9" s="337" t="s">
        <v>354</v>
      </c>
      <c r="D9" s="338"/>
      <c r="E9" s="339"/>
      <c r="F9" s="159">
        <f>'ДОДАТОК 2 Ф-2 п.8'!E9</f>
        <v>2188679</v>
      </c>
      <c r="G9" s="160">
        <f>'ДОДАТОК 2 Ф-2 п.8'!F9</f>
        <v>214228</v>
      </c>
      <c r="H9" s="161">
        <f>F9+G9</f>
        <v>2402907</v>
      </c>
      <c r="I9" s="160">
        <f>'ДОДАТОК 2 Ф-2 п.8'!H9</f>
        <v>2000000</v>
      </c>
      <c r="J9" s="160">
        <f>'ДОДАТОК 2 Ф-2 п.8'!I9</f>
        <v>480003</v>
      </c>
      <c r="K9" s="161">
        <f>I9+J9</f>
        <v>2480003</v>
      </c>
      <c r="L9" s="161">
        <f>'ДОДАТОК 2 Ф-2 п.8'!K9</f>
        <v>1081029</v>
      </c>
      <c r="M9" s="161">
        <f>'ДОДАТОК 2 Ф-2 п.8'!L9</f>
        <v>445200</v>
      </c>
      <c r="N9" s="161">
        <f>L9+M9</f>
        <v>1526229</v>
      </c>
    </row>
    <row r="10" spans="1:14" ht="12.75">
      <c r="A10" s="5"/>
      <c r="B10" s="17"/>
      <c r="C10" s="341"/>
      <c r="D10" s="342"/>
      <c r="E10" s="343"/>
      <c r="F10" s="5"/>
      <c r="G10" s="5"/>
      <c r="H10" s="5"/>
      <c r="I10" s="5"/>
      <c r="J10" s="5"/>
      <c r="K10" s="5"/>
      <c r="L10" s="5"/>
      <c r="M10" s="5"/>
      <c r="N10" s="5"/>
    </row>
    <row r="11" spans="1:14" ht="12.75" hidden="1">
      <c r="A11" s="5"/>
      <c r="B11" s="17"/>
      <c r="C11" s="341"/>
      <c r="D11" s="342"/>
      <c r="E11" s="343"/>
      <c r="F11" s="5"/>
      <c r="G11" s="5"/>
      <c r="H11" s="5"/>
      <c r="I11" s="5"/>
      <c r="J11" s="5"/>
      <c r="K11" s="5"/>
      <c r="L11" s="5"/>
      <c r="M11" s="5"/>
      <c r="N11" s="5"/>
    </row>
    <row r="12" spans="1:14" ht="12.75" hidden="1">
      <c r="A12" s="6"/>
      <c r="B12" s="18" t="s">
        <v>19</v>
      </c>
      <c r="C12" s="341"/>
      <c r="D12" s="342"/>
      <c r="E12" s="343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18"/>
      <c r="B13" s="7" t="s">
        <v>59</v>
      </c>
      <c r="C13" s="341"/>
      <c r="D13" s="342"/>
      <c r="E13" s="343"/>
      <c r="F13" s="162">
        <f>SUM(F9:F12)</f>
        <v>2188679</v>
      </c>
      <c r="G13" s="162">
        <f aca="true" t="shared" si="0" ref="G13:N13">SUM(G9:G12)</f>
        <v>214228</v>
      </c>
      <c r="H13" s="162">
        <f t="shared" si="0"/>
        <v>2402907</v>
      </c>
      <c r="I13" s="162">
        <f t="shared" si="0"/>
        <v>2000000</v>
      </c>
      <c r="J13" s="162">
        <f t="shared" si="0"/>
        <v>480003</v>
      </c>
      <c r="K13" s="162">
        <f t="shared" si="0"/>
        <v>2480003</v>
      </c>
      <c r="L13" s="162">
        <f t="shared" si="0"/>
        <v>1081029</v>
      </c>
      <c r="M13" s="162">
        <f t="shared" si="0"/>
        <v>445200</v>
      </c>
      <c r="N13" s="162">
        <f t="shared" si="0"/>
        <v>1526229</v>
      </c>
    </row>
    <row r="15" spans="1:16" s="66" customFormat="1" ht="19.5" customHeight="1">
      <c r="A15" s="91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41"/>
      <c r="P15" s="41"/>
    </row>
    <row r="16" spans="1:16" s="66" customFormat="1" ht="19.5" customHeight="1">
      <c r="A16" s="91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41"/>
      <c r="P16" s="41"/>
    </row>
    <row r="17" spans="1:16" s="66" customFormat="1" ht="19.5" customHeight="1">
      <c r="A17" s="9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41"/>
      <c r="P17" s="41"/>
    </row>
    <row r="18" spans="1:16" s="117" customFormat="1" ht="21.75" customHeight="1">
      <c r="A18" s="352" t="s">
        <v>339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128"/>
      <c r="P18" s="128"/>
    </row>
    <row r="19" spans="1:16" s="117" customFormat="1" ht="12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 t="s">
        <v>77</v>
      </c>
      <c r="L19" s="118"/>
      <c r="M19" s="118"/>
      <c r="N19" s="118"/>
      <c r="O19" s="118"/>
      <c r="P19" s="118"/>
    </row>
    <row r="20" spans="1:14" s="118" customFormat="1" ht="18.75" customHeight="1">
      <c r="A20" s="353" t="s">
        <v>26</v>
      </c>
      <c r="B20" s="355" t="s">
        <v>116</v>
      </c>
      <c r="C20" s="331" t="s">
        <v>28</v>
      </c>
      <c r="D20" s="332"/>
      <c r="E20" s="333"/>
      <c r="F20" s="367" t="s">
        <v>189</v>
      </c>
      <c r="G20" s="368"/>
      <c r="H20" s="369"/>
      <c r="I20" s="367" t="s">
        <v>335</v>
      </c>
      <c r="J20" s="368"/>
      <c r="K20" s="369"/>
      <c r="L20" s="121"/>
      <c r="M20" s="121"/>
      <c r="N20" s="121"/>
    </row>
    <row r="21" spans="1:14" s="118" customFormat="1" ht="28.5" customHeight="1">
      <c r="A21" s="354"/>
      <c r="B21" s="356"/>
      <c r="C21" s="334"/>
      <c r="D21" s="335"/>
      <c r="E21" s="336"/>
      <c r="F21" s="119" t="s">
        <v>40</v>
      </c>
      <c r="G21" s="119" t="s">
        <v>41</v>
      </c>
      <c r="H21" s="6" t="s">
        <v>92</v>
      </c>
      <c r="I21" s="119" t="s">
        <v>40</v>
      </c>
      <c r="J21" s="119" t="s">
        <v>41</v>
      </c>
      <c r="K21" s="6" t="s">
        <v>47</v>
      </c>
      <c r="L21" s="122"/>
      <c r="M21" s="122"/>
      <c r="N21" s="122"/>
    </row>
    <row r="22" spans="1:14" s="118" customFormat="1" ht="12.75">
      <c r="A22" s="129">
        <v>1</v>
      </c>
      <c r="B22" s="129">
        <v>2</v>
      </c>
      <c r="C22" s="337">
        <v>3</v>
      </c>
      <c r="D22" s="338"/>
      <c r="E22" s="339"/>
      <c r="F22" s="129">
        <v>4</v>
      </c>
      <c r="G22" s="129">
        <v>5</v>
      </c>
      <c r="H22" s="129">
        <v>6</v>
      </c>
      <c r="I22" s="129">
        <v>7</v>
      </c>
      <c r="J22" s="129">
        <v>8</v>
      </c>
      <c r="K22" s="129">
        <v>9</v>
      </c>
      <c r="L22" s="123"/>
      <c r="M22" s="123"/>
      <c r="N22" s="123"/>
    </row>
    <row r="23" spans="1:14" s="118" customFormat="1" ht="52.5">
      <c r="A23" s="5">
        <v>1</v>
      </c>
      <c r="B23" s="17" t="s">
        <v>353</v>
      </c>
      <c r="C23" s="337" t="s">
        <v>354</v>
      </c>
      <c r="D23" s="338"/>
      <c r="E23" s="339"/>
      <c r="F23" s="158">
        <f>'ДОДАТОК 2 Ф-2 п.8'!E26</f>
        <v>2811321</v>
      </c>
      <c r="G23" s="158">
        <f>'ДОДАТОК 2 Ф-2 п.8'!F26</f>
        <v>513318</v>
      </c>
      <c r="H23" s="161">
        <f>F23+G23</f>
        <v>3324639</v>
      </c>
      <c r="I23" s="158"/>
      <c r="J23" s="158"/>
      <c r="K23" s="161">
        <f>I23+J23</f>
        <v>0</v>
      </c>
      <c r="L23" s="123"/>
      <c r="M23" s="123"/>
      <c r="N23" s="123"/>
    </row>
    <row r="24" spans="1:14" s="118" customFormat="1" ht="66">
      <c r="A24" s="129"/>
      <c r="B24" s="17" t="s">
        <v>363</v>
      </c>
      <c r="C24" s="337" t="s">
        <v>364</v>
      </c>
      <c r="D24" s="338"/>
      <c r="E24" s="339"/>
      <c r="F24" s="161"/>
      <c r="G24" s="161"/>
      <c r="H24" s="161"/>
      <c r="I24" s="158">
        <v>4528302</v>
      </c>
      <c r="J24" s="158">
        <v>581975</v>
      </c>
      <c r="K24" s="161">
        <f>I24+J24</f>
        <v>5110277</v>
      </c>
      <c r="L24" s="123"/>
      <c r="M24" s="123"/>
      <c r="N24" s="123"/>
    </row>
    <row r="25" spans="1:14" s="118" customFormat="1" ht="12.75" hidden="1">
      <c r="A25" s="129"/>
      <c r="B25" s="130"/>
      <c r="C25" s="337"/>
      <c r="D25" s="338"/>
      <c r="E25" s="339"/>
      <c r="F25" s="161"/>
      <c r="G25" s="161"/>
      <c r="H25" s="161"/>
      <c r="I25" s="161"/>
      <c r="J25" s="161"/>
      <c r="K25" s="161"/>
      <c r="L25" s="123"/>
      <c r="M25" s="123"/>
      <c r="N25" s="123"/>
    </row>
    <row r="26" spans="1:14" s="118" customFormat="1" ht="12.75" hidden="1">
      <c r="A26" s="129"/>
      <c r="B26" s="131" t="s">
        <v>19</v>
      </c>
      <c r="C26" s="337"/>
      <c r="D26" s="338"/>
      <c r="E26" s="339"/>
      <c r="F26" s="161"/>
      <c r="G26" s="161"/>
      <c r="H26" s="161"/>
      <c r="I26" s="161"/>
      <c r="J26" s="161"/>
      <c r="K26" s="161"/>
      <c r="L26" s="123"/>
      <c r="M26" s="123"/>
      <c r="N26" s="123"/>
    </row>
    <row r="27" spans="1:14" s="118" customFormat="1" ht="12.75">
      <c r="A27" s="119"/>
      <c r="B27" s="120" t="s">
        <v>59</v>
      </c>
      <c r="C27" s="337"/>
      <c r="D27" s="338"/>
      <c r="E27" s="339"/>
      <c r="F27" s="163">
        <f aca="true" t="shared" si="1" ref="F27:K27">SUM(F23:F26)</f>
        <v>2811321</v>
      </c>
      <c r="G27" s="163">
        <f t="shared" si="1"/>
        <v>513318</v>
      </c>
      <c r="H27" s="163">
        <f t="shared" si="1"/>
        <v>3324639</v>
      </c>
      <c r="I27" s="163">
        <f t="shared" si="1"/>
        <v>4528302</v>
      </c>
      <c r="J27" s="163">
        <f t="shared" si="1"/>
        <v>581975</v>
      </c>
      <c r="K27" s="163">
        <f t="shared" si="1"/>
        <v>5110277</v>
      </c>
      <c r="L27" s="122"/>
      <c r="M27" s="122"/>
      <c r="N27" s="122"/>
    </row>
    <row r="30" spans="1:16" ht="12.75">
      <c r="A30" s="347" t="s">
        <v>150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66"/>
      <c r="P30" s="66"/>
    </row>
    <row r="31" spans="1:16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66"/>
      <c r="P31" s="66"/>
    </row>
    <row r="32" spans="1:16" ht="12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41" t="s">
        <v>77</v>
      </c>
      <c r="O32" s="66"/>
      <c r="P32" s="66"/>
    </row>
    <row r="33" spans="1:14" s="118" customFormat="1" ht="27" customHeight="1">
      <c r="A33" s="348"/>
      <c r="B33" s="349" t="s">
        <v>70</v>
      </c>
      <c r="C33" s="350" t="s">
        <v>90</v>
      </c>
      <c r="D33" s="350" t="s">
        <v>91</v>
      </c>
      <c r="E33" s="357" t="s">
        <v>52</v>
      </c>
      <c r="F33" s="358"/>
      <c r="G33" s="337" t="s">
        <v>58</v>
      </c>
      <c r="H33" s="339"/>
      <c r="I33" s="357" t="s">
        <v>123</v>
      </c>
      <c r="J33" s="358"/>
      <c r="K33" s="337" t="s">
        <v>53</v>
      </c>
      <c r="L33" s="339"/>
      <c r="M33" s="337" t="s">
        <v>53</v>
      </c>
      <c r="N33" s="339"/>
    </row>
    <row r="34" spans="1:14" s="118" customFormat="1" ht="95.25" customHeight="1">
      <c r="A34" s="348"/>
      <c r="B34" s="349"/>
      <c r="C34" s="351"/>
      <c r="D34" s="351"/>
      <c r="E34" s="139" t="s">
        <v>114</v>
      </c>
      <c r="F34" s="129" t="s">
        <v>71</v>
      </c>
      <c r="G34" s="139" t="s">
        <v>115</v>
      </c>
      <c r="H34" s="129" t="s">
        <v>71</v>
      </c>
      <c r="I34" s="139" t="s">
        <v>115</v>
      </c>
      <c r="J34" s="129" t="s">
        <v>71</v>
      </c>
      <c r="K34" s="139" t="s">
        <v>115</v>
      </c>
      <c r="L34" s="129" t="s">
        <v>71</v>
      </c>
      <c r="M34" s="139" t="s">
        <v>115</v>
      </c>
      <c r="N34" s="129" t="s">
        <v>71</v>
      </c>
    </row>
    <row r="35" spans="1:14" ht="12.75">
      <c r="A35" s="107"/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  <c r="I35" s="5">
        <v>8</v>
      </c>
      <c r="J35" s="5">
        <v>9</v>
      </c>
      <c r="K35" s="5">
        <v>10</v>
      </c>
      <c r="L35" s="5">
        <v>11</v>
      </c>
      <c r="M35" s="5">
        <v>12</v>
      </c>
      <c r="N35" s="5">
        <v>13</v>
      </c>
    </row>
    <row r="36" spans="1:14" ht="12.75">
      <c r="A36" s="107"/>
      <c r="B36" s="60"/>
      <c r="C36" s="60"/>
      <c r="D36" s="60"/>
      <c r="E36" s="60"/>
      <c r="F36" s="5"/>
      <c r="G36" s="5"/>
      <c r="H36" s="5"/>
      <c r="I36" s="5"/>
      <c r="J36" s="5"/>
      <c r="K36" s="5"/>
      <c r="L36" s="5"/>
      <c r="M36" s="5"/>
      <c r="N36" s="5"/>
    </row>
    <row r="37" spans="1:14" ht="12.75" hidden="1">
      <c r="A37" s="107"/>
      <c r="B37" s="60"/>
      <c r="C37" s="60"/>
      <c r="D37" s="60"/>
      <c r="E37" s="60"/>
      <c r="F37" s="5"/>
      <c r="G37" s="5"/>
      <c r="H37" s="5"/>
      <c r="I37" s="5"/>
      <c r="J37" s="5"/>
      <c r="K37" s="5"/>
      <c r="L37" s="5"/>
      <c r="M37" s="5"/>
      <c r="N37" s="5"/>
    </row>
    <row r="38" spans="1:14" ht="12.75" hidden="1">
      <c r="A38" s="107"/>
      <c r="B38" s="60"/>
      <c r="C38" s="60"/>
      <c r="D38" s="60"/>
      <c r="E38" s="60"/>
      <c r="F38" s="5"/>
      <c r="G38" s="5"/>
      <c r="H38" s="5"/>
      <c r="I38" s="5"/>
      <c r="J38" s="5"/>
      <c r="K38" s="5"/>
      <c r="L38" s="5"/>
      <c r="M38" s="5"/>
      <c r="N38" s="5"/>
    </row>
    <row r="39" spans="1:14" ht="12.75" hidden="1">
      <c r="A39" s="107"/>
      <c r="B39" s="60"/>
      <c r="C39" s="60"/>
      <c r="D39" s="60"/>
      <c r="E39" s="60"/>
      <c r="F39" s="5"/>
      <c r="G39" s="5"/>
      <c r="H39" s="5"/>
      <c r="I39" s="5"/>
      <c r="J39" s="5"/>
      <c r="K39" s="5"/>
      <c r="L39" s="5"/>
      <c r="M39" s="5"/>
      <c r="N39" s="5"/>
    </row>
    <row r="40" spans="1:14" ht="12.75" hidden="1">
      <c r="A40" s="107"/>
      <c r="B40" s="60"/>
      <c r="C40" s="60"/>
      <c r="D40" s="60"/>
      <c r="E40" s="60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107"/>
      <c r="B41" s="60"/>
      <c r="C41" s="60"/>
      <c r="D41" s="60"/>
      <c r="E41" s="60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107"/>
      <c r="B42" s="60" t="s">
        <v>7</v>
      </c>
      <c r="C42" s="60"/>
      <c r="D42" s="60"/>
      <c r="E42" s="60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107"/>
      <c r="B43" s="7" t="s">
        <v>59</v>
      </c>
      <c r="C43" s="60"/>
      <c r="D43" s="60"/>
      <c r="E43" s="60"/>
      <c r="F43" s="5"/>
      <c r="G43" s="5"/>
      <c r="H43" s="5"/>
      <c r="I43" s="5"/>
      <c r="J43" s="5"/>
      <c r="K43" s="5"/>
      <c r="L43" s="5"/>
      <c r="M43" s="5"/>
      <c r="N43" s="5"/>
    </row>
  </sheetData>
  <sheetProtection/>
  <mergeCells count="37">
    <mergeCell ref="A2:P2"/>
    <mergeCell ref="A4:P4"/>
    <mergeCell ref="A6:A7"/>
    <mergeCell ref="B6:B7"/>
    <mergeCell ref="C25:E25"/>
    <mergeCell ref="C26:E26"/>
    <mergeCell ref="C6:E7"/>
    <mergeCell ref="F20:H20"/>
    <mergeCell ref="I20:K20"/>
    <mergeCell ref="C13:E13"/>
    <mergeCell ref="I6:K6"/>
    <mergeCell ref="A18:N18"/>
    <mergeCell ref="A20:A21"/>
    <mergeCell ref="B20:B21"/>
    <mergeCell ref="E33:F33"/>
    <mergeCell ref="G33:H33"/>
    <mergeCell ref="I33:J33"/>
    <mergeCell ref="K33:L33"/>
    <mergeCell ref="M33:N33"/>
    <mergeCell ref="C27:E27"/>
    <mergeCell ref="C24:E24"/>
    <mergeCell ref="A30:N30"/>
    <mergeCell ref="A31:N31"/>
    <mergeCell ref="A33:A34"/>
    <mergeCell ref="B33:B34"/>
    <mergeCell ref="C33:C34"/>
    <mergeCell ref="D33:D34"/>
    <mergeCell ref="C20:E21"/>
    <mergeCell ref="C22:E22"/>
    <mergeCell ref="C23:E23"/>
    <mergeCell ref="L6:N6"/>
    <mergeCell ref="C9:E9"/>
    <mergeCell ref="C10:E10"/>
    <mergeCell ref="C11:E11"/>
    <mergeCell ref="C12:E12"/>
    <mergeCell ref="C8:E8"/>
    <mergeCell ref="F6:H6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7"/>
  <sheetViews>
    <sheetView showGridLines="0" view="pageBreakPreview" zoomScale="75" zoomScaleNormal="75" zoomScaleSheetLayoutView="75" zoomScalePageLayoutView="0" workbookViewId="0" topLeftCell="A1">
      <selection activeCell="J42" sqref="J42"/>
    </sheetView>
  </sheetViews>
  <sheetFormatPr defaultColWidth="9.125" defaultRowHeight="12.75"/>
  <cols>
    <col min="1" max="1" width="20.625" style="59" customWidth="1"/>
    <col min="2" max="2" width="22.125" style="59" customWidth="1"/>
    <col min="3" max="3" width="17.50390625" style="59" customWidth="1"/>
    <col min="4" max="4" width="20.50390625" style="59" customWidth="1"/>
    <col min="5" max="5" width="20.125" style="59" customWidth="1"/>
    <col min="6" max="6" width="19.50390625" style="59" customWidth="1"/>
    <col min="7" max="7" width="27.50390625" style="59" customWidth="1"/>
    <col min="8" max="8" width="19.50390625" style="59" customWidth="1"/>
    <col min="9" max="9" width="18.625" style="59" customWidth="1"/>
    <col min="10" max="10" width="16.50390625" style="59" customWidth="1"/>
    <col min="11" max="11" width="17.00390625" style="59" customWidth="1"/>
    <col min="12" max="12" width="14.375" style="59" customWidth="1"/>
    <col min="13" max="13" width="13.125" style="59" customWidth="1"/>
    <col min="14" max="16384" width="9.125" style="59" customWidth="1"/>
  </cols>
  <sheetData>
    <row r="2" spans="1:16" ht="40.5" customHeight="1">
      <c r="A2" s="371" t="s">
        <v>360</v>
      </c>
      <c r="B2" s="371"/>
      <c r="C2" s="371"/>
      <c r="D2" s="371"/>
      <c r="E2" s="371"/>
      <c r="F2" s="371"/>
      <c r="G2" s="371"/>
      <c r="H2" s="371"/>
      <c r="I2" s="371"/>
      <c r="J2" s="371"/>
      <c r="K2" s="67"/>
      <c r="L2" s="67"/>
      <c r="M2" s="67"/>
      <c r="N2" s="67"/>
      <c r="O2" s="67"/>
      <c r="P2" s="67"/>
    </row>
    <row r="3" spans="1:12" ht="63.75" customHeight="1">
      <c r="A3" s="382" t="s">
        <v>361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ht="15">
      <c r="A4" s="53" t="s">
        <v>344</v>
      </c>
    </row>
    <row r="5" ht="12.75">
      <c r="A5" s="90"/>
    </row>
    <row r="6" spans="1:16" ht="15">
      <c r="A6" s="376" t="s">
        <v>340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</row>
    <row r="7" ht="12.75">
      <c r="J7" s="68" t="s">
        <v>77</v>
      </c>
    </row>
    <row r="8" spans="1:16" ht="48" customHeight="1">
      <c r="A8" s="321" t="s">
        <v>94</v>
      </c>
      <c r="B8" s="319" t="s">
        <v>0</v>
      </c>
      <c r="C8" s="319" t="s">
        <v>29</v>
      </c>
      <c r="D8" s="319" t="s">
        <v>105</v>
      </c>
      <c r="E8" s="319" t="s">
        <v>97</v>
      </c>
      <c r="F8" s="319" t="s">
        <v>95</v>
      </c>
      <c r="G8" s="319" t="s">
        <v>96</v>
      </c>
      <c r="H8" s="319" t="s">
        <v>72</v>
      </c>
      <c r="I8" s="329"/>
      <c r="J8" s="319" t="s">
        <v>73</v>
      </c>
      <c r="L8" s="31"/>
      <c r="M8" s="31"/>
      <c r="N8" s="31"/>
      <c r="O8" s="31"/>
      <c r="P8" s="31"/>
    </row>
    <row r="9" spans="1:16" ht="39" customHeight="1">
      <c r="A9" s="322"/>
      <c r="B9" s="377"/>
      <c r="C9" s="319"/>
      <c r="D9" s="319"/>
      <c r="E9" s="319"/>
      <c r="F9" s="319"/>
      <c r="G9" s="319"/>
      <c r="H9" s="8" t="s">
        <v>9</v>
      </c>
      <c r="I9" s="8" t="s">
        <v>31</v>
      </c>
      <c r="J9" s="319"/>
      <c r="L9" s="31"/>
      <c r="M9" s="31"/>
      <c r="N9" s="31"/>
      <c r="O9" s="31"/>
      <c r="P9" s="31"/>
    </row>
    <row r="10" spans="1:16" ht="12.7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L10" s="31"/>
      <c r="M10" s="31"/>
      <c r="N10" s="31"/>
      <c r="O10" s="31"/>
      <c r="P10" s="31"/>
    </row>
    <row r="11" spans="1:16" ht="26.25">
      <c r="A11" s="164">
        <v>4113</v>
      </c>
      <c r="B11" s="165" t="s">
        <v>170</v>
      </c>
      <c r="C11" s="159">
        <f>'ДОДАТОК 2 Ф-2 п.11-12'!F9</f>
        <v>2188679</v>
      </c>
      <c r="D11" s="159">
        <f>C11</f>
        <v>2188679</v>
      </c>
      <c r="E11" s="166"/>
      <c r="F11" s="166"/>
      <c r="G11" s="166"/>
      <c r="H11" s="166"/>
      <c r="I11" s="166"/>
      <c r="J11" s="166">
        <f>D11+F11</f>
        <v>2188679</v>
      </c>
      <c r="K11" s="167"/>
      <c r="L11" s="168"/>
      <c r="M11" s="168"/>
      <c r="N11" s="168"/>
      <c r="O11" s="168"/>
      <c r="P11" s="168"/>
    </row>
    <row r="12" spans="1:16" ht="12.75">
      <c r="A12" s="169"/>
      <c r="B12" s="170"/>
      <c r="C12" s="166"/>
      <c r="D12" s="166"/>
      <c r="E12" s="166"/>
      <c r="F12" s="166"/>
      <c r="G12" s="166"/>
      <c r="H12" s="166"/>
      <c r="I12" s="166"/>
      <c r="J12" s="166"/>
      <c r="K12" s="167"/>
      <c r="L12" s="168"/>
      <c r="M12" s="168"/>
      <c r="N12" s="168"/>
      <c r="O12" s="168"/>
      <c r="P12" s="168"/>
    </row>
    <row r="13" spans="1:16" ht="12.75">
      <c r="A13" s="171"/>
      <c r="B13" s="172" t="s">
        <v>59</v>
      </c>
      <c r="C13" s="173">
        <f>SUM(C11:C12)</f>
        <v>2188679</v>
      </c>
      <c r="D13" s="173">
        <f aca="true" t="shared" si="0" ref="D13:J13">SUM(D11:D12)</f>
        <v>2188679</v>
      </c>
      <c r="E13" s="173">
        <f t="shared" si="0"/>
        <v>0</v>
      </c>
      <c r="F13" s="173">
        <f t="shared" si="0"/>
        <v>0</v>
      </c>
      <c r="G13" s="173">
        <f t="shared" si="0"/>
        <v>0</v>
      </c>
      <c r="H13" s="173">
        <f t="shared" si="0"/>
        <v>0</v>
      </c>
      <c r="I13" s="173">
        <f t="shared" si="0"/>
        <v>0</v>
      </c>
      <c r="J13" s="173">
        <f t="shared" si="0"/>
        <v>2188679</v>
      </c>
      <c r="K13" s="167"/>
      <c r="L13" s="168"/>
      <c r="M13" s="168"/>
      <c r="N13" s="168"/>
      <c r="O13" s="168"/>
      <c r="P13" s="168"/>
    </row>
    <row r="14" spans="1:16" ht="12.7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</row>
    <row r="15" spans="1:16" ht="12.7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</row>
    <row r="16" spans="1:16" ht="15.75" customHeight="1">
      <c r="A16" s="371" t="s">
        <v>341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</row>
    <row r="17" spans="1:16" ht="12.7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74" t="s">
        <v>77</v>
      </c>
      <c r="M17" s="167"/>
      <c r="N17" s="167"/>
      <c r="O17" s="167"/>
      <c r="P17" s="167"/>
    </row>
    <row r="18" spans="1:16" ht="16.5" customHeight="1">
      <c r="A18" s="374" t="s">
        <v>94</v>
      </c>
      <c r="B18" s="374" t="s">
        <v>12</v>
      </c>
      <c r="C18" s="379" t="s">
        <v>191</v>
      </c>
      <c r="D18" s="380"/>
      <c r="E18" s="380"/>
      <c r="F18" s="380"/>
      <c r="G18" s="381"/>
      <c r="H18" s="379" t="s">
        <v>342</v>
      </c>
      <c r="I18" s="380"/>
      <c r="J18" s="380"/>
      <c r="K18" s="380"/>
      <c r="L18" s="381"/>
      <c r="M18" s="167"/>
      <c r="N18" s="167"/>
      <c r="O18" s="167"/>
      <c r="P18" s="167"/>
    </row>
    <row r="19" spans="1:16" ht="63" customHeight="1">
      <c r="A19" s="378"/>
      <c r="B19" s="378"/>
      <c r="C19" s="374" t="s">
        <v>10</v>
      </c>
      <c r="D19" s="374" t="s">
        <v>98</v>
      </c>
      <c r="E19" s="373" t="s">
        <v>99</v>
      </c>
      <c r="F19" s="373"/>
      <c r="G19" s="374" t="s">
        <v>107</v>
      </c>
      <c r="H19" s="374" t="s">
        <v>11</v>
      </c>
      <c r="I19" s="374" t="s">
        <v>100</v>
      </c>
      <c r="J19" s="373" t="s">
        <v>99</v>
      </c>
      <c r="K19" s="373"/>
      <c r="L19" s="373" t="s">
        <v>108</v>
      </c>
      <c r="M19" s="167"/>
      <c r="N19" s="167"/>
      <c r="O19" s="167"/>
      <c r="P19" s="167"/>
    </row>
    <row r="20" spans="1:16" ht="60" customHeight="1">
      <c r="A20" s="375"/>
      <c r="B20" s="375"/>
      <c r="C20" s="375"/>
      <c r="D20" s="375"/>
      <c r="E20" s="175" t="s">
        <v>30</v>
      </c>
      <c r="F20" s="175" t="s">
        <v>31</v>
      </c>
      <c r="G20" s="375"/>
      <c r="H20" s="375"/>
      <c r="I20" s="375"/>
      <c r="J20" s="175" t="s">
        <v>30</v>
      </c>
      <c r="K20" s="175" t="s">
        <v>31</v>
      </c>
      <c r="L20" s="373"/>
      <c r="M20" s="167"/>
      <c r="N20" s="167"/>
      <c r="O20" s="167"/>
      <c r="P20" s="167"/>
    </row>
    <row r="21" spans="1:16" ht="12.75">
      <c r="A21" s="169">
        <v>1</v>
      </c>
      <c r="B21" s="176">
        <v>2</v>
      </c>
      <c r="C21" s="169">
        <v>3</v>
      </c>
      <c r="D21" s="176">
        <v>4</v>
      </c>
      <c r="E21" s="169">
        <v>5</v>
      </c>
      <c r="F21" s="176">
        <v>6</v>
      </c>
      <c r="G21" s="169">
        <v>7</v>
      </c>
      <c r="H21" s="176">
        <v>8</v>
      </c>
      <c r="I21" s="169">
        <v>9</v>
      </c>
      <c r="J21" s="176">
        <v>10</v>
      </c>
      <c r="K21" s="169">
        <v>11</v>
      </c>
      <c r="L21" s="169">
        <v>12</v>
      </c>
      <c r="M21" s="176"/>
      <c r="N21" s="176"/>
      <c r="O21" s="176"/>
      <c r="P21" s="176"/>
    </row>
    <row r="22" spans="1:16" ht="26.25">
      <c r="A22" s="164">
        <v>4113</v>
      </c>
      <c r="B22" s="165" t="s">
        <v>170</v>
      </c>
      <c r="C22" s="160">
        <f>'ДОДАТОК 2 Ф-2 п.7'!G9</f>
        <v>2000000</v>
      </c>
      <c r="D22" s="166"/>
      <c r="E22" s="166"/>
      <c r="F22" s="166"/>
      <c r="G22" s="166">
        <f>C22-E22</f>
        <v>2000000</v>
      </c>
      <c r="H22" s="161">
        <f>'ДОДАТОК 2 Ф-2 п.7'!K9</f>
        <v>1081029</v>
      </c>
      <c r="I22" s="166">
        <v>0</v>
      </c>
      <c r="J22" s="166"/>
      <c r="K22" s="166"/>
      <c r="L22" s="166">
        <f>H22-J22</f>
        <v>1081029</v>
      </c>
      <c r="M22" s="176"/>
      <c r="N22" s="176"/>
      <c r="O22" s="176"/>
      <c r="P22" s="176"/>
    </row>
    <row r="23" spans="1:16" ht="12.75">
      <c r="A23" s="169"/>
      <c r="B23" s="177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76"/>
      <c r="N23" s="176"/>
      <c r="O23" s="176"/>
      <c r="P23" s="176"/>
    </row>
    <row r="24" spans="1:16" ht="32.25" customHeight="1">
      <c r="A24" s="169"/>
      <c r="B24" s="172" t="s">
        <v>59</v>
      </c>
      <c r="C24" s="178">
        <f>SUM(C22)</f>
        <v>2000000</v>
      </c>
      <c r="D24" s="178">
        <f aca="true" t="shared" si="1" ref="D24:L24">SUM(D22)</f>
        <v>0</v>
      </c>
      <c r="E24" s="178">
        <f t="shared" si="1"/>
        <v>0</v>
      </c>
      <c r="F24" s="178">
        <f t="shared" si="1"/>
        <v>0</v>
      </c>
      <c r="G24" s="178">
        <f t="shared" si="1"/>
        <v>2000000</v>
      </c>
      <c r="H24" s="178">
        <f t="shared" si="1"/>
        <v>1081029</v>
      </c>
      <c r="I24" s="178">
        <f t="shared" si="1"/>
        <v>0</v>
      </c>
      <c r="J24" s="178">
        <f t="shared" si="1"/>
        <v>0</v>
      </c>
      <c r="K24" s="178">
        <f t="shared" si="1"/>
        <v>0</v>
      </c>
      <c r="L24" s="178">
        <f t="shared" si="1"/>
        <v>1081029</v>
      </c>
      <c r="M24" s="167"/>
      <c r="N24" s="167"/>
      <c r="O24" s="167"/>
      <c r="P24" s="167"/>
    </row>
    <row r="25" spans="1:16" ht="12.7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</row>
    <row r="26" spans="1:16" ht="15.75" customHeight="1">
      <c r="A26" s="371" t="s">
        <v>343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</row>
    <row r="27" spans="1:16" ht="12.75">
      <c r="A27" s="167"/>
      <c r="B27" s="167"/>
      <c r="C27" s="167"/>
      <c r="D27" s="167"/>
      <c r="E27" s="167"/>
      <c r="F27" s="167"/>
      <c r="G27" s="167"/>
      <c r="H27" s="167"/>
      <c r="I27" s="174" t="s">
        <v>77</v>
      </c>
      <c r="J27" s="167"/>
      <c r="K27" s="167"/>
      <c r="L27" s="167"/>
      <c r="M27" s="167"/>
      <c r="N27" s="167"/>
      <c r="O27" s="167"/>
      <c r="P27" s="167"/>
    </row>
    <row r="28" spans="1:16" ht="39" customHeight="1">
      <c r="A28" s="374" t="s">
        <v>94</v>
      </c>
      <c r="B28" s="374" t="s">
        <v>12</v>
      </c>
      <c r="C28" s="373" t="s">
        <v>29</v>
      </c>
      <c r="D28" s="373" t="s">
        <v>106</v>
      </c>
      <c r="E28" s="374" t="s">
        <v>192</v>
      </c>
      <c r="F28" s="374" t="s">
        <v>193</v>
      </c>
      <c r="G28" s="374" t="s">
        <v>194</v>
      </c>
      <c r="H28" s="374" t="s">
        <v>32</v>
      </c>
      <c r="I28" s="374" t="s">
        <v>45</v>
      </c>
      <c r="J28" s="167"/>
      <c r="K28" s="167"/>
      <c r="L28" s="167"/>
      <c r="M28" s="167"/>
      <c r="N28" s="167"/>
      <c r="O28" s="167"/>
      <c r="P28" s="167"/>
    </row>
    <row r="29" spans="1:16" ht="48" customHeight="1">
      <c r="A29" s="375"/>
      <c r="B29" s="375"/>
      <c r="C29" s="373"/>
      <c r="D29" s="373"/>
      <c r="E29" s="375"/>
      <c r="F29" s="375"/>
      <c r="G29" s="375"/>
      <c r="H29" s="375"/>
      <c r="I29" s="375"/>
      <c r="J29" s="167"/>
      <c r="K29" s="167"/>
      <c r="L29" s="167"/>
      <c r="M29" s="167"/>
      <c r="N29" s="167"/>
      <c r="O29" s="167"/>
      <c r="P29" s="167"/>
    </row>
    <row r="30" spans="1:16" ht="12.75">
      <c r="A30" s="169">
        <v>1</v>
      </c>
      <c r="B30" s="175">
        <v>2</v>
      </c>
      <c r="C30" s="169">
        <v>3</v>
      </c>
      <c r="D30" s="175">
        <v>4</v>
      </c>
      <c r="E30" s="169">
        <v>5</v>
      </c>
      <c r="F30" s="175">
        <v>6</v>
      </c>
      <c r="G30" s="169">
        <v>7</v>
      </c>
      <c r="H30" s="175">
        <v>8</v>
      </c>
      <c r="I30" s="169">
        <v>9</v>
      </c>
      <c r="J30" s="167"/>
      <c r="K30" s="167"/>
      <c r="L30" s="167"/>
      <c r="M30" s="167"/>
      <c r="N30" s="167"/>
      <c r="O30" s="167"/>
      <c r="P30" s="167"/>
    </row>
    <row r="31" spans="1:16" ht="26.25">
      <c r="A31" s="164">
        <v>4113</v>
      </c>
      <c r="B31" s="165" t="s">
        <v>170</v>
      </c>
      <c r="C31" s="179">
        <f>'ДОДАТОК 2 Ф-2 п.6'!F18</f>
        <v>2402907</v>
      </c>
      <c r="D31" s="166">
        <f>C31</f>
        <v>2402907</v>
      </c>
      <c r="E31" s="169"/>
      <c r="F31" s="169"/>
      <c r="G31" s="169"/>
      <c r="H31" s="169"/>
      <c r="I31" s="169"/>
      <c r="J31" s="167"/>
      <c r="K31" s="167"/>
      <c r="L31" s="167"/>
      <c r="M31" s="167"/>
      <c r="N31" s="167"/>
      <c r="O31" s="167"/>
      <c r="P31" s="167"/>
    </row>
    <row r="32" spans="1:16" ht="12.75">
      <c r="A32" s="169"/>
      <c r="B32" s="177"/>
      <c r="C32" s="169"/>
      <c r="D32" s="169"/>
      <c r="E32" s="169"/>
      <c r="F32" s="169"/>
      <c r="G32" s="169"/>
      <c r="H32" s="169"/>
      <c r="I32" s="169"/>
      <c r="J32" s="167"/>
      <c r="K32" s="167"/>
      <c r="L32" s="167"/>
      <c r="M32" s="167"/>
      <c r="N32" s="167"/>
      <c r="O32" s="167"/>
      <c r="P32" s="167"/>
    </row>
    <row r="33" spans="1:16" ht="24.75" customHeight="1">
      <c r="A33" s="172"/>
      <c r="B33" s="172" t="s">
        <v>59</v>
      </c>
      <c r="C33" s="180">
        <f>SUM(C31)</f>
        <v>2402907</v>
      </c>
      <c r="D33" s="180">
        <f aca="true" t="shared" si="2" ref="D33:I33">SUM(D31)</f>
        <v>2402907</v>
      </c>
      <c r="E33" s="180">
        <f t="shared" si="2"/>
        <v>0</v>
      </c>
      <c r="F33" s="180">
        <f t="shared" si="2"/>
        <v>0</v>
      </c>
      <c r="G33" s="180">
        <f t="shared" si="2"/>
        <v>0</v>
      </c>
      <c r="H33" s="180">
        <f t="shared" si="2"/>
        <v>0</v>
      </c>
      <c r="I33" s="180">
        <f t="shared" si="2"/>
        <v>0</v>
      </c>
      <c r="J33" s="167"/>
      <c r="K33" s="167"/>
      <c r="L33" s="167"/>
      <c r="M33" s="167"/>
      <c r="N33" s="167"/>
      <c r="O33" s="167"/>
      <c r="P33" s="167"/>
    </row>
    <row r="34" spans="1:16" ht="12.7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</row>
    <row r="35" spans="1:16" ht="12.7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</row>
    <row r="36" spans="1:16" ht="12.7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</row>
    <row r="37" spans="1:16" ht="46.5" customHeight="1">
      <c r="A37" s="370" t="s">
        <v>196</v>
      </c>
      <c r="B37" s="370"/>
      <c r="C37" s="370"/>
      <c r="D37" s="370"/>
      <c r="E37" s="370"/>
      <c r="F37" s="370"/>
      <c r="G37" s="370"/>
      <c r="H37" s="370"/>
      <c r="I37" s="370"/>
      <c r="J37" s="167"/>
      <c r="K37" s="167"/>
      <c r="L37" s="167"/>
      <c r="M37" s="167"/>
      <c r="N37" s="167"/>
      <c r="O37" s="167"/>
      <c r="P37" s="167"/>
    </row>
    <row r="38" spans="1:16" ht="42.75" customHeight="1">
      <c r="A38" s="372" t="s">
        <v>195</v>
      </c>
      <c r="B38" s="370"/>
      <c r="C38" s="370"/>
      <c r="D38" s="370"/>
      <c r="E38" s="370"/>
      <c r="F38" s="370"/>
      <c r="G38" s="370"/>
      <c r="H38" s="370"/>
      <c r="I38" s="370"/>
      <c r="J38" s="370"/>
      <c r="K38" s="167"/>
      <c r="L38" s="167"/>
      <c r="M38" s="167"/>
      <c r="N38" s="167"/>
      <c r="O38" s="167"/>
      <c r="P38" s="167"/>
    </row>
    <row r="39" spans="1:16" ht="40.5" customHeight="1">
      <c r="A39" s="370" t="s">
        <v>365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167"/>
      <c r="M39" s="167"/>
      <c r="N39" s="167"/>
      <c r="O39" s="167"/>
      <c r="P39" s="167"/>
    </row>
    <row r="40" spans="1:11" ht="38.25" customHeight="1">
      <c r="A40" s="383" t="s">
        <v>366</v>
      </c>
      <c r="B40" s="383"/>
      <c r="C40" s="383"/>
      <c r="D40" s="383"/>
      <c r="E40" s="383"/>
      <c r="F40" s="383"/>
      <c r="G40" s="383"/>
      <c r="H40" s="383"/>
      <c r="I40" s="383"/>
      <c r="J40" s="383"/>
      <c r="K40" s="383"/>
    </row>
    <row r="41" spans="1:9" ht="44.25" customHeight="1">
      <c r="A41" s="106"/>
      <c r="B41" s="106"/>
      <c r="C41" s="106"/>
      <c r="D41" s="106"/>
      <c r="E41" s="106"/>
      <c r="F41" s="106"/>
      <c r="G41" s="106"/>
      <c r="H41" s="106"/>
      <c r="I41" s="106"/>
    </row>
    <row r="42" spans="1:7" ht="15">
      <c r="A42" s="386" t="s">
        <v>38</v>
      </c>
      <c r="B42" s="386"/>
      <c r="C42" s="386"/>
      <c r="D42" s="71"/>
      <c r="F42" s="197" t="s">
        <v>199</v>
      </c>
      <c r="G42" s="71"/>
    </row>
    <row r="43" spans="1:7" ht="18.75" customHeight="1">
      <c r="A43" s="386"/>
      <c r="B43" s="387"/>
      <c r="C43" s="387"/>
      <c r="D43" s="73" t="s">
        <v>33</v>
      </c>
      <c r="F43" s="384" t="s">
        <v>127</v>
      </c>
      <c r="G43" s="385"/>
    </row>
    <row r="44" spans="1:4" ht="18.75" customHeight="1">
      <c r="A44" s="386"/>
      <c r="B44" s="387"/>
      <c r="C44" s="387"/>
      <c r="D44" s="64"/>
    </row>
    <row r="45" spans="1:7" ht="15">
      <c r="A45" s="386" t="s">
        <v>8</v>
      </c>
      <c r="B45" s="386"/>
      <c r="C45" s="386"/>
      <c r="D45" s="74"/>
      <c r="F45" s="197" t="s">
        <v>200</v>
      </c>
      <c r="G45" s="71"/>
    </row>
    <row r="46" spans="1:7" ht="15.75" customHeight="1">
      <c r="A46" s="70"/>
      <c r="B46" s="72"/>
      <c r="C46" s="72"/>
      <c r="D46" s="73" t="s">
        <v>33</v>
      </c>
      <c r="F46" s="384" t="s">
        <v>127</v>
      </c>
      <c r="G46" s="385"/>
    </row>
    <row r="47" ht="15">
      <c r="A47" s="69"/>
    </row>
  </sheetData>
  <sheetProtection/>
  <mergeCells count="46">
    <mergeCell ref="A3:L3"/>
    <mergeCell ref="A40:K40"/>
    <mergeCell ref="F46:G46"/>
    <mergeCell ref="A42:C42"/>
    <mergeCell ref="A43:A44"/>
    <mergeCell ref="B43:B44"/>
    <mergeCell ref="C43:C44"/>
    <mergeCell ref="F43:G43"/>
    <mergeCell ref="A45:C45"/>
    <mergeCell ref="A18:A20"/>
    <mergeCell ref="A16:P16"/>
    <mergeCell ref="B18:B20"/>
    <mergeCell ref="C18:G18"/>
    <mergeCell ref="H18:L18"/>
    <mergeCell ref="C19:C20"/>
    <mergeCell ref="D19:D20"/>
    <mergeCell ref="L19:L20"/>
    <mergeCell ref="A6:P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28:H29"/>
    <mergeCell ref="E19:F19"/>
    <mergeCell ref="G19:G20"/>
    <mergeCell ref="H19:H20"/>
    <mergeCell ref="I28:I29"/>
    <mergeCell ref="G28:G29"/>
    <mergeCell ref="I19:I20"/>
    <mergeCell ref="E28:E29"/>
    <mergeCell ref="F28:F29"/>
    <mergeCell ref="A39:K39"/>
    <mergeCell ref="A2:J2"/>
    <mergeCell ref="A38:J38"/>
    <mergeCell ref="A37:I37"/>
    <mergeCell ref="J19:K19"/>
    <mergeCell ref="A26:P26"/>
    <mergeCell ref="A28:A29"/>
    <mergeCell ref="B28:B29"/>
    <mergeCell ref="C28:C29"/>
    <mergeCell ref="D28:D29"/>
  </mergeCells>
  <printOptions/>
  <pageMargins left="0.1968503937007874" right="0.1968503937007874" top="0.2362204724409449" bottom="0.2362204724409449" header="0.1968503937007874" footer="0.1968503937007874"/>
  <pageSetup fitToHeight="1" fitToWidth="1" horizontalDpi="600" verticalDpi="600" orientation="landscape" paperSize="9" scale="51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2020-12-14T10:13:19Z</cp:lastPrinted>
  <dcterms:created xsi:type="dcterms:W3CDTF">2010-12-08T09:07:17Z</dcterms:created>
  <dcterms:modified xsi:type="dcterms:W3CDTF">2020-12-21T14:44:59Z</dcterms:modified>
  <cp:category/>
  <cp:version/>
  <cp:contentType/>
  <cp:contentStatus/>
</cp:coreProperties>
</file>