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835" activeTab="0"/>
  </bookViews>
  <sheets>
    <sheet name="0813104" sheetId="1" r:id="rId1"/>
  </sheets>
  <definedNames>
    <definedName name="_xlnm.Print_Area" localSheetId="0">'0813104'!$A$1:$G$140</definedName>
  </definedNames>
  <calcPr fullCalcOnLoad="1"/>
</workbook>
</file>

<file path=xl/sharedStrings.xml><?xml version="1.0" encoding="utf-8"?>
<sst xmlns="http://schemas.openxmlformats.org/spreadsheetml/2006/main" count="303" uniqueCount="215">
  <si>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</si>
  <si>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</si>
  <si>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</si>
  <si>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</si>
  <si>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</si>
  <si>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</si>
  <si>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</si>
  <si>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</si>
  <si>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7.</t>
  </si>
  <si>
    <t>N з/п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</si>
  <si>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</si>
  <si>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</si>
  <si>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</si>
  <si>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</si>
  <si>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</si>
  <si>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</si>
  <si>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</si>
  <si>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</si>
  <si>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</si>
  <si>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</si>
  <si>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</si>
  <si>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</si>
  <si>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</si>
  <si>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</si>
  <si>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</si>
  <si>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</si>
  <si>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Департамент соціальної політики Житомирської міської ради</t>
  </si>
  <si>
    <t>0800000</t>
  </si>
  <si>
    <t>0810000</t>
  </si>
  <si>
    <t>грн.</t>
  </si>
  <si>
    <t>Кількість установ</t>
  </si>
  <si>
    <t>Кількість стаціонарних відділень постійного та тимчасового проживання</t>
  </si>
  <si>
    <t>Кількість штатних одиниць персоналу</t>
  </si>
  <si>
    <t>в тому числі професіоналів, фахівців та робітників, які надають соціальні послуги</t>
  </si>
  <si>
    <t>з них соціальних робітників</t>
  </si>
  <si>
    <t>од.</t>
  </si>
  <si>
    <t>у тому числі з V групою активності</t>
  </si>
  <si>
    <t>осіб</t>
  </si>
  <si>
    <t>Кількість осіб, які отримують соціальні послуги постійно (відділення соц. допомоги вдома)</t>
  </si>
  <si>
    <t>Кількість осіб, які отримують соціальні послуги періодично</t>
  </si>
  <si>
    <t>шт.</t>
  </si>
  <si>
    <t>%</t>
  </si>
  <si>
    <t>№ з/п</t>
  </si>
  <si>
    <t xml:space="preserve">Завдання </t>
  </si>
  <si>
    <t>чоловіки</t>
  </si>
  <si>
    <t>жінки</t>
  </si>
  <si>
    <t xml:space="preserve">Запровадження програм до проведення здорового способу життя
</t>
  </si>
  <si>
    <t>Навчання комп’ютерної грамотності та вивчення іноземних мов для початківців</t>
  </si>
  <si>
    <t>Статут центру</t>
  </si>
  <si>
    <t>Штатний розпис</t>
  </si>
  <si>
    <t>Державна статистична звітність 12 соц</t>
  </si>
  <si>
    <t>Середні витрати на соціальне обслуговування (надання соціальних послуг) 1 особи у стаціонарному відділені постійного проживання на рік</t>
  </si>
  <si>
    <t>Середні витрати на соціальне обслуговування (надання соціальних послуг) однієї жінки територіальним центром за винятком стаціонарних відділень на рік</t>
  </si>
  <si>
    <t>Середні витрати на соціальне обслуговування (надання соціальних послуг)  одного чоловіка територіальним центром за винятком стаціонарних відділень на рік</t>
  </si>
  <si>
    <t>___</t>
  </si>
  <si>
    <t>План роботи</t>
  </si>
  <si>
    <t>__</t>
  </si>
  <si>
    <t>Наказ Міністерства фінансів України</t>
  </si>
  <si>
    <t>26 серпня 2014 року № 836</t>
  </si>
  <si>
    <t>(у редакції наказу</t>
  </si>
  <si>
    <t xml:space="preserve">Міністерства фінансів України 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</si>
  <si>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</si>
  <si>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</si>
  <si>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соціальних послуг, в тому числі (комплексних правових, психологічних, освітніх, медичних, реабілітаційних та інших заходів, спрямованих на осіб, які перебувають у складних життєвих обставинах, зокрема догляду вдома, денного догляду, громадянам похилого віку, особам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</si>
  <si>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 з метою подолання життєвих труднощів та повернення до повноцінного життя.</t>
  </si>
  <si>
    <t>Підвищення рівня екологічної свідомості працівників та підопічних центру</t>
  </si>
  <si>
    <t>Визначення індивідуальних потреб соціальної послуги з урахуванням рівних можливостей жінок та чоловіків</t>
  </si>
  <si>
    <t>політики міської ради</t>
  </si>
  <si>
    <t>Кількість відділень, які безпосередньо зайняті у наданні послуг</t>
  </si>
  <si>
    <t>затрат</t>
  </si>
  <si>
    <t>Проведенння роз'яснювальної роботи серед працівників щодо раціонального споживаня енергоресурсів</t>
  </si>
  <si>
    <t xml:space="preserve">Підвищення поінформованості отримувачам послуги </t>
  </si>
  <si>
    <t>Кількість осіб, які потребують соціального обслуговування (надання соціальних послуг), з них:</t>
  </si>
  <si>
    <t>Кількість осіб, забезпечених соціальним обслуговуванням (надання соціальних послуг), з них:</t>
  </si>
  <si>
    <t>Кількість обслуговуваних осіб на одну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</si>
  <si>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відділенням на рік</t>
  </si>
  <si>
    <t>Проведенння роз'яснювальної роботи щодо толерантної поведінки до отримувачів соціальних послуг</t>
  </si>
  <si>
    <t>Проведенння роз'яснювальної роботи щодо толерантної поведінки до надавачів соціальних послуг</t>
  </si>
  <si>
    <t>Відсоток осіб, охоплених соціальним обслуговуванням до загальної кількості осіб, які потребують соціальних полслуг</t>
  </si>
  <si>
    <t>Поінформованість підопічних центру щодо ефективного використання енергоносіїв (семінари-навчання)</t>
  </si>
  <si>
    <t>Відсоток виконання запланованих заходів по підвищенню рівня толерантності</t>
  </si>
  <si>
    <t>розрахунково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</si>
  <si>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</si>
  <si>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</si>
  <si>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</si>
  <si>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</si>
  <si>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</si>
  <si>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</si>
  <si>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</si>
  <si>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</si>
  <si>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</si>
  <si>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</si>
  <si>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</si>
  <si>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Кількість відкритих осередків неформальної освіти</t>
  </si>
  <si>
    <t>наказ Міністерства соціальної політики від 25.08.2011 № 326 "Про впровадження соціально-педагогічної послуги "Університет третього віку", план роботи територіального центру</t>
  </si>
  <si>
    <t>Кількість людей похилого віку, які отримують неформальну освіту</t>
  </si>
  <si>
    <t>від 29 грудня 2018 року № 1209)</t>
  </si>
  <si>
    <t>Наказ/розпорядчий документ</t>
  </si>
  <si>
    <t xml:space="preserve">Концепція інтегрованого розвитку Житомира до 2030 року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</si>
  <si>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</si>
  <si>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</si>
  <si>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Посилення соціальної підтримки найбільш вразливих категорій населення</t>
  </si>
  <si>
    <t>гривень</t>
  </si>
  <si>
    <t>Комплексна  Програма соціального захисту населення Житомирської міської об'єднаної територіальної громади  на 2016-2020 роки</t>
  </si>
  <si>
    <t>11.</t>
  </si>
  <si>
    <t>1.1.</t>
  </si>
  <si>
    <t>1.1.1.</t>
  </si>
  <si>
    <t>1.2.</t>
  </si>
  <si>
    <t>1.3.</t>
  </si>
  <si>
    <t>1.4.</t>
  </si>
  <si>
    <t>1.5.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</si>
  <si>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</si>
  <si>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</si>
  <si>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</si>
  <si>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</si>
  <si>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</si>
  <si>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</si>
  <si>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</si>
  <si>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</si>
  <si>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</si>
  <si>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</si>
  <si>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</si>
  <si>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</si>
  <si>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</si>
  <si>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</si>
  <si>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</si>
  <si>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</si>
  <si>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</si>
  <si>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</si>
  <si>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</si>
  <si>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</si>
  <si>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</si>
  <si>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</si>
  <si>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</si>
  <si>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</si>
  <si>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</si>
  <si>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</si>
  <si>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Директор департаменту соціальної</t>
  </si>
  <si>
    <t>В.Краснопір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</si>
  <si>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</si>
  <si>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</si>
  <si>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</si>
  <si>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Департамент бюджету та фінансів міської ради</t>
  </si>
  <si>
    <t>Дата погодження</t>
  </si>
  <si>
    <t>4.3.</t>
  </si>
  <si>
    <t>Річна економія витрачання енергоресурсів в натуральному виразі по теплу</t>
  </si>
  <si>
    <t>спожиті Гкал до запланованих</t>
  </si>
  <si>
    <t>п.1.1./2.2.</t>
  </si>
  <si>
    <t>п.2.2./2.1.</t>
  </si>
  <si>
    <t>розрахунок до кошторису,                             Статут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</si>
  <si>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</si>
  <si>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Забезпечення ефективного використання енергоресурсів</t>
  </si>
  <si>
    <t>м.п.</t>
  </si>
  <si>
    <t>бюджетної програми місцевого бюджету на 2020 рік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</si>
  <si>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</si>
  <si>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</si>
  <si>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</si>
  <si>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</si>
  <si>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</si>
  <si>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</si>
  <si>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</si>
  <si>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</si>
  <si>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3104</t>
  </si>
  <si>
    <t>1020</t>
  </si>
  <si>
    <r>
      <rPr>
        <b/>
        <sz val="14"/>
        <color indexed="8"/>
        <rFont val="Times New Roman"/>
        <family val="1"/>
      </rPr>
      <t>Обсяг бюджетних призначень / бюджетних асигнувань</t>
    </r>
    <r>
      <rPr>
        <sz val="14"/>
        <color indexed="8"/>
        <rFont val="Times New Roman"/>
        <family val="1"/>
      </rPr>
      <t xml:space="preserve"> - 21016260,00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гривень, у тому числі загального фонду - 20987460,00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гривень та спеціального фонду - </t>
    </r>
    <r>
      <rPr>
        <b/>
        <sz val="14"/>
        <color indexed="8"/>
        <rFont val="Times New Roman"/>
        <family val="1"/>
      </rPr>
      <t>28800,00</t>
    </r>
    <r>
      <rPr>
        <sz val="14"/>
        <color indexed="8"/>
        <rFont val="Times New Roman"/>
        <family val="1"/>
      </rPr>
      <t xml:space="preserve"> гривень.</t>
    </r>
  </si>
  <si>
    <t xml:space="preserve">Рішення міської ради від 18.12.2019 № 1716 "Про бюджет Житомирської міської об'єднаної територіальної громади на 2020 рік" </t>
  </si>
  <si>
    <r>
      <rPr>
        <b/>
        <sz val="14"/>
        <color indexed="8"/>
        <rFont val="Times New Roman"/>
        <family val="1"/>
      </rPr>
      <t xml:space="preserve">Підстави для виконання бюджетної програми 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</si>
  <si>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Мета бюджетної програми</t>
  </si>
  <si>
    <t>Завдання бюджетної програми</t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</si>
  <si>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</si>
  <si>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обсяг видатків на оплату теплопостачання</t>
  </si>
  <si>
    <t>1.1.2.</t>
  </si>
  <si>
    <t>обсяг видатків на оплату водопостачання та водовідведення</t>
  </si>
  <si>
    <t>1.1.3.</t>
  </si>
  <si>
    <t>обсяг видатків на оплату електроенергії</t>
  </si>
  <si>
    <t>розрахунок до кошторису на 2020 рік, договір про відшкодування витрат за отримані комунальні та інші послуги</t>
  </si>
  <si>
    <t>Загальна площа приміщень (виділених в строкове користування)</t>
  </si>
  <si>
    <t>1.2.1</t>
  </si>
  <si>
    <t>Опалювана площа приміщень (виділених в строкове користування)</t>
  </si>
  <si>
    <t>кв.м.</t>
  </si>
  <si>
    <t>договір про відшкодування витрат за отримані комунальні та інші послуги</t>
  </si>
  <si>
    <t>Обсяг споживання енергоресурсів теплопостачання</t>
  </si>
  <si>
    <t>Гкал</t>
  </si>
  <si>
    <t>розрахунок до кошторису на 2020 рік</t>
  </si>
  <si>
    <t>Обсяг споживання водопостачання та водовідведення</t>
  </si>
  <si>
    <t>м.куб.</t>
  </si>
  <si>
    <t>Обсяг споживання електроенергії</t>
  </si>
  <si>
    <t>Квт/год</t>
  </si>
  <si>
    <t>Середній обсяг споживання тепла</t>
  </si>
  <si>
    <t>Гкал на 1 м.кв. опалюваної площі</t>
  </si>
  <si>
    <t>Середній обсяг водопостачання та водовідведення</t>
  </si>
  <si>
    <t>м.куб. на 1 м.кв.загальної площі</t>
  </si>
  <si>
    <t>Середній обсяг споживання електроенергії</t>
  </si>
  <si>
    <t>кВт/год. на 1 м.кв. загальної площі</t>
  </si>
  <si>
    <t>Видатки на утримання установи всього, з них</t>
  </si>
  <si>
    <t>1.6.</t>
  </si>
  <si>
    <t>1.6.1.</t>
  </si>
  <si>
    <t>1.6.1.1.</t>
  </si>
  <si>
    <t>2.7.</t>
  </si>
  <si>
    <t>2.8.</t>
  </si>
  <si>
    <t>2.9.</t>
  </si>
  <si>
    <t>3.2.1.</t>
  </si>
  <si>
    <t>3.2.2.</t>
  </si>
  <si>
    <t>3.13.</t>
  </si>
  <si>
    <t>п.2.7./ п. 1.2.1.</t>
  </si>
  <si>
    <t>п.2.8./ п. 1.2.</t>
  </si>
  <si>
    <t>п.2.9./ п. 1.2.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</si>
  <si>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</si>
  <si>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</si>
  <si>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3.2.3.</t>
  </si>
  <si>
    <t>Середні витрати на соціальне обслуговування (надання соціальних послуг) одного чоловіка територіальним центром за винятком стаціонарних відділень на рік</t>
  </si>
  <si>
    <t>п.2.2./1.6.1.</t>
  </si>
  <si>
    <t>(найменування відповідального виконавця)</t>
  </si>
  <si>
    <t>№ 3/ОД</t>
  </si>
  <si>
    <t xml:space="preserve">від  28.01.2020 року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</si>
</sst>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i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0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1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184" fontId="2" fillId="0" borderId="10" xfId="55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5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0"/>
  <sheetViews>
    <sheetView tabSelected="1" view="pageBreakPreview" zoomScaleNormal="120" zoomScaleSheetLayoutView="100" zoomScalePageLayoutView="0" workbookViewId="0" topLeftCell="A6">
      <selection activeCell="E15" sqref="E15:F15"/>
    </sheetView>
  </sheetViews>
  <sheetFormatPr defaultColWidth="21.57421875" defaultRowHeight="15"/>
  <cols>
    <col min="1" max="1" width="5.00390625" style="4" customWidth="1"/>
    <col min="2" max="2" width="41.421875" style="4" customWidth="1"/>
    <col min="3" max="3" width="28.7109375" style="4" customWidth="1"/>
    <col min="4" max="4" width="37.140625" style="4" customWidth="1"/>
    <col min="5" max="5" width="15.140625" style="4" customWidth="1"/>
    <col min="6" max="6" width="17.7109375" style="4" customWidth="1"/>
    <col min="7" max="7" width="37.140625" style="4" customWidth="1"/>
    <col min="8" max="8" width="5.28125" style="4" customWidth="1"/>
    <col min="9" max="16384" width="21.57421875" style="4" customWidth="1"/>
  </cols>
  <sheetData>
    <row r="1" ht="9" customHeight="1" hidden="1"/>
    <row r="2" spans="5:11" ht="18.75">
      <c r="E2" s="19" t="s">
        <v>0</v>
      </c>
      <c r="F2" s="19"/>
      <c r="G2" s="19"/>
      <c r="H2" s="19"/>
      <c r="I2" s="19"/>
      <c r="J2" s="19"/>
      <c r="K2" s="46"/>
    </row>
    <row r="3" spans="5:11" ht="18.75">
      <c r="E3" s="110" t="s">
        <v>57</v>
      </c>
      <c r="F3" s="110"/>
      <c r="G3" s="110"/>
      <c r="H3" s="110"/>
      <c r="I3" s="110"/>
      <c r="J3" s="110"/>
      <c r="K3" s="46"/>
    </row>
    <row r="4" spans="5:11" ht="18.75">
      <c r="E4" s="110" t="s">
        <v>58</v>
      </c>
      <c r="F4" s="110"/>
      <c r="G4" s="110"/>
      <c r="H4" s="110"/>
      <c r="I4" s="110"/>
      <c r="J4" s="110"/>
      <c r="K4" s="46"/>
    </row>
    <row r="5" spans="5:11" ht="3.75" customHeight="1">
      <c r="E5" s="19"/>
      <c r="F5" s="19"/>
      <c r="G5" s="19"/>
      <c r="H5" s="19"/>
      <c r="I5" s="19"/>
      <c r="J5" s="19"/>
      <c r="K5" s="46"/>
    </row>
    <row r="6" spans="5:11" ht="18.75">
      <c r="E6" s="19" t="s">
        <v>59</v>
      </c>
      <c r="F6" s="19"/>
      <c r="G6" s="19"/>
      <c r="H6" s="19"/>
      <c r="I6" s="19"/>
      <c r="J6" s="19"/>
      <c r="K6" s="46"/>
    </row>
    <row r="7" spans="5:11" ht="18.75">
      <c r="E7" s="19" t="s">
        <v>60</v>
      </c>
      <c r="F7" s="19"/>
      <c r="G7" s="19"/>
      <c r="H7" s="19"/>
      <c r="I7" s="19"/>
      <c r="J7" s="19"/>
      <c r="K7" s="46"/>
    </row>
    <row r="8" spans="5:11" ht="18.75" customHeight="1">
      <c r="E8" s="19" t="s">
        <v>96</v>
      </c>
      <c r="F8" s="19"/>
      <c r="G8" s="19"/>
      <c r="H8" s="19"/>
      <c r="I8" s="19"/>
      <c r="J8" s="19"/>
      <c r="K8" s="46"/>
    </row>
    <row r="9" spans="1:11" ht="3.75" customHeight="1">
      <c r="A9" s="1"/>
      <c r="E9" s="47"/>
      <c r="F9" s="47"/>
      <c r="G9" s="47"/>
      <c r="H9" s="47"/>
      <c r="I9" s="47"/>
      <c r="J9" s="46"/>
      <c r="K9" s="46"/>
    </row>
    <row r="10" spans="1:11" ht="18.75">
      <c r="A10" s="1"/>
      <c r="E10" s="48" t="s">
        <v>0</v>
      </c>
      <c r="F10" s="19"/>
      <c r="G10" s="19"/>
      <c r="H10" s="48"/>
      <c r="I10" s="48"/>
      <c r="J10" s="48"/>
      <c r="K10" s="48"/>
    </row>
    <row r="11" spans="1:11" ht="18.75">
      <c r="A11" s="1"/>
      <c r="B11" s="1"/>
      <c r="E11" s="112" t="s">
        <v>97</v>
      </c>
      <c r="F11" s="112"/>
      <c r="G11" s="112"/>
      <c r="H11" s="113"/>
      <c r="I11" s="113"/>
      <c r="J11" s="113"/>
      <c r="K11" s="113"/>
    </row>
    <row r="12" spans="1:11" ht="6" customHeight="1">
      <c r="A12" s="1"/>
      <c r="E12" s="19"/>
      <c r="F12" s="19"/>
      <c r="G12" s="19"/>
      <c r="H12" s="19"/>
      <c r="I12" s="19"/>
      <c r="J12" s="19"/>
      <c r="K12" s="19"/>
    </row>
    <row r="13" spans="1:12" ht="18.75" customHeight="1">
      <c r="A13" s="1"/>
      <c r="E13" s="140" t="s">
        <v>26</v>
      </c>
      <c r="F13" s="140"/>
      <c r="G13" s="140"/>
      <c r="H13" s="52"/>
      <c r="I13" s="52"/>
      <c r="J13" s="52"/>
      <c r="K13" s="52"/>
      <c r="L13" s="49"/>
    </row>
    <row r="14" spans="1:12" ht="25.5" customHeight="1">
      <c r="A14" s="1"/>
      <c r="B14" s="1"/>
      <c r="E14" s="118" t="s">
        <v>1</v>
      </c>
      <c r="F14" s="118"/>
      <c r="G14" s="118"/>
      <c r="H14" s="53"/>
      <c r="I14" s="54"/>
      <c r="J14" s="54"/>
      <c r="K14" s="54"/>
      <c r="L14" s="49"/>
    </row>
    <row r="15" spans="1:11" ht="24.75" customHeight="1">
      <c r="A15" s="1"/>
      <c r="E15" s="141" t="s">
        <v>214</v>
      </c>
      <c r="F15" s="141"/>
      <c r="G15" s="50" t="s">
        <v>213</v>
      </c>
      <c r="H15" s="19"/>
      <c r="I15" s="19"/>
      <c r="J15" s="19"/>
      <c r="K15" s="19"/>
    </row>
    <row r="16" spans="5:10" ht="14.25" customHeight="1">
      <c r="E16" s="49"/>
      <c r="F16" s="49"/>
      <c r="G16" s="49"/>
      <c r="H16" s="49"/>
      <c r="I16" s="49"/>
      <c r="J16" s="49"/>
    </row>
    <row r="17" ht="15" hidden="1"/>
    <row r="18" spans="1:7" ht="40.5" customHeight="1">
      <c r="A18" s="109" t="s">
        <v>2</v>
      </c>
      <c r="B18" s="109"/>
      <c r="C18" s="109"/>
      <c r="D18" s="109"/>
      <c r="E18" s="109"/>
      <c r="F18" s="109"/>
      <c r="G18" s="109"/>
    </row>
    <row r="19" spans="1:7" ht="18.75">
      <c r="A19" s="109" t="s">
        <v>153</v>
      </c>
      <c r="B19" s="109"/>
      <c r="C19" s="109"/>
      <c r="D19" s="109"/>
      <c r="E19" s="109"/>
      <c r="F19" s="109"/>
      <c r="G19" s="109"/>
    </row>
    <row r="20" spans="4:10" ht="15">
      <c r="D20" s="51"/>
      <c r="E20" s="51"/>
      <c r="F20" s="51"/>
      <c r="G20" s="51"/>
      <c r="H20" s="51"/>
      <c r="I20" s="51"/>
      <c r="J20" s="51"/>
    </row>
    <row r="21" spans="2:11" ht="9" customHeight="1">
      <c r="B21" s="76"/>
      <c r="D21" s="51"/>
      <c r="E21" s="51"/>
      <c r="F21" s="51"/>
      <c r="G21" s="51"/>
      <c r="H21" s="53"/>
      <c r="I21" s="53"/>
      <c r="J21" s="53"/>
      <c r="K21" s="49"/>
    </row>
    <row r="22" spans="1:11" ht="37.5" customHeight="1">
      <c r="A22" s="69" t="s">
        <v>3</v>
      </c>
      <c r="B22" s="95" t="s">
        <v>27</v>
      </c>
      <c r="C22" s="143" t="s">
        <v>154</v>
      </c>
      <c r="D22" s="143"/>
      <c r="E22" s="143"/>
      <c r="F22" s="143"/>
      <c r="G22" s="75">
        <v>20429768</v>
      </c>
      <c r="H22" s="78"/>
      <c r="I22" s="78"/>
      <c r="J22" s="70"/>
      <c r="K22" s="49"/>
    </row>
    <row r="23" spans="1:16" ht="26.25" customHeight="1">
      <c r="A23" s="49"/>
      <c r="B23" s="73" t="s">
        <v>155</v>
      </c>
      <c r="C23" s="142" t="s">
        <v>1</v>
      </c>
      <c r="D23" s="142"/>
      <c r="E23" s="142"/>
      <c r="F23" s="142"/>
      <c r="G23" s="72" t="s">
        <v>156</v>
      </c>
      <c r="H23" s="77"/>
      <c r="I23" s="77"/>
      <c r="J23" s="77"/>
      <c r="K23" s="49"/>
      <c r="L23" s="49"/>
      <c r="M23" s="49"/>
      <c r="N23" s="49"/>
      <c r="O23" s="49"/>
      <c r="P23" s="49"/>
    </row>
    <row r="24" spans="1:16" ht="15">
      <c r="A24" s="49"/>
      <c r="B24" s="49"/>
      <c r="C24" s="49"/>
      <c r="D24" s="53"/>
      <c r="E24" s="53"/>
      <c r="F24" s="53"/>
      <c r="G24" s="53"/>
      <c r="H24" s="53"/>
      <c r="I24" s="53"/>
      <c r="J24" s="53"/>
      <c r="K24" s="49"/>
      <c r="L24" s="49"/>
      <c r="M24" s="49"/>
      <c r="N24" s="49"/>
      <c r="O24" s="49"/>
      <c r="P24" s="49"/>
    </row>
    <row r="25" spans="1:16" ht="34.5" customHeight="1">
      <c r="A25" s="69" t="s">
        <v>4</v>
      </c>
      <c r="B25" s="95" t="s">
        <v>28</v>
      </c>
      <c r="C25" s="143" t="s">
        <v>154</v>
      </c>
      <c r="D25" s="143"/>
      <c r="E25" s="143"/>
      <c r="F25" s="143"/>
      <c r="G25" s="75">
        <v>20429768</v>
      </c>
      <c r="H25" s="70"/>
      <c r="I25" s="70"/>
      <c r="J25" s="70"/>
      <c r="K25" s="70"/>
      <c r="L25" s="70"/>
      <c r="M25" s="70"/>
      <c r="N25" s="146"/>
      <c r="O25" s="146"/>
      <c r="P25" s="146"/>
    </row>
    <row r="26" spans="1:16" ht="25.5" customHeight="1">
      <c r="A26" s="71"/>
      <c r="B26" s="73" t="s">
        <v>155</v>
      </c>
      <c r="C26" s="142" t="s">
        <v>212</v>
      </c>
      <c r="D26" s="142"/>
      <c r="E26" s="142"/>
      <c r="F26" s="142"/>
      <c r="G26" s="72" t="s">
        <v>156</v>
      </c>
      <c r="H26" s="77"/>
      <c r="I26" s="77"/>
      <c r="J26" s="77"/>
      <c r="K26" s="77"/>
      <c r="L26" s="77"/>
      <c r="M26" s="71"/>
      <c r="N26" s="142"/>
      <c r="O26" s="142"/>
      <c r="P26" s="142"/>
    </row>
    <row r="27" spans="1:16" ht="18.75">
      <c r="A27" s="144"/>
      <c r="B27" s="144"/>
      <c r="C27" s="144"/>
      <c r="D27" s="144"/>
      <c r="E27" s="144"/>
      <c r="F27" s="144"/>
      <c r="G27" s="144"/>
      <c r="H27" s="144"/>
      <c r="I27" s="71"/>
      <c r="J27" s="71"/>
      <c r="K27" s="71"/>
      <c r="L27" s="71"/>
      <c r="M27" s="71"/>
      <c r="N27" s="71"/>
      <c r="O27" s="71"/>
      <c r="P27" s="71"/>
    </row>
    <row r="28" spans="1:16" ht="97.5" customHeight="1">
      <c r="A28" s="82" t="s">
        <v>5</v>
      </c>
      <c r="B28" s="95" t="s">
        <v>61</v>
      </c>
      <c r="C28" s="74" t="s">
        <v>162</v>
      </c>
      <c r="D28" s="74" t="s">
        <v>163</v>
      </c>
      <c r="E28" s="148" t="s">
        <v>62</v>
      </c>
      <c r="F28" s="148"/>
      <c r="G28" s="74" t="s">
        <v>157</v>
      </c>
      <c r="H28" s="81"/>
      <c r="I28" s="81"/>
      <c r="J28" s="79"/>
      <c r="K28" s="79"/>
      <c r="L28" s="79"/>
      <c r="M28" s="58"/>
      <c r="N28" s="145"/>
      <c r="O28" s="145"/>
      <c r="P28" s="145"/>
    </row>
    <row r="29" spans="1:16" ht="51" customHeight="1">
      <c r="A29" s="80"/>
      <c r="B29" s="72" t="s">
        <v>155</v>
      </c>
      <c r="C29" s="72" t="s">
        <v>158</v>
      </c>
      <c r="D29" s="72" t="s">
        <v>159</v>
      </c>
      <c r="E29" s="142" t="s">
        <v>160</v>
      </c>
      <c r="F29" s="142"/>
      <c r="G29" s="72" t="s">
        <v>161</v>
      </c>
      <c r="H29" s="77"/>
      <c r="I29" s="77"/>
      <c r="J29" s="77"/>
      <c r="K29" s="77"/>
      <c r="L29" s="77"/>
      <c r="M29" s="71"/>
      <c r="N29" s="142"/>
      <c r="O29" s="142"/>
      <c r="P29" s="142"/>
    </row>
    <row r="30" spans="1:10" ht="67.5" customHeight="1">
      <c r="A30" s="24" t="s">
        <v>6</v>
      </c>
      <c r="B30" s="147" t="s">
        <v>164</v>
      </c>
      <c r="C30" s="147"/>
      <c r="D30" s="147"/>
      <c r="E30" s="147"/>
      <c r="F30" s="147"/>
      <c r="G30" s="147"/>
      <c r="H30" s="51"/>
      <c r="I30" s="51"/>
      <c r="J30" s="51"/>
    </row>
    <row r="31" spans="4:10" ht="20.25" customHeight="1">
      <c r="D31" s="51"/>
      <c r="E31" s="51"/>
      <c r="F31" s="51"/>
      <c r="G31" s="51"/>
      <c r="H31" s="51"/>
      <c r="I31" s="51"/>
      <c r="J31" s="51"/>
    </row>
    <row r="32" spans="4:10" ht="15">
      <c r="D32" s="51"/>
      <c r="E32" s="51"/>
      <c r="F32" s="51"/>
      <c r="G32" s="51"/>
      <c r="H32" s="51"/>
      <c r="I32" s="51"/>
      <c r="J32" s="51"/>
    </row>
    <row r="33" spans="4:10" ht="1.5" customHeight="1">
      <c r="D33" s="51"/>
      <c r="E33" s="51"/>
      <c r="F33" s="51"/>
      <c r="G33" s="51"/>
      <c r="H33" s="51"/>
      <c r="I33" s="51"/>
      <c r="J33" s="51"/>
    </row>
    <row r="34" spans="4:10" ht="15" hidden="1">
      <c r="D34" s="51"/>
      <c r="E34" s="51"/>
      <c r="F34" s="51"/>
      <c r="G34" s="51"/>
      <c r="H34" s="51"/>
      <c r="I34" s="51"/>
      <c r="J34" s="51"/>
    </row>
    <row r="35" spans="1:7" ht="51" customHeight="1">
      <c r="A35" s="24" t="s">
        <v>7</v>
      </c>
      <c r="B35" s="108" t="s">
        <v>166</v>
      </c>
      <c r="C35" s="108"/>
      <c r="D35" s="108"/>
      <c r="E35" s="108"/>
      <c r="F35" s="108"/>
      <c r="G35" s="108"/>
    </row>
    <row r="36" spans="1:16" ht="63" customHeight="1">
      <c r="A36" s="111" t="s">
        <v>150</v>
      </c>
      <c r="B36" s="111"/>
      <c r="C36" s="111"/>
      <c r="D36" s="111"/>
      <c r="E36" s="111"/>
      <c r="F36" s="111"/>
      <c r="G36" s="111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33.75" customHeight="1">
      <c r="A37" s="111" t="s">
        <v>165</v>
      </c>
      <c r="B37" s="111"/>
      <c r="C37" s="111"/>
      <c r="D37" s="111"/>
      <c r="E37" s="111"/>
      <c r="F37" s="111"/>
      <c r="G37" s="111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6.5" customHeight="1">
      <c r="A38" s="111" t="s">
        <v>98</v>
      </c>
      <c r="B38" s="111"/>
      <c r="C38" s="111"/>
      <c r="D38" s="111"/>
      <c r="E38" s="111"/>
      <c r="F38" s="111"/>
      <c r="G38" s="111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68.25" customHeight="1">
      <c r="A39" s="135" t="s">
        <v>99</v>
      </c>
      <c r="B39" s="135"/>
      <c r="C39" s="135"/>
      <c r="D39" s="135"/>
      <c r="E39" s="135"/>
      <c r="F39" s="135"/>
      <c r="G39" s="135"/>
      <c r="H39" s="55"/>
      <c r="I39" s="55"/>
      <c r="J39" s="55"/>
      <c r="K39" s="55"/>
      <c r="L39" s="55"/>
      <c r="M39" s="55"/>
      <c r="N39" s="55"/>
      <c r="O39" s="56"/>
      <c r="P39" s="56"/>
    </row>
    <row r="40" spans="1:16" ht="39.75" customHeight="1">
      <c r="A40" s="60" t="s">
        <v>42</v>
      </c>
      <c r="B40" s="136" t="s">
        <v>100</v>
      </c>
      <c r="C40" s="137"/>
      <c r="D40" s="137"/>
      <c r="E40" s="137"/>
      <c r="F40" s="137"/>
      <c r="G40" s="13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36" customHeight="1">
      <c r="A41" s="59">
        <v>1</v>
      </c>
      <c r="B41" s="138" t="s">
        <v>101</v>
      </c>
      <c r="C41" s="139"/>
      <c r="D41" s="139"/>
      <c r="E41" s="139"/>
      <c r="F41" s="139"/>
      <c r="G41" s="139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55.5" customHeight="1">
      <c r="A42" s="24" t="s">
        <v>8</v>
      </c>
      <c r="B42" s="114" t="s">
        <v>167</v>
      </c>
      <c r="C42" s="114"/>
      <c r="D42" s="114"/>
      <c r="E42" s="114"/>
      <c r="F42" s="114"/>
      <c r="G42" s="114"/>
      <c r="H42" s="49"/>
      <c r="I42" s="49"/>
      <c r="J42" s="49"/>
      <c r="K42" s="49"/>
      <c r="L42" s="49"/>
      <c r="M42" s="49"/>
      <c r="N42" s="49"/>
      <c r="O42" s="49"/>
      <c r="P42" s="49"/>
    </row>
    <row r="43" spans="1:7" ht="92.25" customHeight="1">
      <c r="A43" s="108" t="s">
        <v>63</v>
      </c>
      <c r="B43" s="108"/>
      <c r="C43" s="108"/>
      <c r="D43" s="108"/>
      <c r="E43" s="108"/>
      <c r="F43" s="108"/>
      <c r="G43" s="108"/>
    </row>
    <row r="44" spans="1:7" ht="38.25" customHeight="1">
      <c r="A44" s="24" t="s">
        <v>10</v>
      </c>
      <c r="B44" s="119" t="s">
        <v>168</v>
      </c>
      <c r="C44" s="119"/>
      <c r="D44" s="119"/>
      <c r="E44" s="20"/>
      <c r="F44" s="20"/>
      <c r="G44" s="20"/>
    </row>
    <row r="45" spans="1:7" ht="41.25" customHeight="1">
      <c r="A45" s="22" t="s">
        <v>42</v>
      </c>
      <c r="B45" s="125" t="s">
        <v>43</v>
      </c>
      <c r="C45" s="126"/>
      <c r="D45" s="126"/>
      <c r="E45" s="126"/>
      <c r="F45" s="126"/>
      <c r="G45" s="127"/>
    </row>
    <row r="46" spans="1:7" ht="60" customHeight="1">
      <c r="A46" s="22">
        <v>1</v>
      </c>
      <c r="B46" s="115" t="s">
        <v>64</v>
      </c>
      <c r="C46" s="116"/>
      <c r="D46" s="116"/>
      <c r="E46" s="116"/>
      <c r="F46" s="116"/>
      <c r="G46" s="117"/>
    </row>
    <row r="47" spans="1:7" ht="36.75" customHeight="1">
      <c r="A47" s="66">
        <v>2</v>
      </c>
      <c r="B47" s="121" t="s">
        <v>151</v>
      </c>
      <c r="C47" s="122"/>
      <c r="D47" s="122"/>
      <c r="E47" s="122"/>
      <c r="F47" s="122"/>
      <c r="G47" s="123"/>
    </row>
    <row r="48" spans="1:7" ht="30.75" customHeight="1">
      <c r="A48" s="66">
        <v>3</v>
      </c>
      <c r="B48" s="124" t="s">
        <v>66</v>
      </c>
      <c r="C48" s="124"/>
      <c r="D48" s="124"/>
      <c r="E48" s="124"/>
      <c r="F48" s="124"/>
      <c r="G48" s="124"/>
    </row>
    <row r="49" spans="1:7" ht="29.25" customHeight="1">
      <c r="A49" s="66">
        <v>4</v>
      </c>
      <c r="B49" s="115" t="s">
        <v>65</v>
      </c>
      <c r="C49" s="116"/>
      <c r="D49" s="116"/>
      <c r="E49" s="116"/>
      <c r="F49" s="116"/>
      <c r="G49" s="117"/>
    </row>
    <row r="50" ht="33.75" customHeight="1">
      <c r="A50" s="3"/>
    </row>
    <row r="51" spans="1:7" ht="21" customHeight="1">
      <c r="A51" s="24" t="s">
        <v>15</v>
      </c>
      <c r="B51" s="131" t="s">
        <v>11</v>
      </c>
      <c r="C51" s="131"/>
      <c r="D51" s="131"/>
      <c r="E51" s="131"/>
      <c r="F51" s="131"/>
      <c r="G51" s="131"/>
    </row>
    <row r="52" spans="1:7" ht="15.75">
      <c r="A52" s="3"/>
      <c r="F52" s="15"/>
      <c r="G52" s="15" t="s">
        <v>102</v>
      </c>
    </row>
    <row r="53" spans="1:7" ht="51" customHeight="1">
      <c r="A53" s="7" t="s">
        <v>9</v>
      </c>
      <c r="B53" s="7" t="s">
        <v>11</v>
      </c>
      <c r="C53" s="7" t="s">
        <v>12</v>
      </c>
      <c r="D53" s="104" t="s">
        <v>13</v>
      </c>
      <c r="E53" s="105"/>
      <c r="F53" s="129" t="s">
        <v>14</v>
      </c>
      <c r="G53" s="129"/>
    </row>
    <row r="54" spans="1:7" ht="21" customHeight="1">
      <c r="A54" s="28">
        <v>1</v>
      </c>
      <c r="B54" s="28">
        <v>2</v>
      </c>
      <c r="C54" s="28">
        <v>3</v>
      </c>
      <c r="D54" s="106">
        <v>4</v>
      </c>
      <c r="E54" s="107"/>
      <c r="F54" s="134">
        <v>5</v>
      </c>
      <c r="G54" s="134"/>
    </row>
    <row r="55" spans="1:7" ht="30" customHeight="1">
      <c r="A55" s="7">
        <v>1</v>
      </c>
      <c r="B55" s="35" t="s">
        <v>82</v>
      </c>
      <c r="C55" s="36">
        <v>14958700</v>
      </c>
      <c r="D55" s="100">
        <v>0</v>
      </c>
      <c r="E55" s="101"/>
      <c r="F55" s="102">
        <f>C55+D55</f>
        <v>14958700</v>
      </c>
      <c r="G55" s="102"/>
    </row>
    <row r="56" spans="1:7" ht="26.25" customHeight="1">
      <c r="A56" s="7">
        <v>2</v>
      </c>
      <c r="B56" s="35" t="s">
        <v>83</v>
      </c>
      <c r="C56" s="36">
        <v>3291000</v>
      </c>
      <c r="D56" s="100">
        <v>0</v>
      </c>
      <c r="E56" s="101"/>
      <c r="F56" s="102">
        <f aca="true" t="shared" si="0" ref="F56:F66">C56+D56</f>
        <v>3291000</v>
      </c>
      <c r="G56" s="102"/>
    </row>
    <row r="57" spans="1:7" ht="42" customHeight="1">
      <c r="A57" s="7">
        <v>3</v>
      </c>
      <c r="B57" s="35" t="s">
        <v>84</v>
      </c>
      <c r="C57" s="36">
        <v>280100</v>
      </c>
      <c r="D57" s="100">
        <v>15000</v>
      </c>
      <c r="E57" s="101"/>
      <c r="F57" s="102">
        <f t="shared" si="0"/>
        <v>295100</v>
      </c>
      <c r="G57" s="102"/>
    </row>
    <row r="58" spans="1:7" ht="42.75" customHeight="1">
      <c r="A58" s="7">
        <v>4</v>
      </c>
      <c r="B58" s="35" t="s">
        <v>85</v>
      </c>
      <c r="C58" s="36">
        <v>3920</v>
      </c>
      <c r="D58" s="100">
        <v>0</v>
      </c>
      <c r="E58" s="101"/>
      <c r="F58" s="102">
        <f t="shared" si="0"/>
        <v>3920</v>
      </c>
      <c r="G58" s="102"/>
    </row>
    <row r="59" spans="1:7" ht="30" customHeight="1">
      <c r="A59" s="7">
        <v>5</v>
      </c>
      <c r="B59" s="35" t="s">
        <v>86</v>
      </c>
      <c r="C59" s="36">
        <v>927500</v>
      </c>
      <c r="D59" s="100">
        <v>13800</v>
      </c>
      <c r="E59" s="101"/>
      <c r="F59" s="102">
        <f t="shared" si="0"/>
        <v>941300</v>
      </c>
      <c r="G59" s="102"/>
    </row>
    <row r="60" spans="1:7" ht="36" customHeight="1">
      <c r="A60" s="7">
        <v>6</v>
      </c>
      <c r="B60" s="35" t="s">
        <v>87</v>
      </c>
      <c r="C60" s="36">
        <v>134700</v>
      </c>
      <c r="D60" s="100">
        <v>0</v>
      </c>
      <c r="E60" s="101"/>
      <c r="F60" s="102">
        <f t="shared" si="0"/>
        <v>134700</v>
      </c>
      <c r="G60" s="102"/>
    </row>
    <row r="61" spans="1:7" ht="29.25" customHeight="1">
      <c r="A61" s="7">
        <v>7</v>
      </c>
      <c r="B61" s="35" t="s">
        <v>88</v>
      </c>
      <c r="C61" s="36">
        <v>280600</v>
      </c>
      <c r="D61" s="100">
        <v>0</v>
      </c>
      <c r="E61" s="101"/>
      <c r="F61" s="102">
        <f t="shared" si="0"/>
        <v>280600</v>
      </c>
      <c r="G61" s="102"/>
    </row>
    <row r="62" spans="1:7" ht="30.75" customHeight="1">
      <c r="A62" s="7">
        <v>8</v>
      </c>
      <c r="B62" s="35" t="s">
        <v>89</v>
      </c>
      <c r="C62" s="36">
        <v>394260</v>
      </c>
      <c r="D62" s="100">
        <v>0</v>
      </c>
      <c r="E62" s="101"/>
      <c r="F62" s="102">
        <f t="shared" si="0"/>
        <v>394260</v>
      </c>
      <c r="G62" s="102"/>
    </row>
    <row r="63" spans="1:7" ht="41.25" customHeight="1">
      <c r="A63" s="7">
        <v>9</v>
      </c>
      <c r="B63" s="35" t="s">
        <v>90</v>
      </c>
      <c r="C63" s="36">
        <v>11120</v>
      </c>
      <c r="D63" s="100">
        <v>0</v>
      </c>
      <c r="E63" s="101"/>
      <c r="F63" s="102">
        <f t="shared" si="0"/>
        <v>11120</v>
      </c>
      <c r="G63" s="102"/>
    </row>
    <row r="64" spans="1:7" ht="30" customHeight="1">
      <c r="A64" s="7">
        <v>10</v>
      </c>
      <c r="B64" s="35" t="s">
        <v>91</v>
      </c>
      <c r="C64" s="36">
        <v>47260</v>
      </c>
      <c r="D64" s="100">
        <v>0</v>
      </c>
      <c r="E64" s="101"/>
      <c r="F64" s="102">
        <f t="shared" si="0"/>
        <v>47260</v>
      </c>
      <c r="G64" s="102"/>
    </row>
    <row r="65" spans="1:7" ht="34.5" customHeight="1">
      <c r="A65" s="7">
        <v>11</v>
      </c>
      <c r="B65" s="37" t="s">
        <v>92</v>
      </c>
      <c r="C65" s="36">
        <v>658300</v>
      </c>
      <c r="D65" s="100">
        <v>0</v>
      </c>
      <c r="E65" s="101"/>
      <c r="F65" s="102">
        <f>C65+D65</f>
        <v>658300</v>
      </c>
      <c r="G65" s="102"/>
    </row>
    <row r="66" spans="1:7" ht="30.75" customHeight="1">
      <c r="A66" s="120" t="s">
        <v>14</v>
      </c>
      <c r="B66" s="120"/>
      <c r="C66" s="38">
        <f>C65+C64+C63+C62+C61+C60+C59+C58+C57+C56+C55</f>
        <v>20987460</v>
      </c>
      <c r="D66" s="98">
        <f>D55+D56+D57+D58+D59+D60+D61+D62+D63+D64</f>
        <v>28800</v>
      </c>
      <c r="E66" s="99"/>
      <c r="F66" s="130">
        <f t="shared" si="0"/>
        <v>21016260</v>
      </c>
      <c r="G66" s="130"/>
    </row>
    <row r="67" ht="6" customHeight="1">
      <c r="A67" s="3"/>
    </row>
    <row r="68" ht="15" customHeight="1">
      <c r="A68" s="3"/>
    </row>
    <row r="69" spans="1:7" ht="22.5" customHeight="1">
      <c r="A69" s="23" t="s">
        <v>17</v>
      </c>
      <c r="B69" s="114" t="s">
        <v>207</v>
      </c>
      <c r="C69" s="114"/>
      <c r="D69" s="114"/>
      <c r="E69" s="114"/>
      <c r="F69" s="114"/>
      <c r="G69" s="114"/>
    </row>
    <row r="70" spans="1:7" ht="21.75" customHeight="1">
      <c r="A70" s="1"/>
      <c r="E70" s="15"/>
      <c r="G70" s="15" t="s">
        <v>102</v>
      </c>
    </row>
    <row r="71" spans="1:7" ht="35.25" customHeight="1">
      <c r="A71" s="7" t="s">
        <v>9</v>
      </c>
      <c r="B71" s="7" t="s">
        <v>16</v>
      </c>
      <c r="C71" s="7" t="s">
        <v>12</v>
      </c>
      <c r="D71" s="7" t="s">
        <v>13</v>
      </c>
      <c r="E71" s="129" t="s">
        <v>14</v>
      </c>
      <c r="F71" s="129"/>
      <c r="G71" s="129"/>
    </row>
    <row r="72" spans="1:7" ht="21" customHeight="1">
      <c r="A72" s="7">
        <v>1</v>
      </c>
      <c r="B72" s="7">
        <v>2</v>
      </c>
      <c r="C72" s="7">
        <v>3</v>
      </c>
      <c r="D72" s="7">
        <v>4</v>
      </c>
      <c r="E72" s="129">
        <v>5</v>
      </c>
      <c r="F72" s="129"/>
      <c r="G72" s="129"/>
    </row>
    <row r="73" spans="1:7" ht="68.25" customHeight="1">
      <c r="A73" s="11" t="s">
        <v>3</v>
      </c>
      <c r="B73" s="11" t="s">
        <v>103</v>
      </c>
      <c r="C73" s="26">
        <f>SUM(C66)</f>
        <v>20987460</v>
      </c>
      <c r="D73" s="26">
        <f>SUM(D66)</f>
        <v>28800</v>
      </c>
      <c r="E73" s="133">
        <f>SUM(C73:D73)</f>
        <v>21016260</v>
      </c>
      <c r="F73" s="133"/>
      <c r="G73" s="133"/>
    </row>
    <row r="74" spans="1:7" ht="24.75" customHeight="1">
      <c r="A74" s="129" t="s">
        <v>14</v>
      </c>
      <c r="B74" s="129"/>
      <c r="C74" s="26">
        <f>SUM(C73:C73)</f>
        <v>20987460</v>
      </c>
      <c r="D74" s="26">
        <f>SUM(D73:D73)</f>
        <v>28800</v>
      </c>
      <c r="E74" s="133">
        <f>SUM(C74:D74)</f>
        <v>21016260</v>
      </c>
      <c r="F74" s="133"/>
      <c r="G74" s="133"/>
    </row>
    <row r="75" ht="10.5" customHeight="1">
      <c r="A75" s="3"/>
    </row>
    <row r="76" ht="9" customHeight="1">
      <c r="A76" s="3"/>
    </row>
    <row r="77" spans="1:7" ht="28.5" customHeight="1">
      <c r="A77" s="21" t="s">
        <v>104</v>
      </c>
      <c r="B77" s="114" t="s">
        <v>208</v>
      </c>
      <c r="C77" s="114"/>
      <c r="D77" s="114"/>
      <c r="E77" s="114"/>
      <c r="F77" s="114"/>
      <c r="G77" s="114"/>
    </row>
    <row r="78" ht="24" customHeight="1">
      <c r="A78" s="3"/>
    </row>
    <row r="79" spans="1:7" ht="58.5" customHeight="1">
      <c r="A79" s="7" t="s">
        <v>9</v>
      </c>
      <c r="B79" s="7" t="s">
        <v>18</v>
      </c>
      <c r="C79" s="7" t="s">
        <v>19</v>
      </c>
      <c r="D79" s="7" t="s">
        <v>20</v>
      </c>
      <c r="E79" s="7" t="s">
        <v>12</v>
      </c>
      <c r="F79" s="7" t="s">
        <v>13</v>
      </c>
      <c r="G79" s="7" t="s">
        <v>14</v>
      </c>
    </row>
    <row r="80" spans="1:7" ht="17.25" customHeight="1">
      <c r="A80" s="7">
        <v>1</v>
      </c>
      <c r="B80" s="7">
        <v>2</v>
      </c>
      <c r="C80" s="7">
        <v>3</v>
      </c>
      <c r="D80" s="7">
        <v>4</v>
      </c>
      <c r="E80" s="7">
        <v>5</v>
      </c>
      <c r="F80" s="7">
        <v>6</v>
      </c>
      <c r="G80" s="7">
        <v>7</v>
      </c>
    </row>
    <row r="81" spans="1:7" ht="24" customHeight="1">
      <c r="A81" s="7">
        <v>1</v>
      </c>
      <c r="B81" s="12" t="s">
        <v>69</v>
      </c>
      <c r="C81" s="7"/>
      <c r="D81" s="7"/>
      <c r="E81" s="7"/>
      <c r="F81" s="7"/>
      <c r="G81" s="7"/>
    </row>
    <row r="82" spans="1:9" ht="99" customHeight="1">
      <c r="A82" s="7" t="s">
        <v>105</v>
      </c>
      <c r="B82" s="8" t="s">
        <v>194</v>
      </c>
      <c r="C82" s="7" t="s">
        <v>29</v>
      </c>
      <c r="D82" s="14" t="s">
        <v>169</v>
      </c>
      <c r="E82" s="67">
        <f>SUM(C66)</f>
        <v>20987460</v>
      </c>
      <c r="F82" s="26">
        <f>SUM(D66)</f>
        <v>28800</v>
      </c>
      <c r="G82" s="26">
        <f aca="true" t="shared" si="1" ref="G82:G89">SUM(E82:F82)</f>
        <v>21016260</v>
      </c>
      <c r="H82" s="14"/>
      <c r="I82" s="14"/>
    </row>
    <row r="83" spans="1:7" ht="48.75" customHeight="1">
      <c r="A83" s="86" t="s">
        <v>106</v>
      </c>
      <c r="B83" s="85" t="s">
        <v>170</v>
      </c>
      <c r="C83" s="28" t="s">
        <v>29</v>
      </c>
      <c r="D83" s="28" t="s">
        <v>175</v>
      </c>
      <c r="E83" s="29">
        <v>394260</v>
      </c>
      <c r="F83" s="28"/>
      <c r="G83" s="29">
        <f t="shared" si="1"/>
        <v>394260</v>
      </c>
    </row>
    <row r="84" spans="1:7" ht="50.25" customHeight="1">
      <c r="A84" s="86" t="s">
        <v>171</v>
      </c>
      <c r="B84" s="85" t="s">
        <v>172</v>
      </c>
      <c r="C84" s="28" t="s">
        <v>29</v>
      </c>
      <c r="D84" s="28" t="s">
        <v>175</v>
      </c>
      <c r="E84" s="29">
        <v>11120</v>
      </c>
      <c r="F84" s="28"/>
      <c r="G84" s="29">
        <f t="shared" si="1"/>
        <v>11120</v>
      </c>
    </row>
    <row r="85" spans="1:7" ht="43.5" customHeight="1">
      <c r="A85" s="86" t="s">
        <v>173</v>
      </c>
      <c r="B85" s="85" t="s">
        <v>174</v>
      </c>
      <c r="C85" s="28" t="s">
        <v>29</v>
      </c>
      <c r="D85" s="28" t="s">
        <v>175</v>
      </c>
      <c r="E85" s="29">
        <v>47260</v>
      </c>
      <c r="F85" s="28"/>
      <c r="G85" s="29">
        <f t="shared" si="1"/>
        <v>47260</v>
      </c>
    </row>
    <row r="86" spans="1:7" ht="43.5" customHeight="1">
      <c r="A86" s="87" t="s">
        <v>107</v>
      </c>
      <c r="B86" s="39" t="s">
        <v>176</v>
      </c>
      <c r="C86" s="65" t="s">
        <v>179</v>
      </c>
      <c r="D86" s="88" t="s">
        <v>180</v>
      </c>
      <c r="E86" s="18">
        <v>1146</v>
      </c>
      <c r="F86" s="18"/>
      <c r="G86" s="18">
        <f t="shared" si="1"/>
        <v>1146</v>
      </c>
    </row>
    <row r="87" spans="1:7" ht="43.5" customHeight="1">
      <c r="A87" s="84" t="s">
        <v>177</v>
      </c>
      <c r="B87" s="85" t="s">
        <v>178</v>
      </c>
      <c r="C87" s="89" t="s">
        <v>179</v>
      </c>
      <c r="D87" s="90" t="s">
        <v>180</v>
      </c>
      <c r="E87" s="41">
        <v>1146</v>
      </c>
      <c r="F87" s="41"/>
      <c r="G87" s="41">
        <f t="shared" si="1"/>
        <v>1146</v>
      </c>
    </row>
    <row r="88" spans="1:7" ht="39" customHeight="1">
      <c r="A88" s="7" t="s">
        <v>108</v>
      </c>
      <c r="B88" s="8" t="s">
        <v>30</v>
      </c>
      <c r="C88" s="7" t="s">
        <v>29</v>
      </c>
      <c r="D88" s="65" t="s">
        <v>149</v>
      </c>
      <c r="E88" s="7">
        <v>1</v>
      </c>
      <c r="F88" s="7"/>
      <c r="G88" s="18">
        <f t="shared" si="1"/>
        <v>1</v>
      </c>
    </row>
    <row r="89" spans="1:7" ht="45" customHeight="1">
      <c r="A89" s="7" t="s">
        <v>109</v>
      </c>
      <c r="B89" s="8" t="s">
        <v>68</v>
      </c>
      <c r="C89" s="7" t="s">
        <v>35</v>
      </c>
      <c r="D89" s="7" t="s">
        <v>48</v>
      </c>
      <c r="E89" s="7">
        <v>3</v>
      </c>
      <c r="F89" s="7"/>
      <c r="G89" s="18">
        <f t="shared" si="1"/>
        <v>3</v>
      </c>
    </row>
    <row r="90" spans="1:7" ht="57" customHeight="1">
      <c r="A90" s="7" t="s">
        <v>110</v>
      </c>
      <c r="B90" s="8" t="s">
        <v>31</v>
      </c>
      <c r="C90" s="7" t="s">
        <v>35</v>
      </c>
      <c r="D90" s="7"/>
      <c r="E90" s="7" t="s">
        <v>56</v>
      </c>
      <c r="F90" s="7"/>
      <c r="G90" s="7" t="s">
        <v>56</v>
      </c>
    </row>
    <row r="91" spans="1:7" ht="43.5" customHeight="1">
      <c r="A91" s="7" t="s">
        <v>195</v>
      </c>
      <c r="B91" s="8" t="s">
        <v>32</v>
      </c>
      <c r="C91" s="7" t="s">
        <v>35</v>
      </c>
      <c r="D91" s="7" t="s">
        <v>49</v>
      </c>
      <c r="E91" s="7">
        <v>204.5</v>
      </c>
      <c r="F91" s="7"/>
      <c r="G91" s="17">
        <f>SUM(E91:F91)</f>
        <v>204.5</v>
      </c>
    </row>
    <row r="92" spans="1:7" ht="51" customHeight="1">
      <c r="A92" s="61" t="s">
        <v>196</v>
      </c>
      <c r="B92" s="11" t="s">
        <v>33</v>
      </c>
      <c r="C92" s="7" t="s">
        <v>35</v>
      </c>
      <c r="D92" s="7" t="s">
        <v>49</v>
      </c>
      <c r="E92" s="17">
        <v>190</v>
      </c>
      <c r="F92" s="17"/>
      <c r="G92" s="17">
        <f>SUM(E92:F92)</f>
        <v>190</v>
      </c>
    </row>
    <row r="93" spans="1:7" ht="36" customHeight="1">
      <c r="A93" s="93" t="s">
        <v>197</v>
      </c>
      <c r="B93" s="11" t="s">
        <v>34</v>
      </c>
      <c r="C93" s="7" t="s">
        <v>35</v>
      </c>
      <c r="D93" s="7" t="s">
        <v>49</v>
      </c>
      <c r="E93" s="17">
        <v>167</v>
      </c>
      <c r="F93" s="17"/>
      <c r="G93" s="17">
        <f>SUM(E93:F93)</f>
        <v>167</v>
      </c>
    </row>
    <row r="94" spans="1:7" ht="36" customHeight="1">
      <c r="A94" s="7">
        <v>2</v>
      </c>
      <c r="B94" s="12" t="s">
        <v>21</v>
      </c>
      <c r="C94" s="7"/>
      <c r="D94" s="7"/>
      <c r="E94" s="7"/>
      <c r="F94" s="7"/>
      <c r="G94" s="16">
        <f>SUM(E94:F94)</f>
        <v>0</v>
      </c>
    </row>
    <row r="95" spans="1:7" ht="63.75" customHeight="1">
      <c r="A95" s="8" t="s">
        <v>111</v>
      </c>
      <c r="B95" s="8" t="s">
        <v>72</v>
      </c>
      <c r="C95" s="7" t="s">
        <v>37</v>
      </c>
      <c r="D95" s="7" t="s">
        <v>50</v>
      </c>
      <c r="E95" s="7">
        <f>E96+E97</f>
        <v>5310</v>
      </c>
      <c r="F95" s="7"/>
      <c r="G95" s="7">
        <f>G96+G97</f>
        <v>5310</v>
      </c>
    </row>
    <row r="96" spans="1:7" ht="31.5" customHeight="1">
      <c r="A96" s="62" t="s">
        <v>112</v>
      </c>
      <c r="B96" s="44" t="s">
        <v>44</v>
      </c>
      <c r="C96" s="45" t="s">
        <v>37</v>
      </c>
      <c r="D96" s="28" t="s">
        <v>50</v>
      </c>
      <c r="E96" s="25">
        <v>1323</v>
      </c>
      <c r="F96" s="25"/>
      <c r="G96" s="30">
        <f>SUM(E96)</f>
        <v>1323</v>
      </c>
    </row>
    <row r="97" spans="1:7" ht="22.5" customHeight="1">
      <c r="A97" s="62" t="s">
        <v>113</v>
      </c>
      <c r="B97" s="44" t="s">
        <v>45</v>
      </c>
      <c r="C97" s="45" t="s">
        <v>37</v>
      </c>
      <c r="D97" s="28" t="s">
        <v>50</v>
      </c>
      <c r="E97" s="25">
        <v>3987</v>
      </c>
      <c r="F97" s="25"/>
      <c r="G97" s="30">
        <f>E97</f>
        <v>3987</v>
      </c>
    </row>
    <row r="98" spans="1:7" ht="33" customHeight="1">
      <c r="A98" s="62" t="s">
        <v>114</v>
      </c>
      <c r="B98" s="43" t="s">
        <v>36</v>
      </c>
      <c r="C98" s="42" t="s">
        <v>37</v>
      </c>
      <c r="D98" s="42" t="s">
        <v>50</v>
      </c>
      <c r="E98" s="7">
        <v>129</v>
      </c>
      <c r="F98" s="7"/>
      <c r="G98" s="18">
        <f aca="true" t="shared" si="2" ref="G98:G103">E98</f>
        <v>129</v>
      </c>
    </row>
    <row r="99" spans="1:7" ht="57.75" customHeight="1">
      <c r="A99" s="8" t="s">
        <v>115</v>
      </c>
      <c r="B99" s="8" t="s">
        <v>73</v>
      </c>
      <c r="C99" s="7" t="s">
        <v>37</v>
      </c>
      <c r="D99" s="42" t="s">
        <v>50</v>
      </c>
      <c r="E99" s="7">
        <f>E100+E101</f>
        <v>5301</v>
      </c>
      <c r="F99" s="7"/>
      <c r="G99" s="18">
        <f t="shared" si="2"/>
        <v>5301</v>
      </c>
    </row>
    <row r="100" spans="1:7" ht="20.25" customHeight="1">
      <c r="A100" s="62" t="s">
        <v>116</v>
      </c>
      <c r="B100" s="40" t="s">
        <v>44</v>
      </c>
      <c r="C100" s="28" t="s">
        <v>37</v>
      </c>
      <c r="D100" s="28" t="s">
        <v>50</v>
      </c>
      <c r="E100" s="28">
        <v>1319</v>
      </c>
      <c r="F100" s="28"/>
      <c r="G100" s="41">
        <f t="shared" si="2"/>
        <v>1319</v>
      </c>
    </row>
    <row r="101" spans="1:7" ht="19.5" customHeight="1">
      <c r="A101" s="62" t="s">
        <v>117</v>
      </c>
      <c r="B101" s="40" t="s">
        <v>45</v>
      </c>
      <c r="C101" s="28" t="s">
        <v>37</v>
      </c>
      <c r="D101" s="28" t="s">
        <v>50</v>
      </c>
      <c r="E101" s="28">
        <v>3982</v>
      </c>
      <c r="F101" s="28"/>
      <c r="G101" s="41">
        <f t="shared" si="2"/>
        <v>3982</v>
      </c>
    </row>
    <row r="102" spans="1:7" ht="28.5" customHeight="1">
      <c r="A102" s="62" t="s">
        <v>118</v>
      </c>
      <c r="B102" s="8" t="s">
        <v>36</v>
      </c>
      <c r="C102" s="7" t="s">
        <v>37</v>
      </c>
      <c r="D102" s="32" t="s">
        <v>50</v>
      </c>
      <c r="E102" s="7">
        <v>129</v>
      </c>
      <c r="F102" s="7"/>
      <c r="G102" s="18">
        <f t="shared" si="2"/>
        <v>129</v>
      </c>
    </row>
    <row r="103" spans="1:7" ht="55.5" customHeight="1">
      <c r="A103" s="8" t="s">
        <v>119</v>
      </c>
      <c r="B103" s="13" t="s">
        <v>38</v>
      </c>
      <c r="C103" s="7" t="s">
        <v>37</v>
      </c>
      <c r="D103" s="42" t="s">
        <v>50</v>
      </c>
      <c r="E103" s="7">
        <v>1921</v>
      </c>
      <c r="F103" s="7"/>
      <c r="G103" s="18">
        <f t="shared" si="2"/>
        <v>1921</v>
      </c>
    </row>
    <row r="104" spans="1:7" ht="40.5" customHeight="1">
      <c r="A104" s="8" t="s">
        <v>120</v>
      </c>
      <c r="B104" s="8" t="s">
        <v>39</v>
      </c>
      <c r="C104" s="7" t="s">
        <v>37</v>
      </c>
      <c r="D104" s="42" t="s">
        <v>50</v>
      </c>
      <c r="E104" s="7">
        <v>3380</v>
      </c>
      <c r="F104" s="7"/>
      <c r="G104" s="18">
        <f aca="true" t="shared" si="3" ref="G104:G109">E104</f>
        <v>3380</v>
      </c>
    </row>
    <row r="105" spans="1:7" ht="82.5" customHeight="1">
      <c r="A105" s="8" t="s">
        <v>121</v>
      </c>
      <c r="B105" s="8" t="s">
        <v>93</v>
      </c>
      <c r="C105" s="7" t="s">
        <v>35</v>
      </c>
      <c r="D105" s="42" t="s">
        <v>94</v>
      </c>
      <c r="E105" s="7">
        <v>1</v>
      </c>
      <c r="F105" s="7"/>
      <c r="G105" s="18">
        <f t="shared" si="3"/>
        <v>1</v>
      </c>
    </row>
    <row r="106" spans="1:7" ht="58.5" customHeight="1">
      <c r="A106" s="8" t="s">
        <v>122</v>
      </c>
      <c r="B106" s="39" t="s">
        <v>95</v>
      </c>
      <c r="C106" s="7" t="s">
        <v>37</v>
      </c>
      <c r="D106" s="42" t="s">
        <v>50</v>
      </c>
      <c r="E106" s="7">
        <v>25</v>
      </c>
      <c r="F106" s="7"/>
      <c r="G106" s="18">
        <f t="shared" si="3"/>
        <v>25</v>
      </c>
    </row>
    <row r="107" spans="1:7" ht="56.25" customHeight="1">
      <c r="A107" s="8" t="s">
        <v>198</v>
      </c>
      <c r="B107" s="39" t="s">
        <v>181</v>
      </c>
      <c r="C107" s="65" t="s">
        <v>182</v>
      </c>
      <c r="D107" s="91" t="s">
        <v>183</v>
      </c>
      <c r="E107" s="17">
        <v>224.5</v>
      </c>
      <c r="F107" s="17"/>
      <c r="G107" s="17">
        <f t="shared" si="3"/>
        <v>224.5</v>
      </c>
    </row>
    <row r="108" spans="1:7" ht="54.75" customHeight="1">
      <c r="A108" s="8" t="s">
        <v>199</v>
      </c>
      <c r="B108" s="39" t="s">
        <v>184</v>
      </c>
      <c r="C108" s="65" t="s">
        <v>185</v>
      </c>
      <c r="D108" s="91" t="s">
        <v>183</v>
      </c>
      <c r="E108" s="17">
        <v>528</v>
      </c>
      <c r="F108" s="17"/>
      <c r="G108" s="17">
        <f t="shared" si="3"/>
        <v>528</v>
      </c>
    </row>
    <row r="109" spans="1:7" ht="38.25" customHeight="1">
      <c r="A109" s="8" t="s">
        <v>200</v>
      </c>
      <c r="B109" s="39" t="s">
        <v>186</v>
      </c>
      <c r="C109" s="65" t="s">
        <v>187</v>
      </c>
      <c r="D109" s="91" t="s">
        <v>183</v>
      </c>
      <c r="E109" s="17">
        <v>13201</v>
      </c>
      <c r="F109" s="17"/>
      <c r="G109" s="17">
        <f t="shared" si="3"/>
        <v>13201</v>
      </c>
    </row>
    <row r="110" spans="1:7" ht="46.5" customHeight="1">
      <c r="A110" s="7">
        <v>3</v>
      </c>
      <c r="B110" s="12" t="s">
        <v>22</v>
      </c>
      <c r="C110" s="7"/>
      <c r="D110" s="7"/>
      <c r="E110" s="7"/>
      <c r="F110" s="7"/>
      <c r="G110" s="18"/>
    </row>
    <row r="111" spans="1:7" ht="82.5" customHeight="1">
      <c r="A111" s="7" t="s">
        <v>123</v>
      </c>
      <c r="B111" s="8" t="s">
        <v>74</v>
      </c>
      <c r="C111" s="7" t="s">
        <v>37</v>
      </c>
      <c r="D111" s="7" t="s">
        <v>211</v>
      </c>
      <c r="E111" s="18">
        <f>E99/E92</f>
        <v>27.9</v>
      </c>
      <c r="F111" s="7"/>
      <c r="G111" s="18">
        <f>E111</f>
        <v>27.9</v>
      </c>
    </row>
    <row r="112" spans="1:7" ht="90" customHeight="1">
      <c r="A112" s="7" t="s">
        <v>124</v>
      </c>
      <c r="B112" s="8" t="s">
        <v>75</v>
      </c>
      <c r="C112" s="7" t="s">
        <v>29</v>
      </c>
      <c r="D112" s="7" t="s">
        <v>147</v>
      </c>
      <c r="E112" s="16">
        <f>E82/E99</f>
        <v>3959.1511035653652</v>
      </c>
      <c r="F112" s="16"/>
      <c r="G112" s="16">
        <f>E112+F112</f>
        <v>3959.1511035653652</v>
      </c>
    </row>
    <row r="113" spans="1:7" ht="69.75" customHeight="1" hidden="1">
      <c r="A113" s="94" t="s">
        <v>201</v>
      </c>
      <c r="B113" s="40" t="s">
        <v>53</v>
      </c>
      <c r="C113" s="28" t="s">
        <v>29</v>
      </c>
      <c r="D113" s="28" t="s">
        <v>81</v>
      </c>
      <c r="E113" s="29">
        <f>E112</f>
        <v>3959.1511035653652</v>
      </c>
      <c r="F113" s="29"/>
      <c r="G113" s="29">
        <f>E113+F113</f>
        <v>3959.1511035653652</v>
      </c>
    </row>
    <row r="114" spans="1:7" ht="62.25" customHeight="1">
      <c r="A114" s="94" t="s">
        <v>202</v>
      </c>
      <c r="B114" s="40" t="s">
        <v>210</v>
      </c>
      <c r="C114" s="28" t="s">
        <v>29</v>
      </c>
      <c r="D114" s="28" t="s">
        <v>81</v>
      </c>
      <c r="E114" s="29">
        <f>E112</f>
        <v>3959.1511035653652</v>
      </c>
      <c r="F114" s="29"/>
      <c r="G114" s="29">
        <f>E114+F114</f>
        <v>3959.1511035653652</v>
      </c>
    </row>
    <row r="115" spans="1:7" ht="57.75" customHeight="1">
      <c r="A115" s="94" t="s">
        <v>209</v>
      </c>
      <c r="B115" s="40" t="s">
        <v>52</v>
      </c>
      <c r="C115" s="28" t="s">
        <v>29</v>
      </c>
      <c r="D115" s="28" t="s">
        <v>81</v>
      </c>
      <c r="E115" s="29">
        <f>E112</f>
        <v>3959.1511035653652</v>
      </c>
      <c r="F115" s="29"/>
      <c r="G115" s="29">
        <f>E115+F115</f>
        <v>3959.1511035653652</v>
      </c>
    </row>
    <row r="116" spans="1:7" ht="57.75" customHeight="1">
      <c r="A116" s="32" t="s">
        <v>125</v>
      </c>
      <c r="B116" s="31" t="s">
        <v>51</v>
      </c>
      <c r="C116" s="32" t="s">
        <v>29</v>
      </c>
      <c r="D116" s="32" t="s">
        <v>54</v>
      </c>
      <c r="E116" s="33" t="s">
        <v>54</v>
      </c>
      <c r="F116" s="32"/>
      <c r="G116" s="32" t="s">
        <v>54</v>
      </c>
    </row>
    <row r="117" spans="1:7" ht="61.5" customHeight="1">
      <c r="A117" s="7" t="s">
        <v>126</v>
      </c>
      <c r="B117" s="8" t="s">
        <v>79</v>
      </c>
      <c r="C117" s="7" t="s">
        <v>40</v>
      </c>
      <c r="D117" s="7" t="s">
        <v>55</v>
      </c>
      <c r="E117" s="7">
        <v>4</v>
      </c>
      <c r="F117" s="7"/>
      <c r="G117" s="18">
        <f aca="true" t="shared" si="4" ref="G117:G122">SUM(E117:F117)</f>
        <v>4</v>
      </c>
    </row>
    <row r="118" spans="1:7" ht="68.25" customHeight="1">
      <c r="A118" s="7" t="s">
        <v>127</v>
      </c>
      <c r="B118" s="8" t="s">
        <v>70</v>
      </c>
      <c r="C118" s="7" t="s">
        <v>40</v>
      </c>
      <c r="D118" s="7" t="s">
        <v>55</v>
      </c>
      <c r="E118" s="7">
        <v>12</v>
      </c>
      <c r="F118" s="7"/>
      <c r="G118" s="18">
        <f t="shared" si="4"/>
        <v>12</v>
      </c>
    </row>
    <row r="119" spans="1:7" ht="52.5" customHeight="1">
      <c r="A119" s="7" t="s">
        <v>128</v>
      </c>
      <c r="B119" s="43" t="s">
        <v>71</v>
      </c>
      <c r="C119" s="7" t="s">
        <v>40</v>
      </c>
      <c r="D119" s="7" t="s">
        <v>55</v>
      </c>
      <c r="E119" s="7">
        <v>12</v>
      </c>
      <c r="F119" s="7"/>
      <c r="G119" s="18">
        <f t="shared" si="4"/>
        <v>12</v>
      </c>
    </row>
    <row r="120" spans="1:7" ht="69.75" customHeight="1">
      <c r="A120" s="7" t="s">
        <v>129</v>
      </c>
      <c r="B120" s="43" t="s">
        <v>76</v>
      </c>
      <c r="C120" s="7" t="s">
        <v>40</v>
      </c>
      <c r="D120" s="7" t="s">
        <v>55</v>
      </c>
      <c r="E120" s="7">
        <v>24</v>
      </c>
      <c r="F120" s="7"/>
      <c r="G120" s="18">
        <f t="shared" si="4"/>
        <v>24</v>
      </c>
    </row>
    <row r="121" spans="1:7" ht="63" customHeight="1">
      <c r="A121" s="7" t="s">
        <v>130</v>
      </c>
      <c r="B121" s="43" t="s">
        <v>77</v>
      </c>
      <c r="C121" s="7" t="s">
        <v>40</v>
      </c>
      <c r="D121" s="7" t="s">
        <v>55</v>
      </c>
      <c r="E121" s="7">
        <v>12</v>
      </c>
      <c r="F121" s="7"/>
      <c r="G121" s="18">
        <f t="shared" si="4"/>
        <v>12</v>
      </c>
    </row>
    <row r="122" spans="1:7" ht="53.25" customHeight="1">
      <c r="A122" s="7" t="s">
        <v>131</v>
      </c>
      <c r="B122" s="83" t="s">
        <v>46</v>
      </c>
      <c r="C122" s="7" t="s">
        <v>40</v>
      </c>
      <c r="D122" s="7" t="s">
        <v>55</v>
      </c>
      <c r="E122" s="7">
        <v>48</v>
      </c>
      <c r="F122" s="7"/>
      <c r="G122" s="18">
        <f t="shared" si="4"/>
        <v>48</v>
      </c>
    </row>
    <row r="123" spans="1:7" ht="39.75" customHeight="1">
      <c r="A123" s="32" t="s">
        <v>132</v>
      </c>
      <c r="B123" s="43" t="s">
        <v>47</v>
      </c>
      <c r="C123" s="7" t="s">
        <v>40</v>
      </c>
      <c r="D123" s="7" t="s">
        <v>55</v>
      </c>
      <c r="E123" s="7">
        <v>24</v>
      </c>
      <c r="F123" s="7"/>
      <c r="G123" s="18">
        <f>SUM(E123:F123)</f>
        <v>24</v>
      </c>
    </row>
    <row r="124" spans="1:7" ht="46.5" customHeight="1">
      <c r="A124" s="32" t="s">
        <v>133</v>
      </c>
      <c r="B124" s="39" t="s">
        <v>188</v>
      </c>
      <c r="C124" s="92" t="s">
        <v>189</v>
      </c>
      <c r="D124" s="92" t="s">
        <v>204</v>
      </c>
      <c r="E124" s="16">
        <f>E107/E87</f>
        <v>0.19589877835951133</v>
      </c>
      <c r="F124" s="16"/>
      <c r="G124" s="16">
        <f>SUM(E124:F124)</f>
        <v>0.19589877835951133</v>
      </c>
    </row>
    <row r="125" spans="1:7" ht="50.25" customHeight="1">
      <c r="A125" s="32" t="s">
        <v>134</v>
      </c>
      <c r="B125" s="39" t="s">
        <v>190</v>
      </c>
      <c r="C125" s="92" t="s">
        <v>191</v>
      </c>
      <c r="D125" s="92" t="s">
        <v>205</v>
      </c>
      <c r="E125" s="16">
        <f>E108/E86</f>
        <v>0.4607329842931937</v>
      </c>
      <c r="F125" s="16"/>
      <c r="G125" s="16">
        <f>SUM(E125:F125)</f>
        <v>0.4607329842931937</v>
      </c>
    </row>
    <row r="126" spans="1:7" ht="45" customHeight="1">
      <c r="A126" s="32" t="s">
        <v>203</v>
      </c>
      <c r="B126" s="39" t="s">
        <v>192</v>
      </c>
      <c r="C126" s="92" t="s">
        <v>193</v>
      </c>
      <c r="D126" s="92" t="s">
        <v>206</v>
      </c>
      <c r="E126" s="16">
        <f>E109/E86</f>
        <v>11.519197207678882</v>
      </c>
      <c r="F126" s="16"/>
      <c r="G126" s="16">
        <f>SUM(E126:F126)</f>
        <v>11.519197207678882</v>
      </c>
    </row>
    <row r="127" spans="1:7" ht="33.75" customHeight="1">
      <c r="A127" s="7">
        <v>4</v>
      </c>
      <c r="B127" s="12" t="s">
        <v>23</v>
      </c>
      <c r="C127" s="7"/>
      <c r="D127" s="7"/>
      <c r="E127" s="7"/>
      <c r="F127" s="7"/>
      <c r="G127" s="18"/>
    </row>
    <row r="128" spans="1:7" ht="60.75" customHeight="1">
      <c r="A128" s="7" t="s">
        <v>135</v>
      </c>
      <c r="B128" s="8" t="s">
        <v>78</v>
      </c>
      <c r="C128" s="7" t="s">
        <v>41</v>
      </c>
      <c r="D128" s="7" t="s">
        <v>148</v>
      </c>
      <c r="E128" s="64">
        <f>E99/E95*100</f>
        <v>99.83050847457628</v>
      </c>
      <c r="F128" s="17"/>
      <c r="G128" s="64">
        <f>SUM(E128:F128)</f>
        <v>99.83050847457628</v>
      </c>
    </row>
    <row r="129" spans="1:7" ht="55.5" customHeight="1">
      <c r="A129" s="7" t="s">
        <v>136</v>
      </c>
      <c r="B129" s="8" t="s">
        <v>145</v>
      </c>
      <c r="C129" s="7" t="s">
        <v>41</v>
      </c>
      <c r="D129" s="7" t="s">
        <v>146</v>
      </c>
      <c r="E129" s="64">
        <v>0.1</v>
      </c>
      <c r="F129" s="18"/>
      <c r="G129" s="64">
        <v>0.1</v>
      </c>
    </row>
    <row r="130" spans="1:7" ht="45" customHeight="1">
      <c r="A130" s="96" t="s">
        <v>144</v>
      </c>
      <c r="B130" s="34" t="s">
        <v>80</v>
      </c>
      <c r="C130" s="7" t="s">
        <v>41</v>
      </c>
      <c r="D130" s="7" t="s">
        <v>81</v>
      </c>
      <c r="E130" s="27">
        <f>E100/E96*100</f>
        <v>99.69765684051399</v>
      </c>
      <c r="F130" s="18"/>
      <c r="G130" s="27">
        <f>SUM(E130:F130)</f>
        <v>99.69765684051399</v>
      </c>
    </row>
    <row r="131" ht="25.5" customHeight="1">
      <c r="A131" s="3"/>
    </row>
    <row r="132" spans="1:4" ht="15.75">
      <c r="A132" s="132" t="s">
        <v>137</v>
      </c>
      <c r="B132" s="132"/>
      <c r="C132" s="132"/>
      <c r="D132" s="1"/>
    </row>
    <row r="133" spans="1:7" ht="20.25" customHeight="1">
      <c r="A133" s="132" t="s">
        <v>67</v>
      </c>
      <c r="B133" s="132"/>
      <c r="C133" s="132"/>
      <c r="D133" s="10"/>
      <c r="E133" s="9"/>
      <c r="F133" s="128" t="s">
        <v>138</v>
      </c>
      <c r="G133" s="128"/>
    </row>
    <row r="134" spans="1:7" ht="12.75" customHeight="1">
      <c r="A134" s="5"/>
      <c r="B134" s="2"/>
      <c r="D134" s="6" t="s">
        <v>24</v>
      </c>
      <c r="F134" s="103" t="s">
        <v>141</v>
      </c>
      <c r="G134" s="103"/>
    </row>
    <row r="135" spans="1:4" ht="33.75" customHeight="1">
      <c r="A135" s="111" t="s">
        <v>25</v>
      </c>
      <c r="B135" s="111"/>
      <c r="C135" s="2"/>
      <c r="D135" s="2"/>
    </row>
    <row r="136" spans="1:4" ht="30" customHeight="1">
      <c r="A136" s="97" t="s">
        <v>142</v>
      </c>
      <c r="B136" s="97"/>
      <c r="C136" s="2"/>
      <c r="D136" s="2"/>
    </row>
    <row r="137" spans="1:7" ht="47.25" customHeight="1">
      <c r="A137" s="111" t="s">
        <v>139</v>
      </c>
      <c r="B137" s="111"/>
      <c r="C137" s="2"/>
      <c r="D137" s="10"/>
      <c r="E137" s="9"/>
      <c r="F137" s="128" t="s">
        <v>140</v>
      </c>
      <c r="G137" s="128"/>
    </row>
    <row r="138" spans="1:7" ht="15.75">
      <c r="A138" s="1"/>
      <c r="B138" s="2"/>
      <c r="C138" s="2"/>
      <c r="D138" s="6" t="s">
        <v>24</v>
      </c>
      <c r="F138" s="103" t="s">
        <v>141</v>
      </c>
      <c r="G138" s="103"/>
    </row>
    <row r="139" spans="1:7" ht="53.25" customHeight="1">
      <c r="A139" s="63" t="s">
        <v>143</v>
      </c>
      <c r="B139" s="63"/>
      <c r="C139" s="2"/>
      <c r="D139" s="6"/>
      <c r="F139" s="68"/>
      <c r="G139" s="68"/>
    </row>
    <row r="140" spans="1:2" ht="37.5" customHeight="1">
      <c r="A140" s="63" t="s">
        <v>152</v>
      </c>
      <c r="B140" s="63"/>
    </row>
  </sheetData>
  <sheetProtection/>
  <mergeCells count="81">
    <mergeCell ref="N25:P25"/>
    <mergeCell ref="C23:F23"/>
    <mergeCell ref="C26:F26"/>
    <mergeCell ref="B30:G30"/>
    <mergeCell ref="E28:F28"/>
    <mergeCell ref="E29:F29"/>
    <mergeCell ref="C25:F25"/>
    <mergeCell ref="A39:G39"/>
    <mergeCell ref="B40:G40"/>
    <mergeCell ref="B41:G41"/>
    <mergeCell ref="E13:G13"/>
    <mergeCell ref="E15:F15"/>
    <mergeCell ref="N29:P29"/>
    <mergeCell ref="C22:F22"/>
    <mergeCell ref="N26:P26"/>
    <mergeCell ref="A27:H27"/>
    <mergeCell ref="N28:P28"/>
    <mergeCell ref="F53:G53"/>
    <mergeCell ref="F64:G64"/>
    <mergeCell ref="F63:G63"/>
    <mergeCell ref="F54:G54"/>
    <mergeCell ref="F55:G55"/>
    <mergeCell ref="F58:G58"/>
    <mergeCell ref="F59:G59"/>
    <mergeCell ref="F62:G62"/>
    <mergeCell ref="F61:G61"/>
    <mergeCell ref="A133:C133"/>
    <mergeCell ref="F57:G57"/>
    <mergeCell ref="E73:G73"/>
    <mergeCell ref="E74:G74"/>
    <mergeCell ref="A132:C132"/>
    <mergeCell ref="B77:G77"/>
    <mergeCell ref="A74:B74"/>
    <mergeCell ref="D64:E64"/>
    <mergeCell ref="F133:G133"/>
    <mergeCell ref="F137:G137"/>
    <mergeCell ref="E71:G71"/>
    <mergeCell ref="E72:G72"/>
    <mergeCell ref="F66:G66"/>
    <mergeCell ref="F138:G138"/>
    <mergeCell ref="B35:G35"/>
    <mergeCell ref="B51:G51"/>
    <mergeCell ref="F56:G56"/>
    <mergeCell ref="A137:B137"/>
    <mergeCell ref="A135:B135"/>
    <mergeCell ref="B46:G46"/>
    <mergeCell ref="B49:G49"/>
    <mergeCell ref="E14:G14"/>
    <mergeCell ref="B44:D44"/>
    <mergeCell ref="A66:B66"/>
    <mergeCell ref="B69:G69"/>
    <mergeCell ref="B47:G47"/>
    <mergeCell ref="B48:G48"/>
    <mergeCell ref="B45:G45"/>
    <mergeCell ref="F60:G60"/>
    <mergeCell ref="A43:G43"/>
    <mergeCell ref="A19:G19"/>
    <mergeCell ref="E3:J3"/>
    <mergeCell ref="E4:J4"/>
    <mergeCell ref="A36:G36"/>
    <mergeCell ref="A37:G37"/>
    <mergeCell ref="A38:G38"/>
    <mergeCell ref="A18:G18"/>
    <mergeCell ref="E11:K11"/>
    <mergeCell ref="B42:G42"/>
    <mergeCell ref="D53:E53"/>
    <mergeCell ref="D54:E54"/>
    <mergeCell ref="D55:E55"/>
    <mergeCell ref="D56:E56"/>
    <mergeCell ref="D57:E57"/>
    <mergeCell ref="D58:E58"/>
    <mergeCell ref="A136:B136"/>
    <mergeCell ref="D66:E66"/>
    <mergeCell ref="D65:E65"/>
    <mergeCell ref="F65:G65"/>
    <mergeCell ref="D59:E59"/>
    <mergeCell ref="D60:E60"/>
    <mergeCell ref="D61:E61"/>
    <mergeCell ref="D62:E62"/>
    <mergeCell ref="D63:E63"/>
    <mergeCell ref="F134:G134"/>
  </mergeCells>
  <printOptions/>
  <pageMargins left="0.3937007874015748" right="0.15748031496062992" top="0.11811023622047245" bottom="0" header="0.31496062992125984" footer="0.31496062992125984"/>
  <pageSetup horizontalDpi="600" verticalDpi="600" orientation="landscape" paperSize="9" scale="77" r:id="rId1"/>
  <rowBreaks count="4" manualBreakCount="4">
    <brk id="34" max="6" man="1"/>
    <brk id="76" max="6" man="1"/>
    <brk id="93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Игорь</cp:lastModifiedBy>
  <cp:lastPrinted>2020-01-29T10:47:29Z</cp:lastPrinted>
  <dcterms:created xsi:type="dcterms:W3CDTF">2018-12-28T08:43:53Z</dcterms:created>
  <dcterms:modified xsi:type="dcterms:W3CDTF">2020-01-29T11:03:03Z</dcterms:modified>
  <cp:category/>
  <cp:version/>
  <cp:contentType/>
  <cp:contentStatus/>
</cp:coreProperties>
</file>