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435" activeTab="0"/>
  </bookViews>
  <sheets>
    <sheet name="звіт до 01.01.2020" sheetId="1" r:id="rId1"/>
  </sheets>
  <definedNames/>
  <calcPr fullCalcOnLoad="1"/>
</workbook>
</file>

<file path=xl/sharedStrings.xml><?xml version="1.0" encoding="utf-8"?>
<sst xmlns="http://schemas.openxmlformats.org/spreadsheetml/2006/main" count="262" uniqueCount="121">
  <si>
    <t>1.</t>
  </si>
  <si>
    <t>(КТПКВК МБ)</t>
  </si>
  <si>
    <t>2.</t>
  </si>
  <si>
    <t>3.</t>
  </si>
  <si>
    <t>(КФКВК)</t>
  </si>
  <si>
    <t>4.</t>
  </si>
  <si>
    <t>5.</t>
  </si>
  <si>
    <t>6.</t>
  </si>
  <si>
    <t>7.</t>
  </si>
  <si>
    <t>Напрями використання бюджетних коштів:</t>
  </si>
  <si>
    <t>(грн)</t>
  </si>
  <si>
    <t>Усього</t>
  </si>
  <si>
    <t>Найменування місцевої / регіональної програми</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</si>
  <si>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</si>
  <si>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</si>
  <si>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</si>
  <si>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</si>
  <si>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</si>
  <si>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</si>
  <si>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</si>
  <si>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</si>
  <si>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</si>
  <si>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</si>
  <si>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</si>
  <si>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</si>
  <si>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</si>
  <si>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</si>
  <si>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</si>
  <si>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</si>
  <si>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</si>
  <si>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</si>
  <si>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</si>
  <si>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</si>
  <si>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</si>
  <si>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</si>
  <si>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</si>
  <si>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Аналіз стану виконання результативних показників</t>
  </si>
  <si>
    <t>Напрями використання  бюджетних коштів</t>
  </si>
  <si>
    <t>N
з/п</t>
  </si>
  <si>
    <t>N
 з/п</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</si>
  <si>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</si>
  <si>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про виконання паспорта бюджетної програми місцевого бюджету за 2019 рік</t>
  </si>
  <si>
    <t>Дерпартамент соціальної політики Житомирської міської ради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</si>
  <si>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</si>
  <si>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</si>
  <si>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</si>
  <si>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</si>
  <si>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</si>
  <si>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</si>
  <si>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</si>
  <si>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</si>
  <si>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теплопостачання</t>
  </si>
  <si>
    <t>Оплата водопостачання і водовідведення</t>
  </si>
  <si>
    <t>Оплата електроенергії</t>
  </si>
  <si>
    <t>Інші виплати населенню</t>
  </si>
  <si>
    <t>Погашення заборгованості за бюджетними зобов'язаннями минулих років, узятими на облік органами,що здійснюють казначейське обслуговування бюджетних коштів, станом на 01.01.2019 року</t>
  </si>
  <si>
    <t>Пояснення щодо причин відхилення між касовими видатками (наданими кредитами) та затвердженими у паспорті бюджетної програми:</t>
  </si>
  <si>
    <t xml:space="preserve">Розбіжність між надходженням та використанням коштів складають кошти загального фонду в сумі 1471,00 грн, а саме: за спожиту теплову енергію в звязку зі зміною ціни та погодних умов в сумі 1454,12 грн та невикористаних коштів в сумі 16,88 грн. по іншим КЕКВ , по спеціальному фонду в сумі 27200,00 грн., так як протягом поточного року    надходження як плата за соціальні послуги, що надаються центром згідно з функціональними повноваженнями відповідно до Постанови КМУ від 29.12.2009 № 1417 " Деякі питання діяльності територіальних центрів соціального обслуговування (надання соціпльний послуг) " із змінами не використовувалась </t>
  </si>
  <si>
    <t>Видатки (надані кредити) на реалізацію місцевих/регіональних програм, які виконуються в межах бюджетної програми: (грн)</t>
  </si>
  <si>
    <t>Видатки на утримання установи, в т.ч.</t>
  </si>
  <si>
    <t>спеціальний фонд (плата за послуги)</t>
  </si>
  <si>
    <t>Кількість установ</t>
  </si>
  <si>
    <t>Кількість відділень, які безпосередньо зайняті у наданні послуг</t>
  </si>
  <si>
    <t>Кількість стаціонарних відділень постійного та тимчасового проживання</t>
  </si>
  <si>
    <t>Кількість штатних одиниць персоналу</t>
  </si>
  <si>
    <t>у т.ч. професіоналів, фахівців та робітників, які надають соціальні послуги, з них</t>
  </si>
  <si>
    <t>соціальних робітників</t>
  </si>
  <si>
    <t>Завдання  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</si>
  <si>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Підпрограма 1</t>
  </si>
  <si>
    <t>обсяг видатків на модернізацію системи освітлення</t>
  </si>
  <si>
    <t>грн.</t>
  </si>
  <si>
    <t>од.</t>
  </si>
  <si>
    <t>Кількість осіб, які потребують соціального обслуговування (надання соціальних послуг), з них:</t>
  </si>
  <si>
    <t>чоловіки</t>
  </si>
  <si>
    <t>жінки</t>
  </si>
  <si>
    <t>у тому числі з V групою активності</t>
  </si>
  <si>
    <t>Кількість осіб, забезпечених соціальним обслуговуванням (надання соціальних послуг), з них:</t>
  </si>
  <si>
    <t>Кількість осіб, які отримують соціальні послуги постійно (відділення соц. допомоги вдома)</t>
  </si>
  <si>
    <t>Кількість осіб, які отримують соціальні послуги періодично</t>
  </si>
  <si>
    <t>Кількість відкритих осередків неформальної освіти</t>
  </si>
  <si>
    <t>Кількість людей похилого віку, які отримують неформальну освіту</t>
  </si>
  <si>
    <t>Кількість обслуговуваних осіб на одну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</si>
  <si>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однієї особи територіальним центром, за винятком стаціонарних відділенням на рік</t>
  </si>
  <si>
    <t>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t>
  </si>
  <si>
    <t>Середні витрати на соціальне обслуговування (надання соціальних послуг) однієї жінки територіальним центром за винятком стаціонарних відділень на рік</t>
  </si>
  <si>
    <t>Середні витрати на соціальне обслуговування (надання соціальних послуг) 1 особи у стаціонарному відділені постійного проживання на рік</t>
  </si>
  <si>
    <t>Поінформованість підопічних центру щодо ефективного використання енергоносіїв (семінари-навчання)</t>
  </si>
  <si>
    <t>Проведенння роз'яснювальної роботи серед працівників щодо раціонального споживаня енергоресурсів</t>
  </si>
  <si>
    <t xml:space="preserve">Підвищення поінформованості отримувачам послуги </t>
  </si>
  <si>
    <t>Проведенння роз'яснювальної роботи щодо толерантної поведінки до отримувачів соціальних послуг</t>
  </si>
  <si>
    <t>Проведенння роз'яснювальної роботи щодо толерантної поведінки до надавачів соціальних послуг</t>
  </si>
  <si>
    <t xml:space="preserve">Запровадження програм до проведення здорового способу життя
</t>
  </si>
  <si>
    <t>Навчання комп’ютерної грамотності та вивчення іноземних мов для початківців</t>
  </si>
  <si>
    <t>Відсоток осіб, охоплених соціальним обслуговуванням до загальної кількості осіб, які потребують соціальних послуг</t>
  </si>
  <si>
    <t>Річна економія витрачання енергоресурсів в натуральному виразі по теплу</t>
  </si>
  <si>
    <t>Відсоток виконання запланованих заходів по підвищенню рівня толерантності</t>
  </si>
  <si>
    <t>осіб</t>
  </si>
  <si>
    <t>шт.</t>
  </si>
  <si>
    <t>%</t>
  </si>
  <si>
    <t>Рішення міської ради від 18.12.2018 № 1297 "Про бюджет Житомирської міської об'єднаної територіальної громади (бюджет міста Житомира) на 2019 рік"(із змінами), розрахунок до кошторису</t>
  </si>
  <si>
    <t>розрахунок до кошторису</t>
  </si>
  <si>
    <t>розрахунок до кошторису / Статут</t>
  </si>
  <si>
    <t>Статут центру</t>
  </si>
  <si>
    <t>Штатний розпис</t>
  </si>
  <si>
    <t>Державна статистична звітність 12 соц</t>
  </si>
  <si>
    <t>наказ Міністерства соціальної політики від 25.08.2011 № 326 "Про впровадження соціально-педагогічної послуги "Університет третього віку", план роботи територіального центру</t>
  </si>
  <si>
    <t>п.2.2./1.6.1.</t>
  </si>
  <si>
    <t>п.1.1./2.2.</t>
  </si>
  <si>
    <t>розрахунково</t>
  </si>
  <si>
    <t>___</t>
  </si>
  <si>
    <t>План роботи</t>
  </si>
  <si>
    <t>п.2.2./2.1.</t>
  </si>
  <si>
    <t>спожиті Гкал до запланованих</t>
  </si>
  <si>
    <t>Пояснення щодо причин розбіжностей між затвердженими та досягнутими результативними показниками:</t>
  </si>
  <si>
    <r>
      <t>Пояснення щодо причин розбіжностей між затвердженими та досягнутими результативними показниками:</t>
    </r>
    <r>
      <rPr>
        <sz val="12"/>
        <color indexed="8"/>
        <rFont val="Times New Roman"/>
        <family val="1"/>
      </rPr>
      <t>Розбіжність виникла в звязку із зменшенням кількості громадян, які перебували  протягом поточного року на обслуговуванні  в Центрі та  з різних причин були   зняті з обліку (у разі смерті, зміною місця проживання, поліпшення матеріально-побутових умов, виявлення у громадянина працездатних рідних , які відповідно до законодавства мають здійснювати догляд та надавати самостійно допомогу,  укладено договір довічного утримання, направлення громадянина до будинку інтернату, відмови від соціальних послуг, тощо відповідно до Постанови КМУ від 29.12.2009 № 1417 " Деякі питання діяльності територіальних центрів соціального обслуговування (надання соціальних послуг) " із змінами та Статуту центру)</t>
    </r>
  </si>
  <si>
    <r>
      <t xml:space="preserve">Пояснення щодо причин розбіжностей між затвердженими та досягнутими результативними показниками: </t>
    </r>
    <r>
      <rPr>
        <sz val="12"/>
        <color indexed="8"/>
        <rFont val="Times New Roman"/>
        <family val="1"/>
      </rPr>
      <t>Показник ефективності щодо чисельності обслуговуваних на 1 штатну одиницю професіонала, фахівця та робітника, які надають соціальні послуги виникло в звязку із зменшенням кількості підопічних,   середніх витрат на соціальне обслуговування (надання соціальних послуг) 1 особи територіальним центром , за винятком стаціонарних відділень, на рік виникло в звязку із  збільшенням розміру заробітної плати,  зростанням  тарифів на енергоносії та підвищення індексу споживчих цін.</t>
    </r>
  </si>
  <si>
    <r>
      <t xml:space="preserve">Пояснення щодо причин розбіжностей між затвердженими та досягнутими результативними показниками: </t>
    </r>
    <r>
      <rPr>
        <sz val="12"/>
        <color indexed="8"/>
        <rFont val="Times New Roman"/>
        <family val="1"/>
      </rPr>
      <t>Розбіжність між затверджено у паспорті бюджетної програми та касовими видатками  загального та спеціального  фонду  складаєв сумі 28671,00 грн, в т.ч.  по загальному фонду за спожиту теплову енергію  в сумі 1454,12 грн та невикористаних коштів в сумі 16,88 грн. по іншим КЕКВ, по спеціальному фонду в сумі 27200,00 грн., так як протягом поточного року    надходження як плата за соціальні послуги, що надаються центром згідно з функціональними повноваженнями відповідно до Постанови КМУ від 29.12.2009 № 1417 " Деякі питання діяльності територіальних центрів соціального обслуговування (надання соціпльний послуг) " із змінами не використовувалась.Крім того штатний розписрізниця між фактичною чисельністю  в кількості 42 одиниці.</t>
    </r>
  </si>
  <si>
    <t>В.В.Краснопір</t>
  </si>
  <si>
    <t>Директор департаменту</t>
  </si>
  <si>
    <t>Начальник планово-контрольного відділу</t>
  </si>
  <si>
    <t>Н.М.Корзун</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</si>
</sst>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00%"/>
    <numFmt numFmtId="191" formatCode="0.0000%"/>
    <numFmt numFmtId="192" formatCode="0.0%"/>
    <numFmt numFmtId="193" formatCode="0.0"/>
  </numFmts>
  <fonts count="47">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12"/>
      <color indexed="8"/>
      <name val="Times New Roman"/>
      <family val="1"/>
    </font>
    <font>
      <b/>
      <sz val="11"/>
      <color indexed="8"/>
      <name val="Times New Roman"/>
      <family val="1"/>
    </font>
    <font>
      <i/>
      <sz val="12"/>
      <name val="Times New Roman"/>
      <family val="1"/>
    </font>
    <font>
      <sz val="12"/>
      <name val="Times New Roman"/>
      <family val="1"/>
    </font>
    <font>
      <i/>
      <sz val="11"/>
      <color indexed="8"/>
      <name val="Times New Roman"/>
      <family val="1"/>
    </font>
    <font>
      <i/>
      <sz val="11"/>
      <color indexed="8"/>
      <name val="Calibri"/>
      <family val="2"/>
    </font>
    <font>
      <b/>
      <i/>
      <sz val="12"/>
      <color indexed="8"/>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76">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6" fillId="0" borderId="0" xfId="0" applyFont="1" applyAlignment="1">
      <alignment horizontal="center" vertical="top" wrapText="1"/>
    </xf>
    <xf numFmtId="0" fontId="0" fillId="0" borderId="10" xfId="0" applyBorder="1" applyAlignment="1">
      <alignment/>
    </xf>
    <xf numFmtId="0" fontId="2" fillId="0" borderId="0" xfId="0" applyFont="1" applyAlignment="1">
      <alignment horizontal="left" vertical="center" wrapText="1"/>
    </xf>
    <xf numFmtId="0" fontId="5" fillId="0" borderId="11" xfId="0" applyFont="1" applyFill="1" applyBorder="1" applyAlignment="1">
      <alignment vertical="top" wrapText="1"/>
    </xf>
    <xf numFmtId="0" fontId="9" fillId="0" borderId="11" xfId="0" applyFont="1" applyFill="1" applyBorder="1" applyAlignment="1">
      <alignment vertical="center" wrapText="1"/>
    </xf>
    <xf numFmtId="4" fontId="10" fillId="0" borderId="11" xfId="0" applyNumberFormat="1" applyFont="1" applyFill="1" applyBorder="1" applyAlignment="1">
      <alignment horizontal="center" vertical="center" wrapText="1"/>
    </xf>
    <xf numFmtId="2" fontId="0" fillId="0" borderId="0" xfId="0" applyNumberFormat="1" applyAlignment="1">
      <alignment/>
    </xf>
    <xf numFmtId="2" fontId="2" fillId="0" borderId="11" xfId="0" applyNumberFormat="1" applyFont="1" applyBorder="1" applyAlignment="1">
      <alignment horizontal="center" vertical="center" wrapText="1"/>
    </xf>
    <xf numFmtId="2" fontId="2" fillId="0" borderId="11" xfId="0" applyNumberFormat="1" applyFont="1" applyBorder="1" applyAlignment="1">
      <alignment vertical="center" wrapText="1"/>
    </xf>
    <xf numFmtId="2" fontId="2" fillId="0" borderId="0" xfId="0" applyNumberFormat="1" applyFont="1" applyAlignment="1">
      <alignment vertical="center" wrapText="1"/>
    </xf>
    <xf numFmtId="0" fontId="2" fillId="0" borderId="11"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NumberFormat="1" applyFont="1" applyBorder="1" applyAlignment="1">
      <alignment horizontal="center" vertical="center" wrapText="1"/>
    </xf>
    <xf numFmtId="0" fontId="8" fillId="0" borderId="1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1" fillId="0" borderId="11" xfId="0" applyNumberFormat="1" applyFont="1" applyBorder="1" applyAlignment="1">
      <alignment horizontal="center" vertical="center" wrapText="1"/>
    </xf>
    <xf numFmtId="0" fontId="12" fillId="0" borderId="0" xfId="0" applyFont="1" applyAlignment="1">
      <alignment/>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1" fillId="0" borderId="11" xfId="0" applyFont="1" applyBorder="1" applyAlignment="1">
      <alignment horizontal="left" vertical="center" wrapText="1"/>
    </xf>
    <xf numFmtId="0" fontId="13" fillId="0" borderId="11" xfId="0" applyFont="1" applyBorder="1" applyAlignment="1">
      <alignment vertical="center" wrapText="1"/>
    </xf>
    <xf numFmtId="0" fontId="1" fillId="0" borderId="0" xfId="0" applyFont="1" applyAlignment="1">
      <alignment/>
    </xf>
    <xf numFmtId="0" fontId="1" fillId="0" borderId="0" xfId="0" applyFont="1" applyAlignment="1">
      <alignment horizontal="left"/>
    </xf>
    <xf numFmtId="0" fontId="5" fillId="0" borderId="11" xfId="0" applyFont="1" applyBorder="1" applyAlignment="1">
      <alignment vertical="center" wrapText="1"/>
    </xf>
    <xf numFmtId="0" fontId="6" fillId="0" borderId="11" xfId="0" applyFont="1" applyBorder="1" applyAlignment="1">
      <alignment vertical="center" wrapText="1"/>
    </xf>
    <xf numFmtId="0" fontId="2" fillId="0" borderId="11" xfId="0" applyFont="1" applyBorder="1" applyAlignment="1">
      <alignment wrapText="1"/>
    </xf>
    <xf numFmtId="0" fontId="1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left" vertical="center" wrapText="1"/>
    </xf>
    <xf numFmtId="0" fontId="6" fillId="0" borderId="11" xfId="0" applyFont="1" applyFill="1" applyBorder="1" applyAlignment="1">
      <alignment horizontal="center" vertical="center" wrapText="1"/>
    </xf>
    <xf numFmtId="0" fontId="6"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0" fillId="0" borderId="0" xfId="0" applyAlignment="1">
      <alignment horizontal="center"/>
    </xf>
    <xf numFmtId="0" fontId="13" fillId="0" borderId="11" xfId="0" applyFont="1" applyBorder="1" applyAlignment="1">
      <alignment horizontal="left" vertical="center" wrapText="1"/>
    </xf>
    <xf numFmtId="1"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4" fillId="0" borderId="12" xfId="0" applyFont="1" applyBorder="1" applyAlignment="1">
      <alignment horizontal="center" vertical="top" wrapText="1"/>
    </xf>
    <xf numFmtId="0" fontId="2" fillId="0" borderId="0" xfId="0" applyFont="1" applyAlignment="1">
      <alignment horizontal="left" vertical="center" wrapText="1"/>
    </xf>
    <xf numFmtId="0" fontId="3" fillId="0" borderId="10" xfId="0" applyFont="1" applyBorder="1" applyAlignment="1">
      <alignment horizontal="center"/>
    </xf>
    <xf numFmtId="0" fontId="4" fillId="0" borderId="0" xfId="0" applyFont="1" applyAlignment="1">
      <alignment horizontal="center" vertical="top" wrapText="1"/>
    </xf>
    <xf numFmtId="0" fontId="7" fillId="0" borderId="0" xfId="0" applyFont="1" applyAlignment="1">
      <alignment horizontal="center" vertical="center"/>
    </xf>
    <xf numFmtId="0" fontId="0" fillId="0" borderId="10" xfId="0" applyBorder="1" applyAlignment="1">
      <alignment wrapText="1"/>
    </xf>
    <xf numFmtId="0" fontId="2" fillId="0" borderId="13" xfId="0" applyFont="1" applyBorder="1" applyAlignment="1">
      <alignment horizontal="left" wrapText="1"/>
    </xf>
    <xf numFmtId="0" fontId="0" fillId="0" borderId="14" xfId="0" applyBorder="1" applyAlignment="1">
      <alignment/>
    </xf>
    <xf numFmtId="0" fontId="0" fillId="0" borderId="15" xfId="0" applyBorder="1" applyAlignment="1">
      <alignment/>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0" borderId="13" xfId="0" applyFont="1" applyBorder="1" applyAlignment="1">
      <alignment horizontal="left" vertical="center" wrapText="1"/>
    </xf>
    <xf numFmtId="2" fontId="2"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0" fillId="0" borderId="10" xfId="0" applyBorder="1" applyAlignment="1">
      <alignment/>
    </xf>
    <xf numFmtId="0" fontId="4" fillId="0" borderId="0" xfId="0" applyFont="1" applyBorder="1" applyAlignment="1">
      <alignment horizontal="center" vertical="top" wrapText="1"/>
    </xf>
    <xf numFmtId="0" fontId="2" fillId="0" borderId="0" xfId="0" applyFont="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zoomScalePageLayoutView="0" workbookViewId="0" topLeftCell="A79">
      <selection activeCell="D109" sqref="D109"/>
    </sheetView>
  </sheetViews>
  <sheetFormatPr defaultColWidth="13.7109375" defaultRowHeight="15"/>
  <cols>
    <col min="1" max="1" width="5.8515625" style="0" customWidth="1"/>
    <col min="2" max="2" width="40.140625" style="0" customWidth="1"/>
    <col min="3" max="3" width="16.8515625" style="0" customWidth="1"/>
    <col min="4" max="4" width="31.421875" style="16" customWidth="1"/>
    <col min="5" max="5" width="15.421875" style="49" customWidth="1"/>
    <col min="6" max="6" width="18.00390625" style="0" customWidth="1"/>
    <col min="7" max="7" width="14.421875" style="49" bestFit="1" customWidth="1"/>
    <col min="8" max="8" width="15.421875" style="0" customWidth="1"/>
    <col min="9" max="9" width="13.8515625" style="0" bestFit="1" customWidth="1"/>
    <col min="10" max="10" width="14.421875" style="0" bestFit="1" customWidth="1"/>
    <col min="11" max="12" width="13.8515625" style="0" bestFit="1" customWidth="1"/>
  </cols>
  <sheetData>
    <row r="1" spans="11:13" ht="15">
      <c r="K1" s="71" t="s">
        <v>40</v>
      </c>
      <c r="L1" s="72"/>
      <c r="M1" s="72"/>
    </row>
    <row r="2" spans="11:13" ht="46.5" customHeight="1">
      <c r="K2" s="72"/>
      <c r="L2" s="72"/>
      <c r="M2" s="72"/>
    </row>
    <row r="3" spans="1:13" ht="15.75">
      <c r="A3" s="58" t="s">
        <v>24</v>
      </c>
      <c r="B3" s="58"/>
      <c r="C3" s="58"/>
      <c r="D3" s="58"/>
      <c r="E3" s="58"/>
      <c r="F3" s="58"/>
      <c r="G3" s="58"/>
      <c r="H3" s="58"/>
      <c r="I3" s="58"/>
      <c r="J3" s="58"/>
      <c r="K3" s="58"/>
      <c r="L3" s="58"/>
      <c r="M3" s="58"/>
    </row>
    <row r="4" spans="1:13" ht="15.75">
      <c r="A4" s="58" t="s">
        <v>41</v>
      </c>
      <c r="B4" s="58"/>
      <c r="C4" s="58"/>
      <c r="D4" s="58"/>
      <c r="E4" s="58"/>
      <c r="F4" s="58"/>
      <c r="G4" s="58"/>
      <c r="H4" s="58"/>
      <c r="I4" s="58"/>
      <c r="J4" s="58"/>
      <c r="K4" s="58"/>
      <c r="L4" s="58"/>
      <c r="M4" s="58"/>
    </row>
    <row r="5" spans="1:13" ht="15.75">
      <c r="A5" s="53" t="s">
        <v>0</v>
      </c>
      <c r="B5" s="5">
        <v>800000</v>
      </c>
      <c r="C5" s="1"/>
      <c r="E5" s="73" t="s">
        <v>42</v>
      </c>
      <c r="F5" s="73"/>
      <c r="G5" s="73"/>
      <c r="H5" s="73"/>
      <c r="I5" s="73"/>
      <c r="J5" s="73"/>
      <c r="K5" s="73"/>
      <c r="L5" s="73"/>
      <c r="M5" s="73"/>
    </row>
    <row r="6" spans="1:13" ht="15" customHeight="1">
      <c r="A6" s="53"/>
      <c r="B6" s="6" t="s">
        <v>1</v>
      </c>
      <c r="C6" s="1"/>
      <c r="E6" s="57" t="s">
        <v>22</v>
      </c>
      <c r="F6" s="57"/>
      <c r="G6" s="57"/>
      <c r="H6" s="57"/>
      <c r="I6" s="57"/>
      <c r="J6" s="57"/>
      <c r="K6" s="57"/>
      <c r="L6" s="57"/>
      <c r="M6" s="57"/>
    </row>
    <row r="7" spans="1:13" ht="15.75">
      <c r="A7" s="53" t="s">
        <v>2</v>
      </c>
      <c r="B7" s="5">
        <v>810000</v>
      </c>
      <c r="C7" s="1"/>
      <c r="E7" s="73" t="s">
        <v>42</v>
      </c>
      <c r="F7" s="73"/>
      <c r="G7" s="73"/>
      <c r="H7" s="73"/>
      <c r="I7" s="73"/>
      <c r="J7" s="73"/>
      <c r="K7" s="73"/>
      <c r="L7" s="73"/>
      <c r="M7" s="73"/>
    </row>
    <row r="8" spans="1:13" ht="15" customHeight="1">
      <c r="A8" s="53"/>
      <c r="B8" s="6" t="s">
        <v>1</v>
      </c>
      <c r="C8" s="1"/>
      <c r="E8" s="74" t="s">
        <v>21</v>
      </c>
      <c r="F8" s="74"/>
      <c r="G8" s="74"/>
      <c r="H8" s="74"/>
      <c r="I8" s="74"/>
      <c r="J8" s="74"/>
      <c r="K8" s="74"/>
      <c r="L8" s="74"/>
      <c r="M8" s="74"/>
    </row>
    <row r="9" spans="1:13" ht="31.5" customHeight="1">
      <c r="A9" s="53" t="s">
        <v>3</v>
      </c>
      <c r="B9" s="5">
        <v>813104</v>
      </c>
      <c r="C9" s="5">
        <v>1020</v>
      </c>
      <c r="E9" s="59" t="s">
        <v>43</v>
      </c>
      <c r="F9" s="59"/>
      <c r="G9" s="59"/>
      <c r="H9" s="59"/>
      <c r="I9" s="59"/>
      <c r="J9" s="59"/>
      <c r="K9" s="59"/>
      <c r="L9" s="59"/>
      <c r="M9" s="59"/>
    </row>
    <row r="10" spans="1:13" ht="15" customHeight="1">
      <c r="A10" s="53"/>
      <c r="B10" s="7" t="s">
        <v>1</v>
      </c>
      <c r="C10" s="7" t="s">
        <v>4</v>
      </c>
      <c r="E10" s="57" t="s">
        <v>23</v>
      </c>
      <c r="F10" s="57"/>
      <c r="G10" s="57"/>
      <c r="H10" s="57"/>
      <c r="I10" s="57"/>
      <c r="J10" s="57"/>
      <c r="K10" s="57"/>
      <c r="L10" s="57"/>
      <c r="M10" s="57"/>
    </row>
    <row r="11" spans="1:4" ht="15.75">
      <c r="A11" s="53" t="s">
        <v>5</v>
      </c>
      <c r="B11" s="75" t="s">
        <v>25</v>
      </c>
      <c r="C11" s="75"/>
      <c r="D11" s="75"/>
    </row>
    <row r="12" spans="1:4" ht="15.75">
      <c r="A12" s="53"/>
      <c r="B12" s="75" t="s">
        <v>10</v>
      </c>
      <c r="C12" s="75"/>
      <c r="D12" s="75"/>
    </row>
    <row r="14" spans="2:10" ht="15.75">
      <c r="B14" s="52" t="s">
        <v>26</v>
      </c>
      <c r="C14" s="52"/>
      <c r="D14" s="52"/>
      <c r="E14" s="52" t="s">
        <v>27</v>
      </c>
      <c r="F14" s="52"/>
      <c r="G14" s="52"/>
      <c r="H14" s="52" t="s">
        <v>28</v>
      </c>
      <c r="I14" s="52"/>
      <c r="J14" s="52"/>
    </row>
    <row r="15" spans="2:10" ht="31.5">
      <c r="B15" s="8" t="s">
        <v>29</v>
      </c>
      <c r="C15" s="8" t="s">
        <v>30</v>
      </c>
      <c r="D15" s="17" t="s">
        <v>31</v>
      </c>
      <c r="E15" s="8" t="s">
        <v>29</v>
      </c>
      <c r="F15" s="8" t="s">
        <v>30</v>
      </c>
      <c r="G15" s="8" t="s">
        <v>31</v>
      </c>
      <c r="H15" s="8" t="s">
        <v>29</v>
      </c>
      <c r="I15" s="8" t="s">
        <v>30</v>
      </c>
      <c r="J15" s="8" t="s">
        <v>31</v>
      </c>
    </row>
    <row r="16" spans="2:10" ht="15.75">
      <c r="B16" s="8">
        <v>1</v>
      </c>
      <c r="C16" s="8">
        <v>2</v>
      </c>
      <c r="D16" s="17">
        <v>3</v>
      </c>
      <c r="E16" s="8">
        <v>4</v>
      </c>
      <c r="F16" s="8">
        <v>5</v>
      </c>
      <c r="G16" s="8">
        <v>6</v>
      </c>
      <c r="H16" s="8">
        <v>7</v>
      </c>
      <c r="I16" s="8">
        <v>8</v>
      </c>
      <c r="J16" s="8">
        <v>9</v>
      </c>
    </row>
    <row r="17" spans="2:10" ht="15.75">
      <c r="B17" s="8">
        <v>17233525.78</v>
      </c>
      <c r="C17" s="8">
        <v>27200</v>
      </c>
      <c r="D17" s="17">
        <f>SUM(B17:C17)</f>
        <v>17260725.78</v>
      </c>
      <c r="E17" s="8">
        <v>17232054.78</v>
      </c>
      <c r="F17" s="8"/>
      <c r="G17" s="8">
        <f>SUM(E17:F17)</f>
        <v>17232054.78</v>
      </c>
      <c r="H17" s="8">
        <f>SUM(E17-B17)</f>
        <v>-1471</v>
      </c>
      <c r="I17" s="8">
        <f>SUM(F17-C17)</f>
        <v>-27200</v>
      </c>
      <c r="J17" s="8">
        <f>SUM(H17:I17)</f>
        <v>-28671</v>
      </c>
    </row>
    <row r="18" ht="15.75">
      <c r="A18" s="4"/>
    </row>
    <row r="19" spans="1:13" ht="15.75">
      <c r="A19" s="53" t="s">
        <v>6</v>
      </c>
      <c r="B19" s="55" t="s">
        <v>9</v>
      </c>
      <c r="C19" s="55"/>
      <c r="D19" s="55"/>
      <c r="E19" s="55"/>
      <c r="F19" s="55"/>
      <c r="G19" s="55"/>
      <c r="H19" s="55"/>
      <c r="I19" s="55"/>
      <c r="J19" s="55"/>
      <c r="K19" s="55"/>
      <c r="L19" s="55"/>
      <c r="M19" s="55"/>
    </row>
    <row r="20" spans="1:2" ht="15.75">
      <c r="A20" s="53"/>
      <c r="B20" s="1" t="s">
        <v>10</v>
      </c>
    </row>
    <row r="21" ht="15.75">
      <c r="A21" s="4"/>
    </row>
    <row r="22" spans="1:11" ht="79.5" customHeight="1">
      <c r="A22" s="52" t="s">
        <v>38</v>
      </c>
      <c r="B22" s="52" t="s">
        <v>37</v>
      </c>
      <c r="C22" s="52" t="s">
        <v>26</v>
      </c>
      <c r="D22" s="52"/>
      <c r="E22" s="52"/>
      <c r="F22" s="52" t="s">
        <v>27</v>
      </c>
      <c r="G22" s="52"/>
      <c r="H22" s="52"/>
      <c r="I22" s="52" t="s">
        <v>28</v>
      </c>
      <c r="J22" s="52"/>
      <c r="K22" s="52"/>
    </row>
    <row r="23" spans="1:11" ht="31.5">
      <c r="A23" s="52"/>
      <c r="B23" s="52"/>
      <c r="C23" s="8" t="s">
        <v>29</v>
      </c>
      <c r="D23" s="17" t="s">
        <v>30</v>
      </c>
      <c r="E23" s="8" t="s">
        <v>31</v>
      </c>
      <c r="F23" s="8" t="s">
        <v>29</v>
      </c>
      <c r="G23" s="8" t="s">
        <v>30</v>
      </c>
      <c r="H23" s="8" t="s">
        <v>31</v>
      </c>
      <c r="I23" s="8" t="s">
        <v>29</v>
      </c>
      <c r="J23" s="8" t="s">
        <v>30</v>
      </c>
      <c r="K23" s="8" t="s">
        <v>31</v>
      </c>
    </row>
    <row r="24" spans="1:11" ht="15.75">
      <c r="A24" s="8">
        <v>1</v>
      </c>
      <c r="B24" s="8">
        <v>2</v>
      </c>
      <c r="C24" s="8">
        <v>3</v>
      </c>
      <c r="D24" s="20">
        <v>4</v>
      </c>
      <c r="E24" s="8">
        <v>5</v>
      </c>
      <c r="F24" s="8">
        <v>6</v>
      </c>
      <c r="G24" s="8">
        <v>7</v>
      </c>
      <c r="H24" s="8">
        <v>8</v>
      </c>
      <c r="I24" s="8">
        <v>9</v>
      </c>
      <c r="J24" s="8">
        <v>10</v>
      </c>
      <c r="K24" s="8">
        <v>11</v>
      </c>
    </row>
    <row r="25" spans="1:11" ht="18" customHeight="1">
      <c r="A25" s="8">
        <v>1</v>
      </c>
      <c r="B25" s="13" t="s">
        <v>44</v>
      </c>
      <c r="C25" s="15">
        <f>11711492+342100</f>
        <v>12053592</v>
      </c>
      <c r="D25" s="17">
        <v>0</v>
      </c>
      <c r="E25" s="15">
        <f>11711492+342100</f>
        <v>12053592</v>
      </c>
      <c r="F25" s="15">
        <f>11711492+342100</f>
        <v>12053592</v>
      </c>
      <c r="G25" s="17">
        <v>0</v>
      </c>
      <c r="H25" s="17">
        <f>F25+G25</f>
        <v>12053592</v>
      </c>
      <c r="I25" s="22">
        <f>F25-C25</f>
        <v>0</v>
      </c>
      <c r="J25" s="17">
        <f>G25-D25</f>
        <v>0</v>
      </c>
      <c r="K25" s="17">
        <f>H25-E25</f>
        <v>0</v>
      </c>
    </row>
    <row r="26" spans="1:11" ht="17.25" customHeight="1">
      <c r="A26" s="8">
        <v>2</v>
      </c>
      <c r="B26" s="13" t="s">
        <v>45</v>
      </c>
      <c r="C26" s="15">
        <v>2493096</v>
      </c>
      <c r="D26" s="17">
        <v>0</v>
      </c>
      <c r="E26" s="15">
        <v>2493096</v>
      </c>
      <c r="F26" s="17">
        <v>2493093.95</v>
      </c>
      <c r="G26" s="17">
        <v>0</v>
      </c>
      <c r="H26" s="17">
        <f aca="true" t="shared" si="0" ref="H26:H36">F26+G26</f>
        <v>2493093.95</v>
      </c>
      <c r="I26" s="22">
        <f aca="true" t="shared" si="1" ref="I26:I36">F26-C26</f>
        <v>-2.0499999998137355</v>
      </c>
      <c r="J26" s="17">
        <f aca="true" t="shared" si="2" ref="J26:J36">G26-D26</f>
        <v>0</v>
      </c>
      <c r="K26" s="17">
        <f aca="true" t="shared" si="3" ref="K26:K36">H26-E26</f>
        <v>-2.0499999998137355</v>
      </c>
    </row>
    <row r="27" spans="1:11" ht="34.5" customHeight="1">
      <c r="A27" s="8">
        <v>3</v>
      </c>
      <c r="B27" s="13" t="s">
        <v>46</v>
      </c>
      <c r="C27" s="15">
        <v>347670</v>
      </c>
      <c r="D27" s="17">
        <v>14200</v>
      </c>
      <c r="E27" s="17">
        <v>361870</v>
      </c>
      <c r="F27" s="17">
        <v>347659.15</v>
      </c>
      <c r="G27" s="17">
        <v>0</v>
      </c>
      <c r="H27" s="17">
        <f t="shared" si="0"/>
        <v>347659.15</v>
      </c>
      <c r="I27" s="22">
        <f t="shared" si="1"/>
        <v>-10.849999999976717</v>
      </c>
      <c r="J27" s="17">
        <f t="shared" si="2"/>
        <v>-14200</v>
      </c>
      <c r="K27" s="17">
        <f t="shared" si="3"/>
        <v>-14210.849999999977</v>
      </c>
    </row>
    <row r="28" spans="1:11" ht="31.5" customHeight="1">
      <c r="A28" s="8">
        <v>4</v>
      </c>
      <c r="B28" s="13" t="s">
        <v>47</v>
      </c>
      <c r="C28" s="15">
        <v>3700</v>
      </c>
      <c r="D28" s="17">
        <v>0</v>
      </c>
      <c r="E28" s="15">
        <v>3700</v>
      </c>
      <c r="F28" s="17">
        <v>3700</v>
      </c>
      <c r="G28" s="17">
        <v>0</v>
      </c>
      <c r="H28" s="17">
        <f t="shared" si="0"/>
        <v>3700</v>
      </c>
      <c r="I28" s="22">
        <f t="shared" si="1"/>
        <v>0</v>
      </c>
      <c r="J28" s="17">
        <f t="shared" si="2"/>
        <v>0</v>
      </c>
      <c r="K28" s="17">
        <f t="shared" si="3"/>
        <v>0</v>
      </c>
    </row>
    <row r="29" spans="1:11" ht="16.5" customHeight="1">
      <c r="A29" s="8">
        <v>5</v>
      </c>
      <c r="B29" s="13" t="s">
        <v>48</v>
      </c>
      <c r="C29" s="15">
        <v>875000</v>
      </c>
      <c r="D29" s="17">
        <v>0</v>
      </c>
      <c r="E29" s="15">
        <v>875000</v>
      </c>
      <c r="F29" s="15">
        <v>875000</v>
      </c>
      <c r="G29" s="17">
        <v>0</v>
      </c>
      <c r="H29" s="17">
        <f t="shared" si="0"/>
        <v>875000</v>
      </c>
      <c r="I29" s="22">
        <f t="shared" si="1"/>
        <v>0</v>
      </c>
      <c r="J29" s="17">
        <f t="shared" si="2"/>
        <v>0</v>
      </c>
      <c r="K29" s="17">
        <f t="shared" si="3"/>
        <v>0</v>
      </c>
    </row>
    <row r="30" spans="1:11" ht="33.75" customHeight="1">
      <c r="A30" s="8">
        <v>6</v>
      </c>
      <c r="B30" s="13" t="s">
        <v>49</v>
      </c>
      <c r="C30" s="15">
        <v>127100</v>
      </c>
      <c r="D30" s="17">
        <v>13000</v>
      </c>
      <c r="E30" s="15">
        <v>140100</v>
      </c>
      <c r="F30" s="15">
        <v>127099.93</v>
      </c>
      <c r="G30" s="17">
        <v>0</v>
      </c>
      <c r="H30" s="17">
        <f t="shared" si="0"/>
        <v>127099.93</v>
      </c>
      <c r="I30" s="22">
        <f t="shared" si="1"/>
        <v>-0.07000000000698492</v>
      </c>
      <c r="J30" s="17">
        <f t="shared" si="2"/>
        <v>-13000</v>
      </c>
      <c r="K30" s="17">
        <f t="shared" si="3"/>
        <v>-13000.070000000007</v>
      </c>
    </row>
    <row r="31" spans="1:11" ht="15" customHeight="1">
      <c r="A31" s="8">
        <v>7</v>
      </c>
      <c r="B31" s="13" t="s">
        <v>50</v>
      </c>
      <c r="C31" s="15">
        <f>264700-130600</f>
        <v>134100</v>
      </c>
      <c r="D31" s="17">
        <v>0</v>
      </c>
      <c r="E31" s="15">
        <f>264700-130600</f>
        <v>134100</v>
      </c>
      <c r="F31" s="15">
        <v>134099.44</v>
      </c>
      <c r="G31" s="17">
        <v>0</v>
      </c>
      <c r="H31" s="17">
        <f t="shared" si="0"/>
        <v>134099.44</v>
      </c>
      <c r="I31" s="22">
        <f t="shared" si="1"/>
        <v>-0.5599999999976717</v>
      </c>
      <c r="J31" s="17">
        <f t="shared" si="2"/>
        <v>0</v>
      </c>
      <c r="K31" s="17">
        <f t="shared" si="3"/>
        <v>-0.5599999999976717</v>
      </c>
    </row>
    <row r="32" spans="1:11" ht="15" customHeight="1">
      <c r="A32" s="8">
        <v>8</v>
      </c>
      <c r="B32" s="13" t="s">
        <v>51</v>
      </c>
      <c r="C32" s="15">
        <v>219694</v>
      </c>
      <c r="D32" s="17">
        <v>0</v>
      </c>
      <c r="E32" s="15">
        <v>219694</v>
      </c>
      <c r="F32" s="15">
        <v>218239.88</v>
      </c>
      <c r="G32" s="17">
        <v>0</v>
      </c>
      <c r="H32" s="17">
        <f t="shared" si="0"/>
        <v>218239.88</v>
      </c>
      <c r="I32" s="22">
        <f t="shared" si="1"/>
        <v>-1454.1199999999953</v>
      </c>
      <c r="J32" s="17">
        <f t="shared" si="2"/>
        <v>0</v>
      </c>
      <c r="K32" s="17">
        <f t="shared" si="3"/>
        <v>-1454.1199999999953</v>
      </c>
    </row>
    <row r="33" spans="1:11" ht="30.75" customHeight="1">
      <c r="A33" s="8">
        <v>9</v>
      </c>
      <c r="B33" s="13" t="s">
        <v>52</v>
      </c>
      <c r="C33" s="15">
        <v>9006</v>
      </c>
      <c r="D33" s="17">
        <v>0</v>
      </c>
      <c r="E33" s="15">
        <v>9006</v>
      </c>
      <c r="F33" s="15">
        <v>9005.93</v>
      </c>
      <c r="G33" s="17">
        <v>0</v>
      </c>
      <c r="H33" s="17">
        <f t="shared" si="0"/>
        <v>9005.93</v>
      </c>
      <c r="I33" s="22">
        <f t="shared" si="1"/>
        <v>-0.06999999999970896</v>
      </c>
      <c r="J33" s="17">
        <f t="shared" si="2"/>
        <v>0</v>
      </c>
      <c r="K33" s="17">
        <f t="shared" si="3"/>
        <v>-0.06999999999970896</v>
      </c>
    </row>
    <row r="34" spans="1:11" ht="16.5" customHeight="1">
      <c r="A34" s="8">
        <v>10</v>
      </c>
      <c r="B34" s="13" t="s">
        <v>53</v>
      </c>
      <c r="C34" s="15">
        <v>41900</v>
      </c>
      <c r="D34" s="17">
        <v>0</v>
      </c>
      <c r="E34" s="15">
        <v>41900</v>
      </c>
      <c r="F34" s="15">
        <v>41896.84</v>
      </c>
      <c r="G34" s="17">
        <v>0</v>
      </c>
      <c r="H34" s="17">
        <f t="shared" si="0"/>
        <v>41896.84</v>
      </c>
      <c r="I34" s="22">
        <f t="shared" si="1"/>
        <v>-3.1600000000034925</v>
      </c>
      <c r="J34" s="17">
        <f t="shared" si="2"/>
        <v>0</v>
      </c>
      <c r="K34" s="17">
        <f t="shared" si="3"/>
        <v>-3.1600000000034925</v>
      </c>
    </row>
    <row r="35" spans="1:11" ht="17.25" customHeight="1">
      <c r="A35" s="8">
        <v>11</v>
      </c>
      <c r="B35" s="14" t="s">
        <v>54</v>
      </c>
      <c r="C35" s="15">
        <v>621000</v>
      </c>
      <c r="D35" s="17">
        <v>0</v>
      </c>
      <c r="E35" s="15">
        <v>621000</v>
      </c>
      <c r="F35" s="15">
        <v>620999.88</v>
      </c>
      <c r="G35" s="17">
        <v>0</v>
      </c>
      <c r="H35" s="17">
        <f t="shared" si="0"/>
        <v>620999.88</v>
      </c>
      <c r="I35" s="22">
        <f t="shared" si="1"/>
        <v>-0.11999999999534339</v>
      </c>
      <c r="J35" s="17">
        <f t="shared" si="2"/>
        <v>0</v>
      </c>
      <c r="K35" s="17">
        <f t="shared" si="3"/>
        <v>-0.11999999999534339</v>
      </c>
    </row>
    <row r="36" spans="1:11" ht="112.5" customHeight="1">
      <c r="A36" s="8">
        <v>12</v>
      </c>
      <c r="B36" s="14" t="s">
        <v>55</v>
      </c>
      <c r="C36" s="15">
        <v>307667.78</v>
      </c>
      <c r="D36" s="17">
        <v>0</v>
      </c>
      <c r="E36" s="15">
        <v>307667.78</v>
      </c>
      <c r="F36" s="17">
        <v>307667.78</v>
      </c>
      <c r="G36" s="17">
        <v>0</v>
      </c>
      <c r="H36" s="17">
        <f t="shared" si="0"/>
        <v>307667.78</v>
      </c>
      <c r="I36" s="22">
        <f t="shared" si="1"/>
        <v>0</v>
      </c>
      <c r="J36" s="17">
        <f t="shared" si="2"/>
        <v>0</v>
      </c>
      <c r="K36" s="17">
        <f t="shared" si="3"/>
        <v>0</v>
      </c>
    </row>
    <row r="37" spans="1:11" ht="15.75">
      <c r="A37" s="8"/>
      <c r="B37" s="9" t="s">
        <v>11</v>
      </c>
      <c r="C37" s="21">
        <f aca="true" t="shared" si="4" ref="C37:K37">SUM(C25:C36)</f>
        <v>17233525.78</v>
      </c>
      <c r="D37" s="21">
        <f t="shared" si="4"/>
        <v>27200</v>
      </c>
      <c r="E37" s="21">
        <f t="shared" si="4"/>
        <v>17260725.78</v>
      </c>
      <c r="F37" s="21">
        <f t="shared" si="4"/>
        <v>17232054.78</v>
      </c>
      <c r="G37" s="21">
        <f t="shared" si="4"/>
        <v>0</v>
      </c>
      <c r="H37" s="21">
        <f t="shared" si="4"/>
        <v>17232054.78</v>
      </c>
      <c r="I37" s="21">
        <f t="shared" si="4"/>
        <v>-1470.999999999789</v>
      </c>
      <c r="J37" s="21">
        <f t="shared" si="4"/>
        <v>-27200</v>
      </c>
      <c r="K37" s="21">
        <f t="shared" si="4"/>
        <v>-28670.99999999979</v>
      </c>
    </row>
    <row r="38" spans="1:11" ht="15.75" customHeight="1">
      <c r="A38" s="68" t="s">
        <v>56</v>
      </c>
      <c r="B38" s="69"/>
      <c r="C38" s="69"/>
      <c r="D38" s="69"/>
      <c r="E38" s="69"/>
      <c r="F38" s="69"/>
      <c r="G38" s="69"/>
      <c r="H38" s="69"/>
      <c r="I38" s="69"/>
      <c r="J38" s="69"/>
      <c r="K38" s="70"/>
    </row>
    <row r="39" spans="1:11" ht="62.25" customHeight="1">
      <c r="A39" s="60" t="s">
        <v>57</v>
      </c>
      <c r="B39" s="61"/>
      <c r="C39" s="61"/>
      <c r="D39" s="61"/>
      <c r="E39" s="61"/>
      <c r="F39" s="61"/>
      <c r="G39" s="61"/>
      <c r="H39" s="61"/>
      <c r="I39" s="61"/>
      <c r="J39" s="61"/>
      <c r="K39" s="62"/>
    </row>
    <row r="40" ht="16.5" customHeight="1">
      <c r="A40" s="4"/>
    </row>
    <row r="41" spans="1:13" ht="15.75">
      <c r="A41" s="53" t="s">
        <v>7</v>
      </c>
      <c r="B41" s="55" t="s">
        <v>58</v>
      </c>
      <c r="C41" s="55"/>
      <c r="D41" s="55"/>
      <c r="E41" s="55"/>
      <c r="F41" s="55"/>
      <c r="G41" s="55"/>
      <c r="H41" s="55"/>
      <c r="I41" s="55"/>
      <c r="J41" s="55"/>
      <c r="K41" s="55"/>
      <c r="L41" s="55"/>
      <c r="M41" s="55"/>
    </row>
    <row r="42" spans="1:2" ht="15.75" customHeight="1">
      <c r="A42" s="53"/>
      <c r="B42" s="1"/>
    </row>
    <row r="43" ht="15.75">
      <c r="A43" s="4"/>
    </row>
    <row r="44" spans="2:11" ht="15.75">
      <c r="B44" s="52" t="s">
        <v>12</v>
      </c>
      <c r="C44" s="52" t="s">
        <v>26</v>
      </c>
      <c r="D44" s="52"/>
      <c r="E44" s="52"/>
      <c r="F44" s="52" t="s">
        <v>27</v>
      </c>
      <c r="G44" s="52"/>
      <c r="H44" s="52"/>
      <c r="I44" s="52" t="s">
        <v>28</v>
      </c>
      <c r="J44" s="52"/>
      <c r="K44" s="52"/>
    </row>
    <row r="45" spans="2:11" ht="41.25" customHeight="1">
      <c r="B45" s="52"/>
      <c r="C45" s="8" t="s">
        <v>29</v>
      </c>
      <c r="D45" s="17" t="s">
        <v>30</v>
      </c>
      <c r="E45" s="8" t="s">
        <v>31</v>
      </c>
      <c r="F45" s="8" t="s">
        <v>29</v>
      </c>
      <c r="G45" s="8" t="s">
        <v>30</v>
      </c>
      <c r="H45" s="8" t="s">
        <v>31</v>
      </c>
      <c r="I45" s="8" t="s">
        <v>29</v>
      </c>
      <c r="J45" s="8" t="s">
        <v>30</v>
      </c>
      <c r="K45" s="8" t="s">
        <v>31</v>
      </c>
    </row>
    <row r="46" spans="2:11" ht="15.75">
      <c r="B46" s="8">
        <v>1</v>
      </c>
      <c r="C46" s="8">
        <v>2</v>
      </c>
      <c r="D46" s="20">
        <v>3</v>
      </c>
      <c r="E46" s="8">
        <v>4</v>
      </c>
      <c r="F46" s="8">
        <v>5</v>
      </c>
      <c r="G46" s="8">
        <v>6</v>
      </c>
      <c r="H46" s="8">
        <v>7</v>
      </c>
      <c r="I46" s="8">
        <v>8</v>
      </c>
      <c r="J46" s="8">
        <v>9</v>
      </c>
      <c r="K46" s="8">
        <v>10</v>
      </c>
    </row>
    <row r="47" spans="2:11" ht="15.75">
      <c r="B47" s="9"/>
      <c r="C47" s="8"/>
      <c r="D47" s="17"/>
      <c r="E47" s="8"/>
      <c r="F47" s="8"/>
      <c r="G47" s="8"/>
      <c r="H47" s="8"/>
      <c r="I47" s="8"/>
      <c r="J47" s="8"/>
      <c r="K47" s="8"/>
    </row>
    <row r="48" spans="2:11" ht="15.75">
      <c r="B48" s="9"/>
      <c r="C48" s="8"/>
      <c r="D48" s="17"/>
      <c r="E48" s="8"/>
      <c r="F48" s="8"/>
      <c r="G48" s="8"/>
      <c r="H48" s="8"/>
      <c r="I48" s="8"/>
      <c r="J48" s="8"/>
      <c r="K48" s="8"/>
    </row>
    <row r="49" spans="2:11" ht="15.75">
      <c r="B49" s="9" t="s">
        <v>11</v>
      </c>
      <c r="C49" s="8"/>
      <c r="D49" s="17"/>
      <c r="E49" s="8"/>
      <c r="F49" s="8"/>
      <c r="G49" s="8"/>
      <c r="H49" s="8"/>
      <c r="I49" s="8"/>
      <c r="J49" s="8"/>
      <c r="K49" s="8"/>
    </row>
    <row r="50" spans="2:11" ht="15.75">
      <c r="B50" s="52" t="s">
        <v>32</v>
      </c>
      <c r="C50" s="52"/>
      <c r="D50" s="52"/>
      <c r="E50" s="52"/>
      <c r="F50" s="52"/>
      <c r="G50" s="52"/>
      <c r="H50" s="52"/>
      <c r="I50" s="52"/>
      <c r="J50" s="52"/>
      <c r="K50" s="52"/>
    </row>
    <row r="51" ht="15.75">
      <c r="A51" s="4"/>
    </row>
    <row r="52" ht="15.75">
      <c r="A52" s="4"/>
    </row>
    <row r="53" spans="1:13" ht="15.75">
      <c r="A53" s="3" t="s">
        <v>8</v>
      </c>
      <c r="B53" s="55" t="s">
        <v>33</v>
      </c>
      <c r="C53" s="55"/>
      <c r="D53" s="55"/>
      <c r="E53" s="55"/>
      <c r="F53" s="55"/>
      <c r="G53" s="55"/>
      <c r="H53" s="55"/>
      <c r="I53" s="55"/>
      <c r="J53" s="55"/>
      <c r="K53" s="55"/>
      <c r="L53" s="55"/>
      <c r="M53" s="55"/>
    </row>
    <row r="54" ht="15.75">
      <c r="A54" s="4"/>
    </row>
    <row r="55" ht="15.75">
      <c r="A55" s="4"/>
    </row>
    <row r="56" spans="1:13" ht="31.5" customHeight="1">
      <c r="A56" s="52" t="s">
        <v>39</v>
      </c>
      <c r="B56" s="52" t="s">
        <v>34</v>
      </c>
      <c r="C56" s="52" t="s">
        <v>13</v>
      </c>
      <c r="D56" s="67" t="s">
        <v>14</v>
      </c>
      <c r="E56" s="52" t="s">
        <v>26</v>
      </c>
      <c r="F56" s="52"/>
      <c r="G56" s="52"/>
      <c r="H56" s="52" t="s">
        <v>35</v>
      </c>
      <c r="I56" s="52"/>
      <c r="J56" s="52"/>
      <c r="K56" s="52" t="s">
        <v>28</v>
      </c>
      <c r="L56" s="52"/>
      <c r="M56" s="52"/>
    </row>
    <row r="57" spans="1:13" ht="15.75" customHeight="1">
      <c r="A57" s="52"/>
      <c r="B57" s="52"/>
      <c r="C57" s="52"/>
      <c r="D57" s="67"/>
      <c r="E57" s="52"/>
      <c r="F57" s="52"/>
      <c r="G57" s="52"/>
      <c r="H57" s="52"/>
      <c r="I57" s="52"/>
      <c r="J57" s="52"/>
      <c r="K57" s="52"/>
      <c r="L57" s="52"/>
      <c r="M57" s="52"/>
    </row>
    <row r="58" spans="1:13" ht="31.5">
      <c r="A58" s="52"/>
      <c r="B58" s="52"/>
      <c r="C58" s="52"/>
      <c r="D58" s="67"/>
      <c r="E58" s="8" t="s">
        <v>29</v>
      </c>
      <c r="F58" s="8" t="s">
        <v>30</v>
      </c>
      <c r="G58" s="8" t="s">
        <v>31</v>
      </c>
      <c r="H58" s="8" t="s">
        <v>29</v>
      </c>
      <c r="I58" s="8" t="s">
        <v>30</v>
      </c>
      <c r="J58" s="8" t="s">
        <v>31</v>
      </c>
      <c r="K58" s="8" t="s">
        <v>29</v>
      </c>
      <c r="L58" s="8" t="s">
        <v>30</v>
      </c>
      <c r="M58" s="8" t="s">
        <v>31</v>
      </c>
    </row>
    <row r="59" spans="1:13" ht="15.75">
      <c r="A59" s="8">
        <v>1</v>
      </c>
      <c r="B59" s="8">
        <v>2</v>
      </c>
      <c r="C59" s="8">
        <v>3</v>
      </c>
      <c r="D59" s="20">
        <v>4</v>
      </c>
      <c r="E59" s="8">
        <v>5</v>
      </c>
      <c r="F59" s="8">
        <v>6</v>
      </c>
      <c r="G59" s="8">
        <v>7</v>
      </c>
      <c r="H59" s="8">
        <v>8</v>
      </c>
      <c r="I59" s="8">
        <v>9</v>
      </c>
      <c r="J59" s="8">
        <v>10</v>
      </c>
      <c r="K59" s="8">
        <v>11</v>
      </c>
      <c r="L59" s="8">
        <v>12</v>
      </c>
      <c r="M59" s="8">
        <v>13</v>
      </c>
    </row>
    <row r="60" spans="1:13" ht="15.75">
      <c r="A60" s="8">
        <v>1</v>
      </c>
      <c r="B60" s="8" t="s">
        <v>68</v>
      </c>
      <c r="C60" s="8"/>
      <c r="D60" s="20"/>
      <c r="E60" s="8"/>
      <c r="F60" s="8"/>
      <c r="G60" s="8"/>
      <c r="H60" s="8"/>
      <c r="I60" s="8"/>
      <c r="J60" s="8"/>
      <c r="K60" s="8"/>
      <c r="L60" s="8"/>
      <c r="M60" s="8"/>
    </row>
    <row r="61" spans="1:13" ht="71.25" customHeight="1">
      <c r="A61" s="23"/>
      <c r="B61" s="24" t="s">
        <v>67</v>
      </c>
      <c r="C61" s="23"/>
      <c r="D61" s="12"/>
      <c r="E61" s="23"/>
      <c r="F61" s="23"/>
      <c r="G61" s="23"/>
      <c r="H61" s="23"/>
      <c r="I61" s="23"/>
      <c r="J61" s="23"/>
      <c r="K61" s="23"/>
      <c r="L61" s="23"/>
      <c r="M61" s="23"/>
    </row>
    <row r="62" spans="1:13" ht="15">
      <c r="A62" s="23"/>
      <c r="B62" s="26" t="s">
        <v>15</v>
      </c>
      <c r="C62" s="23"/>
      <c r="D62" s="41"/>
      <c r="E62" s="23"/>
      <c r="F62" s="23"/>
      <c r="G62" s="23"/>
      <c r="H62" s="23"/>
      <c r="I62" s="23"/>
      <c r="J62" s="23"/>
      <c r="K62" s="23"/>
      <c r="L62" s="23"/>
      <c r="M62" s="23"/>
    </row>
    <row r="63" spans="1:13" ht="81" customHeight="1">
      <c r="A63" s="23"/>
      <c r="B63" s="24" t="s">
        <v>59</v>
      </c>
      <c r="C63" s="23" t="s">
        <v>70</v>
      </c>
      <c r="D63" s="43" t="s">
        <v>99</v>
      </c>
      <c r="E63" s="46">
        <f>E66+E64</f>
        <v>17233525.78</v>
      </c>
      <c r="F63" s="46">
        <f>F66</f>
        <v>27200</v>
      </c>
      <c r="G63" s="46">
        <f>E63+F63</f>
        <v>17260725.78</v>
      </c>
      <c r="H63" s="48">
        <f>H64</f>
        <v>17232054.78</v>
      </c>
      <c r="I63" s="48">
        <v>0</v>
      </c>
      <c r="J63" s="46">
        <f>H63+I63</f>
        <v>17232054.78</v>
      </c>
      <c r="K63" s="48">
        <f aca="true" t="shared" si="5" ref="K63:L66">H63-E63</f>
        <v>-1471</v>
      </c>
      <c r="L63" s="48">
        <f t="shared" si="5"/>
        <v>-27200</v>
      </c>
      <c r="M63" s="48">
        <f>L63+K63</f>
        <v>-28671</v>
      </c>
    </row>
    <row r="64" spans="1:13" ht="15">
      <c r="A64" s="23"/>
      <c r="B64" s="26" t="s">
        <v>29</v>
      </c>
      <c r="C64" s="23"/>
      <c r="D64" s="44"/>
      <c r="E64" s="46">
        <f>C37</f>
        <v>17233525.78</v>
      </c>
      <c r="F64" s="46">
        <v>0</v>
      </c>
      <c r="G64" s="46">
        <f>E64+F64</f>
        <v>17233525.78</v>
      </c>
      <c r="H64" s="48">
        <f>F37</f>
        <v>17232054.78</v>
      </c>
      <c r="I64" s="48">
        <v>0</v>
      </c>
      <c r="J64" s="46">
        <f>H64+I64</f>
        <v>17232054.78</v>
      </c>
      <c r="K64" s="48">
        <f t="shared" si="5"/>
        <v>-1471</v>
      </c>
      <c r="L64" s="48">
        <f t="shared" si="5"/>
        <v>0</v>
      </c>
      <c r="M64" s="48">
        <f>L64+K64</f>
        <v>-1471</v>
      </c>
    </row>
    <row r="65" spans="1:13" s="30" customFormat="1" ht="29.25" customHeight="1">
      <c r="A65" s="28"/>
      <c r="B65" s="27" t="s">
        <v>69</v>
      </c>
      <c r="C65" s="28" t="s">
        <v>70</v>
      </c>
      <c r="D65" s="41" t="s">
        <v>100</v>
      </c>
      <c r="E65" s="47">
        <v>600</v>
      </c>
      <c r="F65" s="47">
        <v>0</v>
      </c>
      <c r="G65" s="48">
        <f>E65+F65</f>
        <v>600</v>
      </c>
      <c r="H65" s="47">
        <v>600</v>
      </c>
      <c r="I65" s="47">
        <v>0</v>
      </c>
      <c r="J65" s="46">
        <f>H65+I65</f>
        <v>600</v>
      </c>
      <c r="K65" s="48">
        <f t="shared" si="5"/>
        <v>0</v>
      </c>
      <c r="L65" s="48">
        <f t="shared" si="5"/>
        <v>0</v>
      </c>
      <c r="M65" s="48">
        <f>L65+K65</f>
        <v>0</v>
      </c>
    </row>
    <row r="66" spans="1:13" ht="85.5" customHeight="1">
      <c r="A66" s="23"/>
      <c r="B66" s="26" t="s">
        <v>60</v>
      </c>
      <c r="C66" s="23"/>
      <c r="D66" s="43" t="s">
        <v>99</v>
      </c>
      <c r="E66" s="46">
        <v>0</v>
      </c>
      <c r="F66" s="46">
        <f>D37</f>
        <v>27200</v>
      </c>
      <c r="G66" s="46">
        <f>E66+F66</f>
        <v>27200</v>
      </c>
      <c r="H66" s="48">
        <v>0</v>
      </c>
      <c r="I66" s="48">
        <v>0</v>
      </c>
      <c r="J66" s="46">
        <f>H66+I66</f>
        <v>0</v>
      </c>
      <c r="K66" s="48">
        <f t="shared" si="5"/>
        <v>0</v>
      </c>
      <c r="L66" s="48">
        <f t="shared" si="5"/>
        <v>-27200</v>
      </c>
      <c r="M66" s="48">
        <f>L66+K66</f>
        <v>-27200</v>
      </c>
    </row>
    <row r="67" spans="1:13" ht="15">
      <c r="A67" s="23"/>
      <c r="B67" s="24" t="s">
        <v>61</v>
      </c>
      <c r="C67" s="23" t="s">
        <v>71</v>
      </c>
      <c r="D67" s="44" t="s">
        <v>101</v>
      </c>
      <c r="E67" s="23">
        <v>1</v>
      </c>
      <c r="F67" s="23"/>
      <c r="G67" s="23">
        <f aca="true" t="shared" si="6" ref="G67:G72">E67</f>
        <v>1</v>
      </c>
      <c r="H67" s="23">
        <v>1</v>
      </c>
      <c r="I67" s="23"/>
      <c r="J67" s="23">
        <f aca="true" t="shared" si="7" ref="J67:J72">H67</f>
        <v>1</v>
      </c>
      <c r="K67" s="23">
        <f>H67-E67</f>
        <v>0</v>
      </c>
      <c r="L67" s="23"/>
      <c r="M67" s="23">
        <f>J67-G67</f>
        <v>0</v>
      </c>
    </row>
    <row r="68" spans="1:13" ht="30" customHeight="1">
      <c r="A68" s="23"/>
      <c r="B68" s="24" t="s">
        <v>62</v>
      </c>
      <c r="C68" s="23" t="s">
        <v>71</v>
      </c>
      <c r="D68" s="42" t="s">
        <v>102</v>
      </c>
      <c r="E68" s="23">
        <v>3</v>
      </c>
      <c r="F68" s="23"/>
      <c r="G68" s="23">
        <f t="shared" si="6"/>
        <v>3</v>
      </c>
      <c r="H68" s="23">
        <v>3</v>
      </c>
      <c r="I68" s="23"/>
      <c r="J68" s="23">
        <f t="shared" si="7"/>
        <v>3</v>
      </c>
      <c r="K68" s="23">
        <f>H68-E68</f>
        <v>0</v>
      </c>
      <c r="L68" s="23"/>
      <c r="M68" s="23">
        <f>J68-G68</f>
        <v>0</v>
      </c>
    </row>
    <row r="69" spans="1:13" ht="30" customHeight="1">
      <c r="A69" s="23"/>
      <c r="B69" s="24" t="s">
        <v>63</v>
      </c>
      <c r="C69" s="23" t="s">
        <v>71</v>
      </c>
      <c r="D69" s="45"/>
      <c r="E69" s="42" t="s">
        <v>109</v>
      </c>
      <c r="F69" s="23"/>
      <c r="G69" s="23" t="str">
        <f t="shared" si="6"/>
        <v>___</v>
      </c>
      <c r="H69" s="42" t="s">
        <v>109</v>
      </c>
      <c r="I69" s="23"/>
      <c r="J69" s="23" t="str">
        <f t="shared" si="7"/>
        <v>___</v>
      </c>
      <c r="K69" s="23" t="s">
        <v>109</v>
      </c>
      <c r="L69" s="23"/>
      <c r="M69" s="23" t="str">
        <f>K69</f>
        <v>___</v>
      </c>
    </row>
    <row r="70" spans="1:13" ht="20.25" customHeight="1">
      <c r="A70" s="23"/>
      <c r="B70" s="24" t="s">
        <v>64</v>
      </c>
      <c r="C70" s="23" t="s">
        <v>71</v>
      </c>
      <c r="D70" s="42" t="s">
        <v>103</v>
      </c>
      <c r="E70" s="25">
        <v>204.5</v>
      </c>
      <c r="F70" s="23"/>
      <c r="G70" s="23">
        <f t="shared" si="6"/>
        <v>204.5</v>
      </c>
      <c r="H70" s="25">
        <v>162.5</v>
      </c>
      <c r="I70" s="23"/>
      <c r="J70" s="23">
        <f t="shared" si="7"/>
        <v>162.5</v>
      </c>
      <c r="K70" s="23">
        <f>H70-E70</f>
        <v>-42</v>
      </c>
      <c r="L70" s="23"/>
      <c r="M70" s="23">
        <f>J70-G70</f>
        <v>-42</v>
      </c>
    </row>
    <row r="71" spans="1:13" s="30" customFormat="1" ht="27.75" customHeight="1">
      <c r="A71" s="28"/>
      <c r="B71" s="27" t="s">
        <v>65</v>
      </c>
      <c r="C71" s="28" t="s">
        <v>71</v>
      </c>
      <c r="D71" s="41" t="s">
        <v>103</v>
      </c>
      <c r="E71" s="29">
        <v>190</v>
      </c>
      <c r="F71" s="28"/>
      <c r="G71" s="23">
        <f t="shared" si="6"/>
        <v>190</v>
      </c>
      <c r="H71" s="29">
        <v>149.5</v>
      </c>
      <c r="I71" s="28"/>
      <c r="J71" s="23">
        <f t="shared" si="7"/>
        <v>149.5</v>
      </c>
      <c r="K71" s="23">
        <f>H71-E71</f>
        <v>-40.5</v>
      </c>
      <c r="L71" s="28"/>
      <c r="M71" s="23">
        <f>J71-G71</f>
        <v>-40.5</v>
      </c>
    </row>
    <row r="72" spans="1:13" s="30" customFormat="1" ht="15">
      <c r="A72" s="28"/>
      <c r="B72" s="27" t="s">
        <v>66</v>
      </c>
      <c r="C72" s="28" t="s">
        <v>71</v>
      </c>
      <c r="D72" s="41" t="s">
        <v>103</v>
      </c>
      <c r="E72" s="29">
        <v>167</v>
      </c>
      <c r="F72" s="27"/>
      <c r="G72" s="23">
        <f t="shared" si="6"/>
        <v>167</v>
      </c>
      <c r="H72" s="29">
        <v>127</v>
      </c>
      <c r="I72" s="27"/>
      <c r="J72" s="23">
        <f t="shared" si="7"/>
        <v>127</v>
      </c>
      <c r="K72" s="23">
        <f>H72-E72</f>
        <v>-40</v>
      </c>
      <c r="L72" s="27"/>
      <c r="M72" s="23">
        <f>J72-G72</f>
        <v>-40</v>
      </c>
    </row>
    <row r="73" spans="1:13" ht="93" customHeight="1">
      <c r="A73" s="66" t="s">
        <v>116</v>
      </c>
      <c r="B73" s="64"/>
      <c r="C73" s="64"/>
      <c r="D73" s="64"/>
      <c r="E73" s="64"/>
      <c r="F73" s="64"/>
      <c r="G73" s="64"/>
      <c r="H73" s="64"/>
      <c r="I73" s="64"/>
      <c r="J73" s="64"/>
      <c r="K73" s="64"/>
      <c r="L73" s="64"/>
      <c r="M73" s="65"/>
    </row>
    <row r="74" spans="1:13" ht="15.75">
      <c r="A74" s="8">
        <v>2</v>
      </c>
      <c r="B74" s="50" t="s">
        <v>16</v>
      </c>
      <c r="C74" s="8"/>
      <c r="D74" s="8"/>
      <c r="E74" s="8"/>
      <c r="F74" s="8"/>
      <c r="G74" s="8"/>
      <c r="H74" s="8"/>
      <c r="I74" s="8"/>
      <c r="J74" s="8"/>
      <c r="K74" s="8"/>
      <c r="L74" s="8"/>
      <c r="M74" s="8"/>
    </row>
    <row r="75" spans="1:13" ht="45">
      <c r="A75" s="8"/>
      <c r="B75" s="33" t="s">
        <v>72</v>
      </c>
      <c r="C75" s="8" t="s">
        <v>96</v>
      </c>
      <c r="D75" s="42" t="s">
        <v>104</v>
      </c>
      <c r="E75" s="8">
        <v>5310</v>
      </c>
      <c r="F75" s="8">
        <f>E75</f>
        <v>5310</v>
      </c>
      <c r="G75" s="8">
        <f>E75</f>
        <v>5310</v>
      </c>
      <c r="H75" s="8">
        <v>5310</v>
      </c>
      <c r="I75" s="8">
        <f>H75</f>
        <v>5310</v>
      </c>
      <c r="J75" s="8">
        <f>H75</f>
        <v>5310</v>
      </c>
      <c r="K75" s="8">
        <f>H75-E75</f>
        <v>0</v>
      </c>
      <c r="L75" s="8">
        <f>I75-F75</f>
        <v>0</v>
      </c>
      <c r="M75" s="8">
        <f>J75-G75</f>
        <v>0</v>
      </c>
    </row>
    <row r="76" spans="1:13" s="30" customFormat="1" ht="25.5">
      <c r="A76" s="31"/>
      <c r="B76" s="34" t="s">
        <v>73</v>
      </c>
      <c r="C76" s="28" t="s">
        <v>96</v>
      </c>
      <c r="D76" s="41" t="s">
        <v>104</v>
      </c>
      <c r="E76" s="31">
        <v>1323</v>
      </c>
      <c r="F76" s="31">
        <f aca="true" t="shared" si="8" ref="F76:F84">E76</f>
        <v>1323</v>
      </c>
      <c r="G76" s="31">
        <f aca="true" t="shared" si="9" ref="G76:G86">E76</f>
        <v>1323</v>
      </c>
      <c r="H76" s="31">
        <v>1323</v>
      </c>
      <c r="I76" s="31">
        <f aca="true" t="shared" si="10" ref="I76:I84">H76</f>
        <v>1323</v>
      </c>
      <c r="J76" s="31">
        <f aca="true" t="shared" si="11" ref="J76:J86">H76</f>
        <v>1323</v>
      </c>
      <c r="K76" s="31">
        <f aca="true" t="shared" si="12" ref="K76:K86">H76-E76</f>
        <v>0</v>
      </c>
      <c r="L76" s="31">
        <f aca="true" t="shared" si="13" ref="L76:L84">I76-F76</f>
        <v>0</v>
      </c>
      <c r="M76" s="31">
        <f aca="true" t="shared" si="14" ref="M76:M86">J76-G76</f>
        <v>0</v>
      </c>
    </row>
    <row r="77" spans="1:13" s="30" customFormat="1" ht="25.5">
      <c r="A77" s="31"/>
      <c r="B77" s="34" t="s">
        <v>74</v>
      </c>
      <c r="C77" s="28" t="s">
        <v>96</v>
      </c>
      <c r="D77" s="41" t="s">
        <v>104</v>
      </c>
      <c r="E77" s="31">
        <v>3987</v>
      </c>
      <c r="F77" s="8">
        <f t="shared" si="8"/>
        <v>3987</v>
      </c>
      <c r="G77" s="8">
        <f t="shared" si="9"/>
        <v>3987</v>
      </c>
      <c r="H77" s="31">
        <v>3987</v>
      </c>
      <c r="I77" s="8">
        <f t="shared" si="10"/>
        <v>3987</v>
      </c>
      <c r="J77" s="8">
        <f t="shared" si="11"/>
        <v>3987</v>
      </c>
      <c r="K77" s="8">
        <f t="shared" si="12"/>
        <v>0</v>
      </c>
      <c r="L77" s="8">
        <f t="shared" si="13"/>
        <v>0</v>
      </c>
      <c r="M77" s="8">
        <f t="shared" si="14"/>
        <v>0</v>
      </c>
    </row>
    <row r="78" spans="1:13" s="36" customFormat="1" ht="25.5">
      <c r="A78" s="8"/>
      <c r="B78" s="33" t="s">
        <v>75</v>
      </c>
      <c r="C78" s="23" t="s">
        <v>96</v>
      </c>
      <c r="D78" s="42" t="s">
        <v>104</v>
      </c>
      <c r="E78" s="8">
        <v>129</v>
      </c>
      <c r="F78" s="8">
        <f t="shared" si="8"/>
        <v>129</v>
      </c>
      <c r="G78" s="8">
        <f t="shared" si="9"/>
        <v>129</v>
      </c>
      <c r="H78" s="8">
        <v>129</v>
      </c>
      <c r="I78" s="8">
        <f t="shared" si="10"/>
        <v>129</v>
      </c>
      <c r="J78" s="8">
        <f t="shared" si="11"/>
        <v>129</v>
      </c>
      <c r="K78" s="8">
        <f t="shared" si="12"/>
        <v>0</v>
      </c>
      <c r="L78" s="8">
        <f t="shared" si="13"/>
        <v>0</v>
      </c>
      <c r="M78" s="8">
        <f t="shared" si="14"/>
        <v>0</v>
      </c>
    </row>
    <row r="79" spans="1:13" s="36" customFormat="1" ht="45">
      <c r="A79" s="8"/>
      <c r="B79" s="33" t="s">
        <v>76</v>
      </c>
      <c r="C79" s="8" t="s">
        <v>96</v>
      </c>
      <c r="D79" s="42" t="s">
        <v>104</v>
      </c>
      <c r="E79" s="8">
        <v>5301</v>
      </c>
      <c r="F79" s="8">
        <f t="shared" si="8"/>
        <v>5301</v>
      </c>
      <c r="G79" s="8">
        <f t="shared" si="9"/>
        <v>5301</v>
      </c>
      <c r="H79" s="8">
        <v>5301</v>
      </c>
      <c r="I79" s="8">
        <f t="shared" si="10"/>
        <v>5301</v>
      </c>
      <c r="J79" s="8">
        <f t="shared" si="11"/>
        <v>5301</v>
      </c>
      <c r="K79" s="8">
        <f t="shared" si="12"/>
        <v>0</v>
      </c>
      <c r="L79" s="8">
        <f t="shared" si="13"/>
        <v>0</v>
      </c>
      <c r="M79" s="8">
        <f t="shared" si="14"/>
        <v>0</v>
      </c>
    </row>
    <row r="80" spans="1:13" s="30" customFormat="1" ht="25.5">
      <c r="A80" s="31"/>
      <c r="B80" s="34" t="s">
        <v>73</v>
      </c>
      <c r="C80" s="41" t="s">
        <v>96</v>
      </c>
      <c r="D80" s="41" t="s">
        <v>104</v>
      </c>
      <c r="E80" s="31">
        <v>1319</v>
      </c>
      <c r="F80" s="31">
        <f t="shared" si="8"/>
        <v>1319</v>
      </c>
      <c r="G80" s="31">
        <f t="shared" si="9"/>
        <v>1319</v>
      </c>
      <c r="H80" s="31">
        <v>1319</v>
      </c>
      <c r="I80" s="31">
        <f t="shared" si="10"/>
        <v>1319</v>
      </c>
      <c r="J80" s="31">
        <f t="shared" si="11"/>
        <v>1319</v>
      </c>
      <c r="K80" s="31">
        <f t="shared" si="12"/>
        <v>0</v>
      </c>
      <c r="L80" s="31">
        <f t="shared" si="13"/>
        <v>0</v>
      </c>
      <c r="M80" s="31">
        <f t="shared" si="14"/>
        <v>0</v>
      </c>
    </row>
    <row r="81" spans="1:13" s="30" customFormat="1" ht="25.5">
      <c r="A81" s="31"/>
      <c r="B81" s="34" t="s">
        <v>74</v>
      </c>
      <c r="C81" s="41" t="s">
        <v>96</v>
      </c>
      <c r="D81" s="41" t="s">
        <v>104</v>
      </c>
      <c r="E81" s="31">
        <v>3982</v>
      </c>
      <c r="F81" s="31">
        <f t="shared" si="8"/>
        <v>3982</v>
      </c>
      <c r="G81" s="31">
        <f t="shared" si="9"/>
        <v>3982</v>
      </c>
      <c r="H81" s="31">
        <v>3982</v>
      </c>
      <c r="I81" s="31">
        <f t="shared" si="10"/>
        <v>3982</v>
      </c>
      <c r="J81" s="31">
        <f t="shared" si="11"/>
        <v>3982</v>
      </c>
      <c r="K81" s="31">
        <f t="shared" si="12"/>
        <v>0</v>
      </c>
      <c r="L81" s="31">
        <f t="shared" si="13"/>
        <v>0</v>
      </c>
      <c r="M81" s="31">
        <f t="shared" si="14"/>
        <v>0</v>
      </c>
    </row>
    <row r="82" spans="1:13" ht="25.5">
      <c r="A82" s="8"/>
      <c r="B82" s="33" t="s">
        <v>75</v>
      </c>
      <c r="C82" s="8" t="s">
        <v>96</v>
      </c>
      <c r="D82" s="42" t="s">
        <v>104</v>
      </c>
      <c r="E82" s="8">
        <v>129</v>
      </c>
      <c r="F82" s="8">
        <f t="shared" si="8"/>
        <v>129</v>
      </c>
      <c r="G82" s="8">
        <f t="shared" si="9"/>
        <v>129</v>
      </c>
      <c r="H82" s="8">
        <v>129</v>
      </c>
      <c r="I82" s="8">
        <f t="shared" si="10"/>
        <v>129</v>
      </c>
      <c r="J82" s="8">
        <f t="shared" si="11"/>
        <v>129</v>
      </c>
      <c r="K82" s="8">
        <f t="shared" si="12"/>
        <v>0</v>
      </c>
      <c r="L82" s="8">
        <f t="shared" si="13"/>
        <v>0</v>
      </c>
      <c r="M82" s="8">
        <f t="shared" si="14"/>
        <v>0</v>
      </c>
    </row>
    <row r="83" spans="1:13" ht="45">
      <c r="A83" s="8"/>
      <c r="B83" s="33" t="s">
        <v>77</v>
      </c>
      <c r="C83" s="8" t="s">
        <v>96</v>
      </c>
      <c r="D83" s="42" t="s">
        <v>104</v>
      </c>
      <c r="E83" s="8">
        <v>1921</v>
      </c>
      <c r="F83" s="8">
        <f t="shared" si="8"/>
        <v>1921</v>
      </c>
      <c r="G83" s="8">
        <f t="shared" si="9"/>
        <v>1921</v>
      </c>
      <c r="H83" s="8">
        <v>1921</v>
      </c>
      <c r="I83" s="8">
        <f t="shared" si="10"/>
        <v>1921</v>
      </c>
      <c r="J83" s="8">
        <f t="shared" si="11"/>
        <v>1921</v>
      </c>
      <c r="K83" s="8">
        <f t="shared" si="12"/>
        <v>0</v>
      </c>
      <c r="L83" s="8">
        <f t="shared" si="13"/>
        <v>0</v>
      </c>
      <c r="M83" s="8">
        <f t="shared" si="14"/>
        <v>0</v>
      </c>
    </row>
    <row r="84" spans="1:13" ht="36" customHeight="1">
      <c r="A84" s="8"/>
      <c r="B84" s="33" t="s">
        <v>78</v>
      </c>
      <c r="C84" s="8" t="s">
        <v>96</v>
      </c>
      <c r="D84" s="42" t="s">
        <v>104</v>
      </c>
      <c r="E84" s="8">
        <v>3380</v>
      </c>
      <c r="F84" s="8">
        <f t="shared" si="8"/>
        <v>3380</v>
      </c>
      <c r="G84" s="8">
        <f t="shared" si="9"/>
        <v>3380</v>
      </c>
      <c r="H84" s="8">
        <v>3380</v>
      </c>
      <c r="I84" s="8">
        <f t="shared" si="10"/>
        <v>3380</v>
      </c>
      <c r="J84" s="8">
        <f t="shared" si="11"/>
        <v>3380</v>
      </c>
      <c r="K84" s="8">
        <f t="shared" si="12"/>
        <v>0</v>
      </c>
      <c r="L84" s="8">
        <f t="shared" si="13"/>
        <v>0</v>
      </c>
      <c r="M84" s="8">
        <f t="shared" si="14"/>
        <v>0</v>
      </c>
    </row>
    <row r="85" spans="1:13" ht="105">
      <c r="A85" s="8"/>
      <c r="B85" s="33" t="s">
        <v>79</v>
      </c>
      <c r="C85" s="8" t="s">
        <v>71</v>
      </c>
      <c r="D85" s="23" t="s">
        <v>105</v>
      </c>
      <c r="E85" s="8">
        <v>1</v>
      </c>
      <c r="F85" s="42" t="s">
        <v>109</v>
      </c>
      <c r="G85" s="8">
        <f t="shared" si="9"/>
        <v>1</v>
      </c>
      <c r="H85" s="8">
        <v>1</v>
      </c>
      <c r="I85" s="42" t="s">
        <v>109</v>
      </c>
      <c r="J85" s="8">
        <f t="shared" si="11"/>
        <v>1</v>
      </c>
      <c r="K85" s="8">
        <f t="shared" si="12"/>
        <v>0</v>
      </c>
      <c r="L85" s="42" t="s">
        <v>109</v>
      </c>
      <c r="M85" s="8">
        <f t="shared" si="14"/>
        <v>0</v>
      </c>
    </row>
    <row r="86" spans="1:13" ht="30">
      <c r="A86" s="8"/>
      <c r="B86" s="33" t="s">
        <v>80</v>
      </c>
      <c r="C86" s="8" t="s">
        <v>96</v>
      </c>
      <c r="D86" s="42" t="s">
        <v>104</v>
      </c>
      <c r="E86" s="8">
        <v>25</v>
      </c>
      <c r="F86" s="42" t="s">
        <v>109</v>
      </c>
      <c r="G86" s="8">
        <f t="shared" si="9"/>
        <v>25</v>
      </c>
      <c r="H86" s="8">
        <v>25</v>
      </c>
      <c r="I86" s="42" t="s">
        <v>109</v>
      </c>
      <c r="J86" s="8">
        <f t="shared" si="11"/>
        <v>25</v>
      </c>
      <c r="K86" s="8">
        <f t="shared" si="12"/>
        <v>0</v>
      </c>
      <c r="L86" s="42" t="s">
        <v>109</v>
      </c>
      <c r="M86" s="8">
        <f t="shared" si="14"/>
        <v>0</v>
      </c>
    </row>
    <row r="87" spans="1:13" ht="81" customHeight="1">
      <c r="A87" s="66" t="s">
        <v>114</v>
      </c>
      <c r="B87" s="64"/>
      <c r="C87" s="64"/>
      <c r="D87" s="64"/>
      <c r="E87" s="64"/>
      <c r="F87" s="64"/>
      <c r="G87" s="64"/>
      <c r="H87" s="64"/>
      <c r="I87" s="64"/>
      <c r="J87" s="64"/>
      <c r="K87" s="64"/>
      <c r="L87" s="64"/>
      <c r="M87" s="65"/>
    </row>
    <row r="88" spans="1:13" ht="15.75">
      <c r="A88" s="8">
        <v>3</v>
      </c>
      <c r="B88" s="35" t="s">
        <v>17</v>
      </c>
      <c r="C88" s="9"/>
      <c r="D88" s="18"/>
      <c r="E88" s="8"/>
      <c r="F88" s="9"/>
      <c r="G88" s="8"/>
      <c r="H88" s="9"/>
      <c r="I88" s="9"/>
      <c r="J88" s="9"/>
      <c r="K88" s="9"/>
      <c r="L88" s="9"/>
      <c r="M88" s="9"/>
    </row>
    <row r="89" spans="1:13" s="37" customFormat="1" ht="63">
      <c r="A89" s="32"/>
      <c r="B89" s="32" t="s">
        <v>81</v>
      </c>
      <c r="C89" s="8" t="s">
        <v>96</v>
      </c>
      <c r="D89" s="8" t="s">
        <v>106</v>
      </c>
      <c r="E89" s="51">
        <f>SUM(E79/E71)</f>
        <v>27.9</v>
      </c>
      <c r="F89" s="42" t="s">
        <v>109</v>
      </c>
      <c r="G89" s="51">
        <f>E89</f>
        <v>27.9</v>
      </c>
      <c r="H89" s="51">
        <f>SUM(H79/H71)</f>
        <v>35.458193979933114</v>
      </c>
      <c r="I89" s="42" t="s">
        <v>109</v>
      </c>
      <c r="J89" s="51">
        <f>H89</f>
        <v>35.458193979933114</v>
      </c>
      <c r="K89" s="51">
        <f>H89-E89</f>
        <v>7.558193979933115</v>
      </c>
      <c r="L89" s="42" t="s">
        <v>109</v>
      </c>
      <c r="M89" s="51">
        <f>J89-G89</f>
        <v>7.558193979933115</v>
      </c>
    </row>
    <row r="90" spans="1:13" s="37" customFormat="1" ht="81" customHeight="1">
      <c r="A90" s="32"/>
      <c r="B90" s="32" t="s">
        <v>82</v>
      </c>
      <c r="C90" s="8" t="s">
        <v>70</v>
      </c>
      <c r="D90" s="8" t="s">
        <v>107</v>
      </c>
      <c r="E90" s="17">
        <f>E63/E79</f>
        <v>3250.9952424070934</v>
      </c>
      <c r="F90" s="17">
        <f>F66/F79</f>
        <v>5.131107338238068</v>
      </c>
      <c r="G90" s="17">
        <f>F90+E90</f>
        <v>3256.1263497453315</v>
      </c>
      <c r="H90" s="31">
        <v>3192.96</v>
      </c>
      <c r="I90" s="17">
        <f>I66/I79</f>
        <v>0</v>
      </c>
      <c r="J90" s="17">
        <f>I90+H90</f>
        <v>3192.96</v>
      </c>
      <c r="K90" s="17">
        <f aca="true" t="shared" si="15" ref="K90:K100">H90-E90</f>
        <v>-58.03524240709339</v>
      </c>
      <c r="L90" s="17">
        <f>I90-F90</f>
        <v>-5.131107338238068</v>
      </c>
      <c r="M90" s="17">
        <f aca="true" t="shared" si="16" ref="M90:M100">J90-G90</f>
        <v>-63.166349745331445</v>
      </c>
    </row>
    <row r="91" spans="1:13" s="37" customFormat="1" ht="94.5">
      <c r="A91" s="32"/>
      <c r="B91" s="38" t="s">
        <v>83</v>
      </c>
      <c r="C91" s="31" t="s">
        <v>70</v>
      </c>
      <c r="D91" s="31" t="s">
        <v>108</v>
      </c>
      <c r="E91" s="17">
        <f>E90</f>
        <v>3250.9952424070934</v>
      </c>
      <c r="F91" s="17">
        <f>F90</f>
        <v>5.131107338238068</v>
      </c>
      <c r="G91" s="17">
        <f>F91+E91</f>
        <v>3256.1263497453315</v>
      </c>
      <c r="H91" s="31">
        <v>3192.96</v>
      </c>
      <c r="I91" s="17">
        <f>I90</f>
        <v>0</v>
      </c>
      <c r="J91" s="17">
        <f>I91+H91</f>
        <v>3192.96</v>
      </c>
      <c r="K91" s="17">
        <f t="shared" si="15"/>
        <v>-58.03524240709339</v>
      </c>
      <c r="L91" s="17">
        <f>I91-F91</f>
        <v>-5.131107338238068</v>
      </c>
      <c r="M91" s="17">
        <f t="shared" si="16"/>
        <v>-63.166349745331445</v>
      </c>
    </row>
    <row r="92" spans="1:13" s="37" customFormat="1" ht="78.75">
      <c r="A92" s="32"/>
      <c r="B92" s="38" t="s">
        <v>84</v>
      </c>
      <c r="C92" s="31" t="s">
        <v>70</v>
      </c>
      <c r="D92" s="31" t="s">
        <v>108</v>
      </c>
      <c r="E92" s="17">
        <f>E91</f>
        <v>3250.9952424070934</v>
      </c>
      <c r="F92" s="17">
        <f>F90</f>
        <v>5.131107338238068</v>
      </c>
      <c r="G92" s="17">
        <f>F92+E92</f>
        <v>3256.1263497453315</v>
      </c>
      <c r="H92" s="31">
        <v>3192.96</v>
      </c>
      <c r="I92" s="17">
        <f>I90</f>
        <v>0</v>
      </c>
      <c r="J92" s="17">
        <f>I92+H92</f>
        <v>3192.96</v>
      </c>
      <c r="K92" s="17">
        <f t="shared" si="15"/>
        <v>-58.03524240709339</v>
      </c>
      <c r="L92" s="17">
        <f>I92-F92</f>
        <v>-5.131107338238068</v>
      </c>
      <c r="M92" s="17">
        <f t="shared" si="16"/>
        <v>-63.166349745331445</v>
      </c>
    </row>
    <row r="93" spans="1:13" s="37" customFormat="1" ht="51">
      <c r="A93" s="32"/>
      <c r="B93" s="39" t="s">
        <v>85</v>
      </c>
      <c r="C93" s="42" t="s">
        <v>70</v>
      </c>
      <c r="D93" s="42" t="s">
        <v>109</v>
      </c>
      <c r="E93" s="42" t="s">
        <v>109</v>
      </c>
      <c r="F93" s="8" t="str">
        <f>D93</f>
        <v>___</v>
      </c>
      <c r="G93" s="8" t="str">
        <f>E93</f>
        <v>___</v>
      </c>
      <c r="H93" s="42" t="s">
        <v>109</v>
      </c>
      <c r="I93" s="8" t="str">
        <f>G93</f>
        <v>___</v>
      </c>
      <c r="J93" s="8" t="str">
        <f>H93</f>
        <v>___</v>
      </c>
      <c r="K93" s="42" t="s">
        <v>109</v>
      </c>
      <c r="L93" s="42" t="s">
        <v>109</v>
      </c>
      <c r="M93" s="42" t="s">
        <v>109</v>
      </c>
    </row>
    <row r="94" spans="1:13" s="37" customFormat="1" ht="47.25">
      <c r="A94" s="32"/>
      <c r="B94" s="9" t="s">
        <v>86</v>
      </c>
      <c r="C94" s="8" t="s">
        <v>97</v>
      </c>
      <c r="D94" s="8" t="s">
        <v>110</v>
      </c>
      <c r="E94" s="8">
        <v>4</v>
      </c>
      <c r="F94" s="42" t="s">
        <v>109</v>
      </c>
      <c r="G94" s="8">
        <f aca="true" t="shared" si="17" ref="G94:G100">E94</f>
        <v>4</v>
      </c>
      <c r="H94" s="8">
        <v>4</v>
      </c>
      <c r="I94" s="42" t="s">
        <v>109</v>
      </c>
      <c r="J94" s="8">
        <f aca="true" t="shared" si="18" ref="J94:J100">H94</f>
        <v>4</v>
      </c>
      <c r="K94" s="8">
        <f t="shared" si="15"/>
        <v>0</v>
      </c>
      <c r="L94" s="42" t="s">
        <v>109</v>
      </c>
      <c r="M94" s="8">
        <f t="shared" si="16"/>
        <v>0</v>
      </c>
    </row>
    <row r="95" spans="1:13" s="37" customFormat="1" ht="47.25">
      <c r="A95" s="32"/>
      <c r="B95" s="9" t="s">
        <v>87</v>
      </c>
      <c r="C95" s="8" t="s">
        <v>97</v>
      </c>
      <c r="D95" s="8" t="s">
        <v>110</v>
      </c>
      <c r="E95" s="8">
        <v>12</v>
      </c>
      <c r="F95" s="42" t="s">
        <v>109</v>
      </c>
      <c r="G95" s="8">
        <f t="shared" si="17"/>
        <v>12</v>
      </c>
      <c r="H95" s="8">
        <v>12</v>
      </c>
      <c r="I95" s="42" t="s">
        <v>109</v>
      </c>
      <c r="J95" s="8">
        <f t="shared" si="18"/>
        <v>12</v>
      </c>
      <c r="K95" s="8">
        <f t="shared" si="15"/>
        <v>0</v>
      </c>
      <c r="L95" s="42" t="s">
        <v>109</v>
      </c>
      <c r="M95" s="8">
        <f t="shared" si="16"/>
        <v>0</v>
      </c>
    </row>
    <row r="96" spans="1:13" s="37" customFormat="1" ht="31.5">
      <c r="A96" s="32"/>
      <c r="B96" s="9" t="s">
        <v>88</v>
      </c>
      <c r="C96" s="8" t="s">
        <v>97</v>
      </c>
      <c r="D96" s="8" t="s">
        <v>110</v>
      </c>
      <c r="E96" s="8">
        <v>12</v>
      </c>
      <c r="F96" s="42" t="s">
        <v>109</v>
      </c>
      <c r="G96" s="8">
        <f t="shared" si="17"/>
        <v>12</v>
      </c>
      <c r="H96" s="8">
        <v>12</v>
      </c>
      <c r="I96" s="42" t="s">
        <v>109</v>
      </c>
      <c r="J96" s="8">
        <f t="shared" si="18"/>
        <v>12</v>
      </c>
      <c r="K96" s="8">
        <f t="shared" si="15"/>
        <v>0</v>
      </c>
      <c r="L96" s="42" t="s">
        <v>109</v>
      </c>
      <c r="M96" s="8">
        <f t="shared" si="16"/>
        <v>0</v>
      </c>
    </row>
    <row r="97" spans="1:13" s="37" customFormat="1" ht="47.25">
      <c r="A97" s="32"/>
      <c r="B97" s="9" t="s">
        <v>89</v>
      </c>
      <c r="C97" s="8" t="s">
        <v>97</v>
      </c>
      <c r="D97" s="8" t="s">
        <v>110</v>
      </c>
      <c r="E97" s="8">
        <v>24</v>
      </c>
      <c r="F97" s="42" t="s">
        <v>109</v>
      </c>
      <c r="G97" s="8">
        <f t="shared" si="17"/>
        <v>24</v>
      </c>
      <c r="H97" s="8">
        <v>24</v>
      </c>
      <c r="I97" s="42" t="s">
        <v>109</v>
      </c>
      <c r="J97" s="8">
        <f t="shared" si="18"/>
        <v>24</v>
      </c>
      <c r="K97" s="8">
        <f t="shared" si="15"/>
        <v>0</v>
      </c>
      <c r="L97" s="42" t="s">
        <v>109</v>
      </c>
      <c r="M97" s="8">
        <f t="shared" si="16"/>
        <v>0</v>
      </c>
    </row>
    <row r="98" spans="1:13" s="37" customFormat="1" ht="47.25">
      <c r="A98" s="32"/>
      <c r="B98" s="9" t="s">
        <v>90</v>
      </c>
      <c r="C98" s="8" t="s">
        <v>97</v>
      </c>
      <c r="D98" s="8" t="s">
        <v>110</v>
      </c>
      <c r="E98" s="8">
        <v>12</v>
      </c>
      <c r="F98" s="42" t="s">
        <v>109</v>
      </c>
      <c r="G98" s="8">
        <f t="shared" si="17"/>
        <v>12</v>
      </c>
      <c r="H98" s="8">
        <v>12</v>
      </c>
      <c r="I98" s="42" t="s">
        <v>109</v>
      </c>
      <c r="J98" s="8">
        <f t="shared" si="18"/>
        <v>12</v>
      </c>
      <c r="K98" s="8">
        <f t="shared" si="15"/>
        <v>0</v>
      </c>
      <c r="L98" s="42" t="s">
        <v>109</v>
      </c>
      <c r="M98" s="8">
        <f t="shared" si="16"/>
        <v>0</v>
      </c>
    </row>
    <row r="99" spans="1:13" s="37" customFormat="1" ht="44.25" customHeight="1">
      <c r="A99" s="32"/>
      <c r="B99" s="32" t="s">
        <v>91</v>
      </c>
      <c r="C99" s="8" t="s">
        <v>97</v>
      </c>
      <c r="D99" s="8" t="s">
        <v>110</v>
      </c>
      <c r="E99" s="8">
        <v>48</v>
      </c>
      <c r="F99" s="42" t="s">
        <v>109</v>
      </c>
      <c r="G99" s="8">
        <f t="shared" si="17"/>
        <v>48</v>
      </c>
      <c r="H99" s="8">
        <v>48</v>
      </c>
      <c r="I99" s="42" t="s">
        <v>109</v>
      </c>
      <c r="J99" s="8">
        <f t="shared" si="18"/>
        <v>48</v>
      </c>
      <c r="K99" s="8">
        <f t="shared" si="15"/>
        <v>0</v>
      </c>
      <c r="L99" s="42" t="s">
        <v>109</v>
      </c>
      <c r="M99" s="8">
        <f t="shared" si="16"/>
        <v>0</v>
      </c>
    </row>
    <row r="100" spans="1:13" s="37" customFormat="1" ht="47.25">
      <c r="A100" s="32"/>
      <c r="B100" s="9" t="s">
        <v>92</v>
      </c>
      <c r="C100" s="8" t="s">
        <v>97</v>
      </c>
      <c r="D100" s="8" t="s">
        <v>110</v>
      </c>
      <c r="E100" s="8">
        <v>24</v>
      </c>
      <c r="F100" s="42" t="s">
        <v>109</v>
      </c>
      <c r="G100" s="8">
        <f t="shared" si="17"/>
        <v>24</v>
      </c>
      <c r="H100" s="8">
        <v>24</v>
      </c>
      <c r="I100" s="42" t="s">
        <v>109</v>
      </c>
      <c r="J100" s="8">
        <f t="shared" si="18"/>
        <v>24</v>
      </c>
      <c r="K100" s="8">
        <f t="shared" si="15"/>
        <v>0</v>
      </c>
      <c r="L100" s="42" t="s">
        <v>109</v>
      </c>
      <c r="M100" s="8">
        <f t="shared" si="16"/>
        <v>0</v>
      </c>
    </row>
    <row r="101" spans="1:13" ht="54" customHeight="1">
      <c r="A101" s="66" t="s">
        <v>115</v>
      </c>
      <c r="B101" s="64"/>
      <c r="C101" s="64"/>
      <c r="D101" s="64"/>
      <c r="E101" s="64"/>
      <c r="F101" s="64"/>
      <c r="G101" s="64"/>
      <c r="H101" s="64"/>
      <c r="I101" s="64"/>
      <c r="J101" s="64"/>
      <c r="K101" s="64"/>
      <c r="L101" s="64"/>
      <c r="M101" s="65"/>
    </row>
    <row r="102" spans="1:13" ht="15.75">
      <c r="A102" s="8">
        <v>4</v>
      </c>
      <c r="B102" s="35" t="s">
        <v>18</v>
      </c>
      <c r="C102" s="9"/>
      <c r="D102" s="18"/>
      <c r="E102" s="8"/>
      <c r="F102" s="9"/>
      <c r="G102" s="8"/>
      <c r="H102" s="9"/>
      <c r="I102" s="9"/>
      <c r="J102" s="9"/>
      <c r="K102" s="9"/>
      <c r="L102" s="9"/>
      <c r="M102" s="9"/>
    </row>
    <row r="103" spans="1:13" ht="47.25">
      <c r="A103" s="8"/>
      <c r="B103" s="9" t="s">
        <v>93</v>
      </c>
      <c r="C103" s="8" t="s">
        <v>98</v>
      </c>
      <c r="D103" s="8" t="s">
        <v>111</v>
      </c>
      <c r="E103" s="20">
        <v>99.8</v>
      </c>
      <c r="F103" s="17">
        <v>0</v>
      </c>
      <c r="G103" s="8">
        <f>E103</f>
        <v>99.8</v>
      </c>
      <c r="H103" s="20">
        <v>99.8</v>
      </c>
      <c r="I103" s="17">
        <v>0</v>
      </c>
      <c r="J103" s="8">
        <f>H103</f>
        <v>99.8</v>
      </c>
      <c r="K103" s="8">
        <f aca="true" t="shared" si="19" ref="K103:M105">H103-E103</f>
        <v>0</v>
      </c>
      <c r="L103" s="17">
        <f t="shared" si="19"/>
        <v>0</v>
      </c>
      <c r="M103" s="8">
        <f t="shared" si="19"/>
        <v>0</v>
      </c>
    </row>
    <row r="104" spans="1:13" ht="47.25">
      <c r="A104" s="8"/>
      <c r="B104" s="9" t="s">
        <v>94</v>
      </c>
      <c r="C104" s="8" t="s">
        <v>98</v>
      </c>
      <c r="D104" s="8" t="s">
        <v>112</v>
      </c>
      <c r="E104" s="8">
        <v>0.6</v>
      </c>
      <c r="F104" s="17">
        <v>0</v>
      </c>
      <c r="G104" s="8">
        <f>E104</f>
        <v>0.6</v>
      </c>
      <c r="H104" s="8">
        <v>0.6</v>
      </c>
      <c r="I104" s="17">
        <v>0</v>
      </c>
      <c r="J104" s="8">
        <f>H104</f>
        <v>0.6</v>
      </c>
      <c r="K104" s="8">
        <f t="shared" si="19"/>
        <v>0</v>
      </c>
      <c r="L104" s="17">
        <f t="shared" si="19"/>
        <v>0</v>
      </c>
      <c r="M104" s="8">
        <f t="shared" si="19"/>
        <v>0</v>
      </c>
    </row>
    <row r="105" spans="1:13" ht="47.25">
      <c r="A105" s="8"/>
      <c r="B105" s="40" t="s">
        <v>95</v>
      </c>
      <c r="C105" s="8" t="s">
        <v>98</v>
      </c>
      <c r="D105" s="8" t="s">
        <v>108</v>
      </c>
      <c r="E105" s="8">
        <v>100</v>
      </c>
      <c r="F105" s="17">
        <v>0</v>
      </c>
      <c r="G105" s="8">
        <f>E105</f>
        <v>100</v>
      </c>
      <c r="H105" s="8">
        <v>100</v>
      </c>
      <c r="I105" s="17">
        <v>0</v>
      </c>
      <c r="J105" s="8">
        <f>H105</f>
        <v>100</v>
      </c>
      <c r="K105" s="8">
        <f t="shared" si="19"/>
        <v>0</v>
      </c>
      <c r="L105" s="17">
        <f t="shared" si="19"/>
        <v>0</v>
      </c>
      <c r="M105" s="8">
        <f t="shared" si="19"/>
        <v>0</v>
      </c>
    </row>
    <row r="106" spans="1:13" ht="15.75">
      <c r="A106" s="66" t="s">
        <v>113</v>
      </c>
      <c r="B106" s="64"/>
      <c r="C106" s="64"/>
      <c r="D106" s="64"/>
      <c r="E106" s="64"/>
      <c r="F106" s="64"/>
      <c r="G106" s="64"/>
      <c r="H106" s="64"/>
      <c r="I106" s="64"/>
      <c r="J106" s="64"/>
      <c r="K106" s="64"/>
      <c r="L106" s="64"/>
      <c r="M106" s="65"/>
    </row>
    <row r="107" spans="1:13" ht="15.75">
      <c r="A107" s="63" t="s">
        <v>36</v>
      </c>
      <c r="B107" s="64"/>
      <c r="C107" s="64"/>
      <c r="D107" s="64"/>
      <c r="E107" s="64"/>
      <c r="F107" s="64"/>
      <c r="G107" s="64"/>
      <c r="H107" s="64"/>
      <c r="I107" s="64"/>
      <c r="J107" s="64"/>
      <c r="K107" s="64"/>
      <c r="L107" s="64"/>
      <c r="M107" s="65"/>
    </row>
    <row r="108" ht="15.75">
      <c r="A108" s="4"/>
    </row>
    <row r="109" ht="15.75">
      <c r="A109" s="4"/>
    </row>
    <row r="110" spans="1:13" ht="15.75">
      <c r="A110" s="55" t="s">
        <v>118</v>
      </c>
      <c r="B110" s="55"/>
      <c r="C110" s="55"/>
      <c r="D110" s="55"/>
      <c r="E110" s="55"/>
      <c r="F110" s="55"/>
      <c r="G110" s="55"/>
      <c r="H110" s="11"/>
      <c r="J110" s="56" t="s">
        <v>117</v>
      </c>
      <c r="K110" s="56"/>
      <c r="L110" s="56"/>
      <c r="M110" s="56"/>
    </row>
    <row r="111" spans="1:13" ht="15.75">
      <c r="A111" s="1"/>
      <c r="B111" s="3"/>
      <c r="C111" s="3"/>
      <c r="D111" s="19"/>
      <c r="H111" s="10" t="s">
        <v>19</v>
      </c>
      <c r="J111" s="54" t="s">
        <v>20</v>
      </c>
      <c r="K111" s="54"/>
      <c r="L111" s="54"/>
      <c r="M111" s="54"/>
    </row>
    <row r="112" spans="1:4" ht="15" customHeight="1">
      <c r="A112" s="2"/>
      <c r="D112" s="19"/>
    </row>
    <row r="113" spans="1:13" ht="15.75">
      <c r="A113" s="55" t="s">
        <v>119</v>
      </c>
      <c r="B113" s="55"/>
      <c r="C113" s="55"/>
      <c r="D113" s="55"/>
      <c r="E113" s="55"/>
      <c r="F113" s="55"/>
      <c r="G113" s="55"/>
      <c r="H113" s="11"/>
      <c r="J113" s="56" t="s">
        <v>120</v>
      </c>
      <c r="K113" s="56"/>
      <c r="L113" s="56"/>
      <c r="M113" s="56"/>
    </row>
    <row r="114" spans="1:13" ht="15.75" customHeight="1">
      <c r="A114" s="1"/>
      <c r="B114" s="1"/>
      <c r="C114" s="1"/>
      <c r="D114" s="19"/>
      <c r="E114" s="3"/>
      <c r="F114" s="1"/>
      <c r="G114" s="3"/>
      <c r="H114" s="10" t="s">
        <v>19</v>
      </c>
      <c r="J114" s="54" t="s">
        <v>20</v>
      </c>
      <c r="K114" s="54"/>
      <c r="L114" s="54"/>
      <c r="M114" s="54"/>
    </row>
  </sheetData>
  <sheetProtection/>
  <mergeCells count="53">
    <mergeCell ref="E7:M7"/>
    <mergeCell ref="E8:M8"/>
    <mergeCell ref="A22:A23"/>
    <mergeCell ref="B22:B23"/>
    <mergeCell ref="C22:E22"/>
    <mergeCell ref="B11:D11"/>
    <mergeCell ref="B12:D12"/>
    <mergeCell ref="A11:A12"/>
    <mergeCell ref="A19:A20"/>
    <mergeCell ref="B14:D14"/>
    <mergeCell ref="A41:A42"/>
    <mergeCell ref="C44:E44"/>
    <mergeCell ref="K1:M2"/>
    <mergeCell ref="A5:A6"/>
    <mergeCell ref="A7:A8"/>
    <mergeCell ref="A9:A10"/>
    <mergeCell ref="A3:M3"/>
    <mergeCell ref="A4:M4"/>
    <mergeCell ref="E5:M5"/>
    <mergeCell ref="E6:M6"/>
    <mergeCell ref="F44:H44"/>
    <mergeCell ref="I44:K44"/>
    <mergeCell ref="B41:M41"/>
    <mergeCell ref="C56:C58"/>
    <mergeCell ref="B56:B58"/>
    <mergeCell ref="E56:G57"/>
    <mergeCell ref="B50:K50"/>
    <mergeCell ref="B53:M53"/>
    <mergeCell ref="H14:J14"/>
    <mergeCell ref="B19:M19"/>
    <mergeCell ref="E10:M10"/>
    <mergeCell ref="A38:K38"/>
    <mergeCell ref="F22:H22"/>
    <mergeCell ref="I22:K22"/>
    <mergeCell ref="E14:G14"/>
    <mergeCell ref="A106:M106"/>
    <mergeCell ref="D56:D58"/>
    <mergeCell ref="H56:J57"/>
    <mergeCell ref="K56:M57"/>
    <mergeCell ref="A87:M87"/>
    <mergeCell ref="A101:M101"/>
    <mergeCell ref="A73:M73"/>
    <mergeCell ref="A56:A58"/>
    <mergeCell ref="E9:M9"/>
    <mergeCell ref="A39:K39"/>
    <mergeCell ref="J113:M113"/>
    <mergeCell ref="J114:M114"/>
    <mergeCell ref="A113:G113"/>
    <mergeCell ref="A107:M107"/>
    <mergeCell ref="J111:M111"/>
    <mergeCell ref="A110:G110"/>
    <mergeCell ref="J110:M110"/>
    <mergeCell ref="B44:B45"/>
  </mergeCells>
  <printOptions/>
  <pageMargins left="0.19" right="0.18" top="0.53" bottom="0.31" header="0.3" footer="0.3"/>
  <pageSetup horizontalDpi="600" verticalDpi="600" orientation="landscape" paperSize="9" scale="62" r:id="rId1"/>
  <rowBreaks count="2" manualBreakCount="2">
    <brk id="41" max="12" man="1"/>
    <brk id="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2020-01-22T15:14:08Z</cp:lastPrinted>
  <dcterms:created xsi:type="dcterms:W3CDTF">2018-12-28T08:43:53Z</dcterms:created>
  <dcterms:modified xsi:type="dcterms:W3CDTF">2020-01-29T13:26:46Z</dcterms:modified>
  <cp:category/>
  <cp:version/>
  <cp:contentType/>
  <cp:contentStatus/>
</cp:coreProperties>
</file>