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п.11-12'!$A$1:$N$44</definedName>
    <definedName name="_xlnm.Print_Area" localSheetId="7">'ДОДАТОК 2 Ф-2 п.13-15'!$A$1:$L$46</definedName>
    <definedName name="_xlnm.Print_Area" localSheetId="1">'ДОДАТОК 2 Ф-2 п.6'!$A$1:$N$38</definedName>
    <definedName name="_xlnm.Print_Area" localSheetId="2">'ДОДАТОК 2 Ф-2 п.7'!$A$1:$N$22</definedName>
    <definedName name="_xlnm.Print_Area" localSheetId="3">'ДОДАТОК 2 Ф-2 п.8'!$A$1:$M$33</definedName>
    <definedName name="_xlnm.Print_Area" localSheetId="0">'ДОДАТОК 2 Форма 2 п.1-5'!$A$1:$N$42</definedName>
    <definedName name="_xlnm.Print_Area" localSheetId="8">'ДОДАТОК 3 Форма 3 (потреба) '!$A$1:$H$78</definedName>
  </definedNames>
  <calcPr fullCalcOnLoad="1"/>
</workbook>
</file>

<file path=xl/sharedStrings.xml><?xml version="1.0" encoding="utf-8"?>
<sst xmlns="http://schemas.openxmlformats.org/spreadsheetml/2006/main" count="581" uniqueCount="228">
  <si>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</si>
  <si>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</si>
  <si>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</si>
  <si>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</si>
  <si>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</si>
  <si>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</si>
  <si>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</si>
  <si>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</si>
  <si>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</si>
  <si>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</si>
  <si>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</si>
  <si>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</si>
  <si>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</si>
  <si>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</si>
  <si>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</si>
  <si>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</si>
  <si>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</si>
  <si>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</si>
  <si>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</si>
  <si>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</si>
  <si>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</si>
  <si>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</si>
  <si>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</si>
  <si>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</si>
  <si>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</si>
  <si>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</si>
  <si>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</si>
  <si>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</si>
  <si>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</si>
  <si>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</si>
  <si>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</si>
  <si>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</si>
  <si>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</si>
  <si>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</si>
  <si>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</si>
  <si>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</si>
  <si>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</si>
  <si>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</si>
  <si>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</si>
  <si>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</si>
  <si>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</si>
  <si>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</si>
  <si>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</si>
  <si>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</si>
  <si>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</si>
  <si>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</si>
  <si>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(прогноз) </t>
  </si>
  <si>
    <t>20__ рік (план)</t>
  </si>
  <si>
    <t>20__ рік (звіт)</t>
  </si>
  <si>
    <t>20__ рік (прогноз)</t>
  </si>
  <si>
    <t>20__рік (звіт)</t>
  </si>
  <si>
    <t>20__ рік</t>
  </si>
  <si>
    <t>20__рік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</si>
  <si>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</si>
  <si>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</si>
  <si>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</si>
  <si>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</si>
  <si>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</si>
  <si>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</si>
  <si>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</si>
  <si>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</si>
  <si>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</si>
  <si>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</si>
  <si>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</si>
  <si>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</si>
  <si>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</si>
  <si>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</si>
  <si>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</si>
  <si>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</si>
  <si>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</si>
  <si>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</si>
  <si>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</si>
  <si>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</si>
  <si>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</si>
  <si>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</si>
  <si>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</si>
  <si>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</si>
  <si>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</si>
  <si>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</si>
  <si>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</si>
  <si>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</si>
  <si>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</si>
  <si>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</si>
  <si>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</si>
  <si>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</si>
  <si>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</si>
  <si>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</si>
  <si>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</si>
  <si>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</si>
  <si>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</si>
  <si>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</si>
  <si>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</si>
  <si>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</si>
  <si>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</si>
  <si>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</si>
  <si>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</si>
  <si>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</si>
  <si>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</si>
  <si>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</si>
  <si>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</si>
  <si>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</si>
  <si>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</si>
  <si>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</si>
  <si>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</si>
  <si>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</si>
  <si>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</si>
  <si>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</si>
  <si>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</si>
  <si>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</si>
  <si>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</si>
  <si>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за ЄДРПОУ)</t>
  </si>
  <si>
    <t>(код бюджету)</t>
  </si>
  <si>
    <t>20__ рік (проєкт)</t>
  </si>
  <si>
    <t>(ініціали та прізвище)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</si>
  <si>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</si>
  <si>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</si>
  <si>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</si>
  <si>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</si>
  <si>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</si>
  <si>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</si>
  <si>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</si>
  <si>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</si>
  <si>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</si>
  <si>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</si>
  <si>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</si>
  <si>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</si>
  <si>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</si>
  <si>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</si>
  <si>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</si>
  <si>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</si>
  <si>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 xml:space="preserve">20__ рік (проєкт) </t>
  </si>
  <si>
    <t>11. Місцеві/регіональні програми, які виконуються в межах бюджетної програми:</t>
  </si>
  <si>
    <t>12. Об`єкти, які виконуються в межах бюджетної програми за рахунок коштів бюджету розвитку у  20__ - 20___ роках:</t>
  </si>
  <si>
    <t>4. Додаткові витрати місцевого бюджету:</t>
  </si>
  <si>
    <t>Зміна результативних показників, які характеризують виконання бюджетної програми, у разі передбачення додаткових коштів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</si>
  <si>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</si>
  <si>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</si>
  <si>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 xml:space="preserve">2018 рік (звіт) </t>
  </si>
  <si>
    <t xml:space="preserve">2019 рік (затверджено) </t>
  </si>
  <si>
    <t xml:space="preserve">2020 рік (проєкт) </t>
  </si>
  <si>
    <t xml:space="preserve">2021 рік (прогноз) </t>
  </si>
  <si>
    <t xml:space="preserve">2022 рік (прогноз) </t>
  </si>
  <si>
    <t>2) надходження для виконання бюджетної програми у 2021 - 2022 роках:</t>
  </si>
  <si>
    <t>1) надходження для виконання бюджетної програми у 2018 - 2020 роках:</t>
  </si>
  <si>
    <t>БЮДЖЕТНИЙ ЗАПИТ НА 2018-2022 РОКИ індивідуальний (Форма 2020 -2)</t>
  </si>
  <si>
    <r>
      <t xml:space="preserve">1. </t>
    </r>
    <r>
      <rPr>
        <b/>
        <u val="single"/>
        <sz val="12"/>
        <rFont val="Arial Cyr"/>
        <family val="0"/>
      </rPr>
      <t xml:space="preserve">Виконавчий комітет Житомирської міської ради  Житомирської області </t>
    </r>
  </si>
  <si>
    <t>4. Мета та завдання бюджетної програми на 2020 - 2022 роки:</t>
  </si>
  <si>
    <t>02</t>
  </si>
  <si>
    <t>0216084</t>
  </si>
  <si>
    <t xml:space="preserve">Забезпечення витрат пов'язаних з наданням та обслуговуванням пільгових, довгострокових кредитів, наданих громадянам на будівництво/ придбання </t>
  </si>
  <si>
    <t>Субсидії, поточні трансферти підприємствам (установам, організаціям)</t>
  </si>
  <si>
    <t>1) видатки за кодами Економічної класифікації видатків бюджету у 2018 - 2020 роках:</t>
  </si>
  <si>
    <t>3) видатки за кодами Економічної класифікації видатків бюджету у 2021 - 2022 роках:</t>
  </si>
  <si>
    <t>2019 (затверджено)</t>
  </si>
  <si>
    <t>Витрати, повязані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</si>
  <si>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</si>
  <si>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</si>
  <si>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кількість сімей, які перебувають на обліку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</si>
  <si>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</si>
  <si>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Кількість сімей, яким планується надати кредит</t>
  </si>
  <si>
    <t>Од.</t>
  </si>
  <si>
    <t>Розрахункові показники</t>
  </si>
  <si>
    <t xml:space="preserve">середні витрати на надання кредиту на 1 сім’ю </t>
  </si>
  <si>
    <t>Динаміка зростання витрат на обслуговування одного кредитного договору порівняно з попереднім роком</t>
  </si>
  <si>
    <t>%</t>
  </si>
  <si>
    <t>грн.</t>
  </si>
  <si>
    <t>програма</t>
  </si>
  <si>
    <t xml:space="preserve">довідка </t>
  </si>
  <si>
    <t>тис. грн.</t>
  </si>
  <si>
    <t>1) результативні показники бюджетної програми  у 2018 - 2020 роках:</t>
  </si>
  <si>
    <t>2) результативні показники бюджетної програми у 2021 - 2022 роках:</t>
  </si>
  <si>
    <t>2018 рік (звіт)</t>
  </si>
  <si>
    <t>2019 рік (затверджено)</t>
  </si>
  <si>
    <t>2020 рік (проєкт)</t>
  </si>
  <si>
    <t>2021 рік (прогноз)</t>
  </si>
  <si>
    <t>2022 рік (прогноз)</t>
  </si>
  <si>
    <t>х</t>
  </si>
  <si>
    <t>Рішенням сесії 18.12.2017 року № 875</t>
  </si>
  <si>
    <t>1) місцеві/регіональні програми, які виконуються в межах бюджетної програми у 2018  - 2020 роках:</t>
  </si>
  <si>
    <t>2) місцеві/регіональні програми, які виконуються в межах бюджетної програми  у 2021  - 2022  роках:</t>
  </si>
  <si>
    <t>14 . Бюджетні зобов’язання у 2018 -2020 роках:</t>
  </si>
  <si>
    <t>1) кредиторська заборгованість  місцевого бюджету  у 2018 році:</t>
  </si>
  <si>
    <t>Субсидії, поточні трансфертипідприємствам (установам, організаціям)</t>
  </si>
  <si>
    <t>2) кредиторська заборгованість місцевого  бюджетум  у 2019 - 2020 роках:</t>
  </si>
  <si>
    <t>2019 рік</t>
  </si>
  <si>
    <t>2020 рік</t>
  </si>
  <si>
    <t>Бюджетні зобов'язання та здійснення платежів виключно в межах бюджетних асигнувань, встановлених планами використання бюджетних коштів.</t>
  </si>
  <si>
    <t>3) дебіторська заборгованість в 2018-2019 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</si>
  <si>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</si>
  <si>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</si>
  <si>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</si>
  <si>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зобов’язаннями та пропозиції щодо упорядкування бюджетних зобов’язань у 2020 році.</t>
  </si>
  <si>
    <t>2. Виконавчий комітет Житомирської міської ради Житомирської області</t>
  </si>
  <si>
    <t>021</t>
  </si>
  <si>
    <t>Витрати пов'язані з наданням та обслуговуванням пільгових довгострокових кредитів, наданих громадянам на будівництво/реконструкцію/ придбання житла                                                                                                                                                                                                                 ____________________________</t>
  </si>
  <si>
    <t>6084</t>
  </si>
  <si>
    <t>О.М.Пашко</t>
  </si>
  <si>
    <t>Н.В.Борецька</t>
  </si>
  <si>
    <t>04053625</t>
  </si>
  <si>
    <t>0610</t>
  </si>
  <si>
    <t>06552000000</t>
  </si>
  <si>
    <t>Розв’язання житлової проблеми через пільгове довготермінове кредитування молодих сімей та одиноких  молодих громадян за рахунок державних коштів, коштів місцевих бюджетів, заощаджень населення, а також інших джерел фінансування, що не суперечать чинному законодавству; створення в м. Житомирі сприятливих умов для розвитку молодіжного житлового будівництва, удосконалення механізмів придбання житла і забезпечення на цій основі подальшого розвитку системи іпотечного житлового кредитування. Строки реалізації 2020 -2022роки</t>
  </si>
  <si>
    <t>Бюджетний кодекс України; рішення Житомирської міської ради від 18.12.2018№1297 "Про бюджет Житомирської міської об'єднаної територіальної громади (бюджет міста Житомира) на 2019 рік" (зі змінами);Закон України "Про сприяння соціальному становленню та розвитку молоді в Україні" від 05.02.1993р.№2998-ХІІ, Постанови КМУ від 29.05.2001 №584 «Про порядок надання пільгових довготермінових кредитів молодим сім’ям  та одиноким громадянам на будівництво (реконструкцію) і придбання) житла»,  Міська програма забезпечення молодих сімей та одиноких молодих громадян житлом в м. Житомирі на 2018-2022 роки; рішення Житомирської міської ради від 07.02.2019№1359 "Про затвердження Концепції інтегрованого розвитку м.Житомира до 2030 року".</t>
  </si>
  <si>
    <t>Міська програма забезпечення молодих сімей та одиноких молодих громадян житлом в м. Житомирі на 2018-2022 роки.</t>
  </si>
  <si>
    <t>БЮДЖЕТНИЙ ЗАПИТ НА 2020-2022 РОКИ додатковий (Форма 2020-3)</t>
  </si>
  <si>
    <t>2020рік (проєкт)</t>
  </si>
  <si>
    <t>2018рік (звіт)</t>
  </si>
  <si>
    <t>2019рік (затверджено)</t>
  </si>
  <si>
    <r>
      <t>Обґрунтування необхідності додаткових коштів на 2020рік</t>
    </r>
    <r>
      <rPr>
        <b/>
        <sz val="10"/>
        <color indexed="10"/>
        <rFont val="Arial Cyr"/>
        <family val="0"/>
      </rPr>
      <t xml:space="preserve"> </t>
    </r>
  </si>
  <si>
    <t>2020 (проєкт) у межах доведених граничних обсягів</t>
  </si>
  <si>
    <t>2020рік (проєкт) зміни у разі передбачення додаткових коштів</t>
  </si>
  <si>
    <t>Видатки спеціального фонду будуть спрямовуватись на витрати пов'язані з наданням та обслуговуванням пільгових довгострокових кредитів, наданих громадянам на будівництво/реконструкцію/ придбання житла.</t>
  </si>
  <si>
    <t xml:space="preserve">Основною метою виконання бюджетної програми є підвищення рівня забезпечення житлом молодих громадян м. Житомирі.  У 2018 році надано кредити на житло 4 молодим сім'ям. У 2019 році  надано кредити на житло 4 молодим сім'ям.Витрати пов'язані з наданням та обслуговуванням пільгових довгострокових кредитів, наданих громадянам на будівництво/реконструкцію/ придбання житла  у 2018 році склали 104652,00 грн., у 2019 році - 120000,00 грн. </t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</si>
  <si>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b/>
        <u val="single"/>
        <sz val="10"/>
        <rFont val="Arial Cyr"/>
        <family val="0"/>
      </rPr>
      <t>Виконавчий комітет Житомирської міської ради  Житомирської області</t>
    </r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</si>
  <si>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</t>
    </r>
    <r>
      <rPr>
        <b/>
        <u val="single"/>
        <sz val="10"/>
        <rFont val="Arial Cyr"/>
        <family val="0"/>
      </rPr>
      <t>Виконавчий комітет Житомирської міської ради  Житомирської області</t>
    </r>
  </si>
  <si>
    <t>Витрати пов'язані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</si>
  <si>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1) додаткові витрати на 2020 рік за бюджетними програмами:</t>
  </si>
  <si>
    <t>Субсидії та поточні трансферти підприємствам (установам, організаціям)</t>
  </si>
  <si>
    <t>довідка ЖРУДСФУ ДФСМЖБ</t>
  </si>
  <si>
    <t>Загальний фонд (2610)</t>
  </si>
  <si>
    <t>Спеціальний фонд (2610)</t>
  </si>
  <si>
    <t>Тис. грн.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</si>
  <si>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                                                                                                                 </t>
    </r>
    <r>
      <rPr>
        <sz val="10"/>
        <rFont val="Arial Cyr"/>
        <family val="0"/>
      </rPr>
      <t xml:space="preserve">Невиконнання рішення міської ради № 875 від 18.12.2017року Про затвердження міська програма забезпечення молодих сімей та одиноких молодих громадян житлом в м. Житомирі на 2018-2022 роки.  Молоді сім’ї не отримують власного житла, не покращать свої житлові умови, що може призвести до вимушеної трудової міграції за кордон, а також в бюджет не будуть надходити податки.       </t>
    </r>
  </si>
  <si>
    <t>13. Аналіз результатів, досягнутих внаслідок використання коштів загального фонду бюджету у 2018 році, очікувані результати у 2019 році, обгрунтування необхідності  передбачення витрат на 2020 -2022 роки.</t>
  </si>
  <si>
    <t xml:space="preserve"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 </t>
  </si>
  <si>
    <r>
      <t>_________</t>
    </r>
    <r>
      <rPr>
        <u val="single"/>
        <sz val="12"/>
        <rFont val="Arial Cyr"/>
        <family val="0"/>
      </rPr>
      <t>021</t>
    </r>
    <r>
      <rPr>
        <sz val="12"/>
        <rFont val="Arial Cyr"/>
        <family val="2"/>
      </rPr>
      <t>_____________</t>
    </r>
  </si>
  <si>
    <r>
      <t>_______</t>
    </r>
    <r>
      <rPr>
        <u val="single"/>
        <sz val="12"/>
        <rFont val="Arial Cyr"/>
        <family val="0"/>
      </rPr>
      <t>02</t>
    </r>
    <r>
      <rPr>
        <sz val="12"/>
        <rFont val="Arial Cyr"/>
        <family val="2"/>
      </rPr>
      <t>________</t>
    </r>
  </si>
  <si>
    <t>Кількість сімей, яким планується надати кредит збільшиться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</si>
</sst>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#,##0.0_ ;\-#,##0.0\ "/>
    <numFmt numFmtId="192" formatCode="0.000000"/>
    <numFmt numFmtId="193" formatCode="0.00000"/>
    <numFmt numFmtId="194" formatCode="0.0000"/>
    <numFmt numFmtId="195" formatCode="0.000"/>
  </numFmts>
  <fonts count="66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b/>
      <i/>
      <u val="single"/>
      <sz val="12"/>
      <name val="Arial Cyr"/>
      <family val="0"/>
    </font>
    <font>
      <sz val="8"/>
      <name val="Arial"/>
      <family val="2"/>
    </font>
    <font>
      <sz val="14"/>
      <name val="Arial Cyr"/>
      <family val="0"/>
    </font>
    <font>
      <b/>
      <u val="single"/>
      <sz val="10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90" fontId="10" fillId="0" borderId="10" xfId="60" applyNumberFormat="1" applyFont="1" applyFill="1" applyBorder="1" applyAlignment="1">
      <alignment vertical="center" wrapText="1"/>
    </xf>
    <xf numFmtId="190" fontId="10" fillId="0" borderId="10" xfId="6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90" fontId="11" fillId="0" borderId="10" xfId="60" applyNumberFormat="1" applyFont="1" applyBorder="1" applyAlignment="1">
      <alignment horizontal="center" vertical="center" wrapText="1"/>
    </xf>
    <xf numFmtId="190" fontId="11" fillId="0" borderId="10" xfId="60" applyNumberFormat="1" applyFont="1" applyFill="1" applyBorder="1" applyAlignment="1">
      <alignment horizontal="center" vertical="center" wrapText="1"/>
    </xf>
    <xf numFmtId="190" fontId="11" fillId="32" borderId="10" xfId="6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190" fontId="22" fillId="0" borderId="10" xfId="60" applyNumberFormat="1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83" fontId="0" fillId="32" borderId="10" xfId="0" applyNumberForma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/>
    </xf>
    <xf numFmtId="0" fontId="13" fillId="32" borderId="17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13" fillId="32" borderId="0" xfId="0" applyFont="1" applyFill="1" applyAlignment="1">
      <alignment wrapText="1"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0" fillId="32" borderId="0" xfId="0" applyFont="1" applyFill="1" applyAlignment="1">
      <alignment horizontal="left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90" fontId="4" fillId="0" borderId="10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184" fontId="0" fillId="32" borderId="13" xfId="0" applyNumberFormat="1" applyFont="1" applyFill="1" applyBorder="1" applyAlignment="1">
      <alignment horizontal="center" vertical="center" wrapText="1"/>
    </xf>
    <xf numFmtId="184" fontId="0" fillId="32" borderId="10" xfId="0" applyNumberFormat="1" applyFont="1" applyFill="1" applyBorder="1" applyAlignment="1">
      <alignment horizontal="center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ont="1" applyFill="1" applyBorder="1" applyAlignment="1">
      <alignment horizontal="center" vertical="center"/>
    </xf>
    <xf numFmtId="184" fontId="7" fillId="0" borderId="10" xfId="60" applyNumberFormat="1" applyFont="1" applyBorder="1" applyAlignment="1">
      <alignment horizontal="center" vertical="center" wrapText="1"/>
    </xf>
    <xf numFmtId="184" fontId="7" fillId="32" borderId="10" xfId="60" applyNumberFormat="1" applyFont="1" applyFill="1" applyBorder="1" applyAlignment="1">
      <alignment horizontal="center" vertical="center" wrapText="1"/>
    </xf>
    <xf numFmtId="184" fontId="7" fillId="32" borderId="10" xfId="0" applyNumberFormat="1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191" fontId="7" fillId="0" borderId="10" xfId="60" applyNumberFormat="1" applyFont="1" applyBorder="1" applyAlignment="1">
      <alignment horizontal="center" vertical="center" wrapText="1"/>
    </xf>
    <xf numFmtId="191" fontId="26" fillId="32" borderId="10" xfId="60" applyNumberFormat="1" applyFont="1" applyFill="1" applyBorder="1" applyAlignment="1">
      <alignment horizontal="center" vertical="center" wrapText="1"/>
    </xf>
    <xf numFmtId="191" fontId="7" fillId="0" borderId="10" xfId="60" applyNumberFormat="1" applyFont="1" applyFill="1" applyBorder="1" applyAlignment="1">
      <alignment horizontal="center" vertical="center" wrapText="1"/>
    </xf>
    <xf numFmtId="191" fontId="6" fillId="0" borderId="10" xfId="60" applyNumberFormat="1" applyFont="1" applyFill="1" applyBorder="1" applyAlignment="1">
      <alignment horizontal="center" vertical="center" wrapText="1"/>
    </xf>
    <xf numFmtId="191" fontId="6" fillId="0" borderId="10" xfId="60" applyNumberFormat="1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vertical="center" wrapText="1"/>
    </xf>
    <xf numFmtId="184" fontId="0" fillId="0" borderId="10" xfId="6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wrapText="1"/>
    </xf>
    <xf numFmtId="0" fontId="0" fillId="32" borderId="12" xfId="0" applyFill="1" applyBorder="1" applyAlignment="1">
      <alignment horizontal="center" vertical="center" wrapText="1"/>
    </xf>
    <xf numFmtId="190" fontId="0" fillId="0" borderId="12" xfId="6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189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showGridLines="0" tabSelected="1" view="pageBreakPreview" zoomScale="70" zoomScaleNormal="70" zoomScaleSheetLayoutView="70" zoomScalePageLayoutView="0" workbookViewId="0" topLeftCell="A10">
      <selection activeCell="A17" sqref="A17:N17"/>
    </sheetView>
  </sheetViews>
  <sheetFormatPr defaultColWidth="9.00390625" defaultRowHeight="12.75"/>
  <cols>
    <col min="1" max="1" width="9.125" style="57" customWidth="1"/>
    <col min="2" max="2" width="30.00390625" style="57" customWidth="1"/>
    <col min="3" max="3" width="15.00390625" style="57" customWidth="1"/>
    <col min="4" max="4" width="15.75390625" style="57" customWidth="1"/>
    <col min="5" max="6" width="16.00390625" style="57" customWidth="1"/>
    <col min="7" max="7" width="17.00390625" style="57" customWidth="1"/>
    <col min="8" max="8" width="15.75390625" style="57" customWidth="1"/>
    <col min="9" max="9" width="18.75390625" style="57" customWidth="1"/>
    <col min="10" max="10" width="15.375" style="57" customWidth="1"/>
    <col min="11" max="11" width="14.25390625" style="57" customWidth="1"/>
    <col min="12" max="12" width="12.625" style="57" customWidth="1"/>
    <col min="13" max="13" width="16.25390625" style="57" customWidth="1"/>
    <col min="14" max="14" width="15.375" style="57" customWidth="1"/>
    <col min="15" max="15" width="7.375" style="57" customWidth="1"/>
    <col min="16" max="16" width="6.375" style="57" customWidth="1"/>
    <col min="17" max="16384" width="9.125" style="57" customWidth="1"/>
  </cols>
  <sheetData>
    <row r="1" spans="1:8" ht="18">
      <c r="A1" s="221" t="s">
        <v>144</v>
      </c>
      <c r="B1" s="221"/>
      <c r="C1" s="221"/>
      <c r="D1" s="221"/>
      <c r="E1" s="221"/>
      <c r="F1" s="221"/>
      <c r="G1" s="221"/>
      <c r="H1" s="221"/>
    </row>
    <row r="2" spans="1:3" ht="12.75">
      <c r="A2" s="56"/>
      <c r="B2" s="56"/>
      <c r="C2" s="56"/>
    </row>
    <row r="3" spans="1:14" ht="25.5" customHeight="1">
      <c r="A3" s="223" t="s">
        <v>145</v>
      </c>
      <c r="B3" s="223"/>
      <c r="C3" s="223"/>
      <c r="D3" s="223"/>
      <c r="E3" s="223"/>
      <c r="F3" s="223"/>
      <c r="G3" s="223"/>
      <c r="H3" s="225" t="s">
        <v>147</v>
      </c>
      <c r="I3" s="225"/>
      <c r="J3" s="72"/>
      <c r="K3" s="72"/>
      <c r="L3" s="72"/>
      <c r="M3" s="236" t="s">
        <v>198</v>
      </c>
      <c r="N3" s="236"/>
    </row>
    <row r="4" spans="1:14" ht="48.75" customHeight="1">
      <c r="A4" s="224" t="s">
        <v>116</v>
      </c>
      <c r="B4" s="224"/>
      <c r="C4" s="224"/>
      <c r="D4" s="224"/>
      <c r="E4" s="224"/>
      <c r="F4" s="56" t="s">
        <v>115</v>
      </c>
      <c r="G4" s="56"/>
      <c r="H4" s="235" t="s">
        <v>118</v>
      </c>
      <c r="I4" s="235"/>
      <c r="J4" s="56"/>
      <c r="K4" s="56"/>
      <c r="L4" s="56"/>
      <c r="M4" s="231" t="s">
        <v>110</v>
      </c>
      <c r="N4" s="231"/>
    </row>
    <row r="5" spans="1:12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4" ht="30" customHeight="1">
      <c r="A6" s="223" t="s">
        <v>192</v>
      </c>
      <c r="B6" s="223"/>
      <c r="C6" s="223"/>
      <c r="D6" s="223"/>
      <c r="E6" s="223"/>
      <c r="F6" s="223"/>
      <c r="G6" s="223"/>
      <c r="H6" s="225" t="s">
        <v>193</v>
      </c>
      <c r="I6" s="225"/>
      <c r="J6" s="72"/>
      <c r="K6" s="72"/>
      <c r="L6" s="72"/>
      <c r="M6" s="237" t="s">
        <v>198</v>
      </c>
      <c r="N6" s="238"/>
    </row>
    <row r="7" spans="1:14" ht="72" customHeight="1">
      <c r="A7" s="224" t="s">
        <v>73</v>
      </c>
      <c r="B7" s="224"/>
      <c r="C7" s="224"/>
      <c r="D7" s="224"/>
      <c r="E7" s="224"/>
      <c r="F7" s="56"/>
      <c r="G7" s="56"/>
      <c r="H7" s="235" t="s">
        <v>119</v>
      </c>
      <c r="I7" s="235"/>
      <c r="J7" s="56"/>
      <c r="K7" s="56"/>
      <c r="L7" s="56"/>
      <c r="M7" s="231" t="s">
        <v>110</v>
      </c>
      <c r="N7" s="231"/>
    </row>
    <row r="8" spans="1:12" ht="15" customHeight="1">
      <c r="A8" s="100"/>
      <c r="B8" s="100"/>
      <c r="C8" s="100"/>
      <c r="D8" s="100"/>
      <c r="E8" s="100"/>
      <c r="F8" s="73"/>
      <c r="G8" s="73"/>
      <c r="H8" s="73"/>
      <c r="I8" s="73"/>
      <c r="J8" s="73"/>
      <c r="K8" s="73"/>
      <c r="L8" s="72"/>
    </row>
    <row r="9" spans="1:14" ht="91.5" customHeight="1">
      <c r="A9" s="60" t="s">
        <v>121</v>
      </c>
      <c r="B9" s="227" t="s">
        <v>148</v>
      </c>
      <c r="C9" s="227"/>
      <c r="D9" s="227" t="s">
        <v>195</v>
      </c>
      <c r="E9" s="227"/>
      <c r="F9" s="60"/>
      <c r="G9" s="227" t="s">
        <v>199</v>
      </c>
      <c r="H9" s="227"/>
      <c r="I9" s="233" t="s">
        <v>194</v>
      </c>
      <c r="J9" s="233"/>
      <c r="K9" s="233"/>
      <c r="L9" s="72"/>
      <c r="M9" s="234" t="s">
        <v>200</v>
      </c>
      <c r="N9" s="234"/>
    </row>
    <row r="10" spans="1:14" ht="54" customHeight="1">
      <c r="A10" s="56"/>
      <c r="B10" s="129" t="s">
        <v>122</v>
      </c>
      <c r="C10" s="56"/>
      <c r="D10" s="231" t="s">
        <v>123</v>
      </c>
      <c r="E10" s="231"/>
      <c r="F10" s="56"/>
      <c r="G10" s="231" t="s">
        <v>124</v>
      </c>
      <c r="H10" s="231"/>
      <c r="I10" s="231" t="s">
        <v>125</v>
      </c>
      <c r="J10" s="231"/>
      <c r="K10" s="231"/>
      <c r="L10" s="56"/>
      <c r="M10" s="231" t="s">
        <v>111</v>
      </c>
      <c r="N10" s="231"/>
    </row>
    <row r="11" spans="1:12" ht="7.5" customHeight="1">
      <c r="A11" s="73"/>
      <c r="B11" s="73"/>
      <c r="C11" s="73"/>
      <c r="D11" s="73"/>
      <c r="E11" s="73"/>
      <c r="F11" s="73"/>
      <c r="G11" s="73"/>
      <c r="H11" s="73"/>
      <c r="I11" s="72"/>
      <c r="J11" s="72"/>
      <c r="K11" s="72"/>
      <c r="L11" s="72"/>
    </row>
    <row r="12" spans="1:12" ht="15.75">
      <c r="A12" s="222" t="s">
        <v>146</v>
      </c>
      <c r="B12" s="222"/>
      <c r="C12" s="222"/>
      <c r="D12" s="222"/>
      <c r="E12" s="222"/>
      <c r="F12" s="222"/>
      <c r="G12" s="222"/>
      <c r="H12" s="222"/>
      <c r="I12" s="72"/>
      <c r="J12" s="72"/>
      <c r="K12" s="72"/>
      <c r="L12" s="72"/>
    </row>
    <row r="13" spans="1:12" ht="15.75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5.75">
      <c r="A14" s="222" t="s">
        <v>126</v>
      </c>
      <c r="B14" s="222"/>
      <c r="C14" s="222"/>
      <c r="D14" s="222"/>
      <c r="E14" s="222"/>
      <c r="F14" s="72"/>
      <c r="G14" s="72"/>
      <c r="H14" s="72"/>
      <c r="I14" s="72"/>
      <c r="J14" s="72"/>
      <c r="K14" s="72"/>
      <c r="L14" s="72"/>
    </row>
    <row r="15" spans="1:14" ht="64.5" customHeight="1">
      <c r="A15" s="226" t="s">
        <v>201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2" ht="15.75">
      <c r="A16" s="223" t="s">
        <v>127</v>
      </c>
      <c r="B16" s="223"/>
      <c r="C16" s="223"/>
      <c r="D16" s="223"/>
      <c r="E16" s="72"/>
      <c r="F16" s="72"/>
      <c r="G16" s="72"/>
      <c r="H16" s="72"/>
      <c r="I16" s="72"/>
      <c r="J16" s="72"/>
      <c r="K16" s="72"/>
      <c r="L16" s="72"/>
    </row>
    <row r="17" spans="1:14" ht="47.25" customHeight="1">
      <c r="A17" s="226" t="s">
        <v>149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</row>
    <row r="18" spans="1:12" ht="25.5" customHeight="1">
      <c r="A18" s="222" t="s">
        <v>128</v>
      </c>
      <c r="B18" s="222"/>
      <c r="C18" s="222"/>
      <c r="D18" s="222"/>
      <c r="E18" s="72"/>
      <c r="F18" s="72"/>
      <c r="G18" s="72"/>
      <c r="H18" s="72"/>
      <c r="I18" s="72"/>
      <c r="J18" s="72"/>
      <c r="K18" s="72"/>
      <c r="L18" s="72"/>
    </row>
    <row r="19" spans="1:14" ht="80.25" customHeight="1">
      <c r="A19" s="226" t="s">
        <v>202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</row>
    <row r="20" spans="1:14" s="60" customFormat="1" ht="22.5" customHeight="1">
      <c r="A20" s="232" t="s">
        <v>129</v>
      </c>
      <c r="B20" s="232"/>
      <c r="C20" s="232"/>
      <c r="D20" s="232"/>
      <c r="E20" s="232"/>
      <c r="F20" s="232"/>
      <c r="G20" s="74"/>
      <c r="H20" s="74"/>
      <c r="I20" s="74"/>
      <c r="J20" s="74"/>
      <c r="K20" s="74"/>
      <c r="L20" s="74"/>
      <c r="M20" s="74"/>
      <c r="N20" s="74"/>
    </row>
    <row r="21" spans="1:12" ht="6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4" s="60" customFormat="1" ht="18.75" customHeight="1">
      <c r="A22" s="228" t="s">
        <v>143</v>
      </c>
      <c r="B22" s="228"/>
      <c r="C22" s="228"/>
      <c r="D22" s="228"/>
      <c r="E22" s="228"/>
      <c r="F22" s="228"/>
      <c r="G22" s="74"/>
      <c r="H22" s="74"/>
      <c r="I22" s="74"/>
      <c r="J22" s="74"/>
      <c r="K22" s="74"/>
      <c r="L22" s="74"/>
      <c r="M22" s="74"/>
      <c r="N22" s="74"/>
    </row>
    <row r="23" spans="1:14" s="60" customFormat="1" ht="12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103" t="s">
        <v>72</v>
      </c>
    </row>
    <row r="24" spans="1:14" ht="22.5" customHeight="1">
      <c r="A24" s="229" t="s">
        <v>30</v>
      </c>
      <c r="B24" s="214" t="s">
        <v>12</v>
      </c>
      <c r="C24" s="213" t="s">
        <v>137</v>
      </c>
      <c r="D24" s="213"/>
      <c r="E24" s="213"/>
      <c r="F24" s="213"/>
      <c r="G24" s="213" t="s">
        <v>138</v>
      </c>
      <c r="H24" s="213"/>
      <c r="I24" s="213"/>
      <c r="J24" s="213"/>
      <c r="K24" s="213" t="s">
        <v>139</v>
      </c>
      <c r="L24" s="213"/>
      <c r="M24" s="213"/>
      <c r="N24" s="213"/>
    </row>
    <row r="25" spans="1:14" ht="30" customHeight="1">
      <c r="A25" s="230"/>
      <c r="B25" s="215"/>
      <c r="C25" s="38" t="s">
        <v>2</v>
      </c>
      <c r="D25" s="38" t="s">
        <v>53</v>
      </c>
      <c r="E25" s="39" t="s">
        <v>105</v>
      </c>
      <c r="F25" s="39" t="s">
        <v>42</v>
      </c>
      <c r="G25" s="38" t="s">
        <v>2</v>
      </c>
      <c r="H25" s="38" t="s">
        <v>53</v>
      </c>
      <c r="I25" s="39" t="s">
        <v>105</v>
      </c>
      <c r="J25" s="39" t="s">
        <v>43</v>
      </c>
      <c r="K25" s="38" t="s">
        <v>2</v>
      </c>
      <c r="L25" s="38" t="s">
        <v>53</v>
      </c>
      <c r="M25" s="39" t="s">
        <v>105</v>
      </c>
      <c r="N25" s="39" t="s">
        <v>44</v>
      </c>
    </row>
    <row r="26" spans="1:14" ht="19.5" customHeight="1">
      <c r="A26" s="50">
        <v>1</v>
      </c>
      <c r="B26" s="17">
        <v>2</v>
      </c>
      <c r="C26" s="42">
        <v>3</v>
      </c>
      <c r="D26" s="42">
        <v>4</v>
      </c>
      <c r="E26" s="42">
        <v>5</v>
      </c>
      <c r="F26" s="42">
        <v>6</v>
      </c>
      <c r="G26" s="42">
        <v>7</v>
      </c>
      <c r="H26" s="42">
        <v>8</v>
      </c>
      <c r="I26" s="42">
        <v>9</v>
      </c>
      <c r="J26" s="42">
        <v>10</v>
      </c>
      <c r="K26" s="42">
        <v>11</v>
      </c>
      <c r="L26" s="42">
        <v>12</v>
      </c>
      <c r="M26" s="42">
        <v>13</v>
      </c>
      <c r="N26" s="42">
        <v>14</v>
      </c>
    </row>
    <row r="27" spans="1:14" ht="29.25" customHeight="1">
      <c r="A27" s="135">
        <v>6080</v>
      </c>
      <c r="B27" s="18" t="s">
        <v>33</v>
      </c>
      <c r="C27" s="132">
        <v>104652</v>
      </c>
      <c r="D27" s="133" t="s">
        <v>17</v>
      </c>
      <c r="E27" s="133" t="s">
        <v>17</v>
      </c>
      <c r="F27" s="133">
        <f>C27</f>
        <v>104652</v>
      </c>
      <c r="G27" s="133">
        <v>120000</v>
      </c>
      <c r="H27" s="133" t="s">
        <v>17</v>
      </c>
      <c r="I27" s="133" t="s">
        <v>17</v>
      </c>
      <c r="J27" s="133">
        <f>G27</f>
        <v>120000</v>
      </c>
      <c r="K27" s="133">
        <v>120000</v>
      </c>
      <c r="L27" s="133" t="s">
        <v>17</v>
      </c>
      <c r="M27" s="133" t="s">
        <v>17</v>
      </c>
      <c r="N27" s="133">
        <f>K27</f>
        <v>120000</v>
      </c>
    </row>
    <row r="28" spans="1:14" ht="57">
      <c r="A28" s="135"/>
      <c r="B28" s="18" t="s">
        <v>56</v>
      </c>
      <c r="C28" s="133" t="s">
        <v>17</v>
      </c>
      <c r="D28" s="133"/>
      <c r="E28" s="133"/>
      <c r="F28" s="133"/>
      <c r="G28" s="133" t="s">
        <v>17</v>
      </c>
      <c r="H28" s="133"/>
      <c r="I28" s="133"/>
      <c r="J28" s="133"/>
      <c r="K28" s="133" t="s">
        <v>17</v>
      </c>
      <c r="L28" s="133"/>
      <c r="M28" s="133"/>
      <c r="N28" s="133"/>
    </row>
    <row r="29" spans="1:14" ht="57">
      <c r="A29" s="135"/>
      <c r="B29" s="18" t="s">
        <v>57</v>
      </c>
      <c r="C29" s="133" t="s">
        <v>17</v>
      </c>
      <c r="D29" s="134"/>
      <c r="E29" s="134"/>
      <c r="F29" s="134">
        <f>SUM(D29)</f>
        <v>0</v>
      </c>
      <c r="G29" s="133" t="s">
        <v>17</v>
      </c>
      <c r="H29" s="134"/>
      <c r="I29" s="134"/>
      <c r="J29" s="134">
        <f>SUM(H29)</f>
        <v>0</v>
      </c>
      <c r="K29" s="133" t="s">
        <v>17</v>
      </c>
      <c r="L29" s="134"/>
      <c r="M29" s="134"/>
      <c r="N29" s="134"/>
    </row>
    <row r="30" spans="1:14" ht="30.75" customHeight="1">
      <c r="A30" s="135">
        <v>6080</v>
      </c>
      <c r="B30" s="18" t="s">
        <v>58</v>
      </c>
      <c r="C30" s="133" t="s">
        <v>17</v>
      </c>
      <c r="D30" s="133">
        <v>19540</v>
      </c>
      <c r="E30" s="133"/>
      <c r="F30" s="133">
        <f>D30+E30</f>
        <v>19540</v>
      </c>
      <c r="G30" s="133" t="s">
        <v>17</v>
      </c>
      <c r="H30" s="133">
        <v>18170</v>
      </c>
      <c r="I30" s="133"/>
      <c r="J30" s="133">
        <f>H30+I30</f>
        <v>18170</v>
      </c>
      <c r="K30" s="133" t="s">
        <v>17</v>
      </c>
      <c r="L30" s="133">
        <v>22171</v>
      </c>
      <c r="M30" s="133"/>
      <c r="N30" s="133">
        <f>L30+M30</f>
        <v>22171</v>
      </c>
    </row>
    <row r="31" spans="1:14" ht="22.5" customHeight="1">
      <c r="A31" s="17"/>
      <c r="B31" s="18" t="s">
        <v>55</v>
      </c>
      <c r="C31" s="138">
        <f>SUM(C27:C30)</f>
        <v>104652</v>
      </c>
      <c r="D31" s="138">
        <f aca="true" t="shared" si="0" ref="D31:N31">SUM(D27:D30)</f>
        <v>19540</v>
      </c>
      <c r="E31" s="138">
        <f t="shared" si="0"/>
        <v>0</v>
      </c>
      <c r="F31" s="138">
        <f t="shared" si="0"/>
        <v>124192</v>
      </c>
      <c r="G31" s="138">
        <f t="shared" si="0"/>
        <v>120000</v>
      </c>
      <c r="H31" s="138">
        <f t="shared" si="0"/>
        <v>18170</v>
      </c>
      <c r="I31" s="138">
        <f t="shared" si="0"/>
        <v>0</v>
      </c>
      <c r="J31" s="138">
        <f t="shared" si="0"/>
        <v>138170</v>
      </c>
      <c r="K31" s="138">
        <f t="shared" si="0"/>
        <v>120000</v>
      </c>
      <c r="L31" s="138">
        <f t="shared" si="0"/>
        <v>22171</v>
      </c>
      <c r="M31" s="138">
        <f t="shared" si="0"/>
        <v>0</v>
      </c>
      <c r="N31" s="138">
        <f t="shared" si="0"/>
        <v>142171</v>
      </c>
    </row>
    <row r="32" spans="1:14" ht="12.75" customHeight="1">
      <c r="A32" s="220"/>
      <c r="B32" s="220"/>
      <c r="C32" s="220"/>
      <c r="D32" s="220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22.5" customHeight="1">
      <c r="A33" s="219" t="s">
        <v>142</v>
      </c>
      <c r="B33" s="219"/>
      <c r="C33" s="219"/>
      <c r="D33" s="219"/>
      <c r="E33" s="219"/>
      <c r="F33" s="219"/>
      <c r="G33" s="219"/>
      <c r="H33" s="219"/>
      <c r="I33" s="219"/>
      <c r="J33" s="219"/>
      <c r="K33" s="47"/>
      <c r="L33" s="47"/>
      <c r="M33" s="47"/>
      <c r="N33" s="47"/>
    </row>
    <row r="34" spans="1:14" ht="14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 t="s">
        <v>72</v>
      </c>
      <c r="L34" s="47"/>
      <c r="M34" s="47"/>
      <c r="N34" s="47"/>
    </row>
    <row r="35" spans="1:14" ht="22.5" customHeight="1">
      <c r="A35" s="213" t="s">
        <v>30</v>
      </c>
      <c r="B35" s="214" t="s">
        <v>31</v>
      </c>
      <c r="C35" s="216" t="s">
        <v>140</v>
      </c>
      <c r="D35" s="217"/>
      <c r="E35" s="217"/>
      <c r="F35" s="218"/>
      <c r="G35" s="216" t="s">
        <v>141</v>
      </c>
      <c r="H35" s="217"/>
      <c r="I35" s="217"/>
      <c r="J35" s="218"/>
      <c r="K35" s="47"/>
      <c r="L35" s="47"/>
      <c r="M35" s="47"/>
      <c r="N35" s="47"/>
    </row>
    <row r="36" spans="1:14" ht="30" customHeight="1">
      <c r="A36" s="213"/>
      <c r="B36" s="215"/>
      <c r="C36" s="38" t="s">
        <v>2</v>
      </c>
      <c r="D36" s="38" t="s">
        <v>53</v>
      </c>
      <c r="E36" s="39" t="s">
        <v>105</v>
      </c>
      <c r="F36" s="39" t="s">
        <v>42</v>
      </c>
      <c r="G36" s="38" t="s">
        <v>2</v>
      </c>
      <c r="H36" s="38" t="s">
        <v>53</v>
      </c>
      <c r="I36" s="39" t="s">
        <v>105</v>
      </c>
      <c r="J36" s="39" t="s">
        <v>43</v>
      </c>
      <c r="K36" s="47"/>
      <c r="L36" s="47"/>
      <c r="M36" s="47"/>
      <c r="N36" s="47"/>
    </row>
    <row r="37" spans="1:14" ht="22.5" customHeight="1">
      <c r="A37" s="17">
        <v>1</v>
      </c>
      <c r="B37" s="17">
        <v>2</v>
      </c>
      <c r="C37" s="42">
        <v>3</v>
      </c>
      <c r="D37" s="42">
        <v>4</v>
      </c>
      <c r="E37" s="42">
        <v>5</v>
      </c>
      <c r="F37" s="42">
        <v>6</v>
      </c>
      <c r="G37" s="42">
        <v>7</v>
      </c>
      <c r="H37" s="42">
        <v>8</v>
      </c>
      <c r="I37" s="42">
        <v>9</v>
      </c>
      <c r="J37" s="17">
        <v>10</v>
      </c>
      <c r="K37" s="19"/>
      <c r="L37" s="19"/>
      <c r="M37" s="19"/>
      <c r="N37" s="19"/>
    </row>
    <row r="38" spans="1:14" ht="36" customHeight="1">
      <c r="A38" s="135">
        <v>6080</v>
      </c>
      <c r="B38" s="18" t="s">
        <v>33</v>
      </c>
      <c r="C38" s="141">
        <v>260377</v>
      </c>
      <c r="D38" s="133" t="s">
        <v>17</v>
      </c>
      <c r="E38" s="133" t="s">
        <v>17</v>
      </c>
      <c r="F38" s="133">
        <f>C38</f>
        <v>260377</v>
      </c>
      <c r="G38" s="143">
        <v>271698</v>
      </c>
      <c r="H38" s="136" t="s">
        <v>17</v>
      </c>
      <c r="I38" s="136" t="s">
        <v>17</v>
      </c>
      <c r="J38" s="136">
        <f>G38</f>
        <v>271698</v>
      </c>
      <c r="K38" s="47"/>
      <c r="L38" s="47"/>
      <c r="M38" s="47"/>
      <c r="N38" s="47"/>
    </row>
    <row r="39" spans="1:14" ht="60" customHeight="1">
      <c r="A39" s="135"/>
      <c r="B39" s="18" t="s">
        <v>56</v>
      </c>
      <c r="C39" s="133" t="s">
        <v>17</v>
      </c>
      <c r="D39" s="136"/>
      <c r="E39" s="133"/>
      <c r="F39" s="133">
        <f>D39+E39</f>
        <v>0</v>
      </c>
      <c r="G39" s="136" t="s">
        <v>17</v>
      </c>
      <c r="H39" s="136"/>
      <c r="I39" s="136"/>
      <c r="J39" s="136">
        <f>H39+I39</f>
        <v>0</v>
      </c>
      <c r="K39" s="47"/>
      <c r="L39" s="47"/>
      <c r="M39" s="47"/>
      <c r="N39" s="47"/>
    </row>
    <row r="40" spans="1:14" ht="60.75" customHeight="1">
      <c r="A40" s="135"/>
      <c r="B40" s="18" t="s">
        <v>57</v>
      </c>
      <c r="C40" s="133" t="s">
        <v>17</v>
      </c>
      <c r="D40" s="137"/>
      <c r="E40" s="134"/>
      <c r="F40" s="133">
        <f>D40+E40</f>
        <v>0</v>
      </c>
      <c r="G40" s="136" t="s">
        <v>17</v>
      </c>
      <c r="H40" s="137"/>
      <c r="I40" s="137"/>
      <c r="J40" s="136">
        <f>H40+I40</f>
        <v>0</v>
      </c>
      <c r="K40" s="47"/>
      <c r="L40" s="47"/>
      <c r="M40" s="47"/>
      <c r="N40" s="47"/>
    </row>
    <row r="41" spans="1:14" ht="28.5">
      <c r="A41" s="135">
        <v>6080</v>
      </c>
      <c r="B41" s="18" t="s">
        <v>58</v>
      </c>
      <c r="C41" s="133" t="s">
        <v>17</v>
      </c>
      <c r="D41" s="136">
        <v>36908</v>
      </c>
      <c r="E41" s="133"/>
      <c r="F41" s="133">
        <f>D41+E41</f>
        <v>36908</v>
      </c>
      <c r="G41" s="136" t="s">
        <v>17</v>
      </c>
      <c r="H41" s="136">
        <v>48284</v>
      </c>
      <c r="I41" s="136"/>
      <c r="J41" s="136">
        <f>H41+I41</f>
        <v>48284</v>
      </c>
      <c r="K41" s="47"/>
      <c r="L41" s="47"/>
      <c r="M41" s="47"/>
      <c r="N41" s="47"/>
    </row>
    <row r="42" spans="1:14" ht="24" customHeight="1">
      <c r="A42" s="17"/>
      <c r="B42" s="18" t="s">
        <v>55</v>
      </c>
      <c r="C42" s="139">
        <f>SUM(C38:C41)</f>
        <v>260377</v>
      </c>
      <c r="D42" s="139">
        <f aca="true" t="shared" si="1" ref="D42:J42">SUM(D38:D41)</f>
        <v>36908</v>
      </c>
      <c r="E42" s="139">
        <f t="shared" si="1"/>
        <v>0</v>
      </c>
      <c r="F42" s="139">
        <f>SUM(F38:F41)</f>
        <v>297285</v>
      </c>
      <c r="G42" s="139">
        <f t="shared" si="1"/>
        <v>271698</v>
      </c>
      <c r="H42" s="139">
        <f t="shared" si="1"/>
        <v>48284</v>
      </c>
      <c r="I42" s="139">
        <f t="shared" si="1"/>
        <v>0</v>
      </c>
      <c r="J42" s="139">
        <f t="shared" si="1"/>
        <v>319982</v>
      </c>
      <c r="K42" s="47"/>
      <c r="L42" s="47"/>
      <c r="M42" s="47"/>
      <c r="N42" s="47"/>
    </row>
    <row r="43" spans="1:13" ht="22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 selectLockedCells="1"/>
  <mergeCells count="42">
    <mergeCell ref="H4:I4"/>
    <mergeCell ref="M4:N4"/>
    <mergeCell ref="M3:N3"/>
    <mergeCell ref="H6:I6"/>
    <mergeCell ref="H7:I7"/>
    <mergeCell ref="M6:N6"/>
    <mergeCell ref="M7:N7"/>
    <mergeCell ref="G9:H9"/>
    <mergeCell ref="I9:K9"/>
    <mergeCell ref="I10:K10"/>
    <mergeCell ref="M9:N9"/>
    <mergeCell ref="C24:F24"/>
    <mergeCell ref="A18:D18"/>
    <mergeCell ref="K24:N24"/>
    <mergeCell ref="A19:N19"/>
    <mergeCell ref="M10:N10"/>
    <mergeCell ref="A7:E7"/>
    <mergeCell ref="A22:F22"/>
    <mergeCell ref="G24:J24"/>
    <mergeCell ref="A24:A25"/>
    <mergeCell ref="D10:E10"/>
    <mergeCell ref="G10:H10"/>
    <mergeCell ref="D9:E9"/>
    <mergeCell ref="B24:B25"/>
    <mergeCell ref="A17:N17"/>
    <mergeCell ref="A20:F20"/>
    <mergeCell ref="A1:H1"/>
    <mergeCell ref="A14:E14"/>
    <mergeCell ref="A12:H12"/>
    <mergeCell ref="A16:D16"/>
    <mergeCell ref="A4:E4"/>
    <mergeCell ref="A3:G3"/>
    <mergeCell ref="H3:I3"/>
    <mergeCell ref="A15:N15"/>
    <mergeCell ref="B9:C9"/>
    <mergeCell ref="A6:G6"/>
    <mergeCell ref="A35:A36"/>
    <mergeCell ref="B35:B36"/>
    <mergeCell ref="C35:F35"/>
    <mergeCell ref="G35:J35"/>
    <mergeCell ref="A33:J33"/>
    <mergeCell ref="A32:D32"/>
  </mergeCells>
  <printOptions/>
  <pageMargins left="1.08" right="0.2362204724409449" top="0.3937007874015748" bottom="0.3937007874015748" header="0.1968503937007874" footer="0.2362204724409449"/>
  <pageSetup horizontalDpi="600" verticalDpi="600" orientation="landscape" paperSize="9" scale="55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2"/>
  <sheetViews>
    <sheetView showGridLines="0" view="pageBreakPreview" zoomScale="70" zoomScaleNormal="70" zoomScaleSheetLayoutView="70" workbookViewId="0" topLeftCell="A13">
      <selection activeCell="L10" sqref="L10"/>
    </sheetView>
  </sheetViews>
  <sheetFormatPr defaultColWidth="9.00390625" defaultRowHeight="12.75"/>
  <cols>
    <col min="1" max="1" width="15.375" style="22" customWidth="1"/>
    <col min="2" max="2" width="27.87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4" width="12.125" style="22" customWidth="1"/>
    <col min="15" max="16384" width="9.125" style="22" customWidth="1"/>
  </cols>
  <sheetData>
    <row r="2" spans="1:11" ht="19.5" customHeight="1">
      <c r="A2" s="239" t="s">
        <v>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239" t="s">
        <v>151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72</v>
      </c>
    </row>
    <row r="6" spans="1:14" ht="17.25" customHeight="1">
      <c r="A6" s="213" t="s">
        <v>74</v>
      </c>
      <c r="B6" s="214" t="s">
        <v>12</v>
      </c>
      <c r="C6" s="213" t="s">
        <v>137</v>
      </c>
      <c r="D6" s="213"/>
      <c r="E6" s="213"/>
      <c r="F6" s="213"/>
      <c r="G6" s="213" t="s">
        <v>153</v>
      </c>
      <c r="H6" s="213"/>
      <c r="I6" s="213"/>
      <c r="J6" s="213"/>
      <c r="K6" s="213" t="s">
        <v>139</v>
      </c>
      <c r="L6" s="213"/>
      <c r="M6" s="213"/>
      <c r="N6" s="213"/>
    </row>
    <row r="7" spans="1:14" ht="55.5" customHeight="1">
      <c r="A7" s="213"/>
      <c r="B7" s="215"/>
      <c r="C7" s="38" t="s">
        <v>2</v>
      </c>
      <c r="D7" s="38" t="s">
        <v>53</v>
      </c>
      <c r="E7" s="39" t="s">
        <v>105</v>
      </c>
      <c r="F7" s="39" t="s">
        <v>42</v>
      </c>
      <c r="G7" s="38" t="s">
        <v>2</v>
      </c>
      <c r="H7" s="38" t="s">
        <v>53</v>
      </c>
      <c r="I7" s="39" t="s">
        <v>105</v>
      </c>
      <c r="J7" s="39" t="s">
        <v>43</v>
      </c>
      <c r="K7" s="38" t="s">
        <v>2</v>
      </c>
      <c r="L7" s="38" t="s">
        <v>53</v>
      </c>
      <c r="M7" s="39" t="s">
        <v>105</v>
      </c>
      <c r="N7" s="39" t="s">
        <v>44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36">
      <c r="A9" s="135">
        <v>2610</v>
      </c>
      <c r="B9" s="140" t="s">
        <v>150</v>
      </c>
      <c r="C9" s="141">
        <v>104652</v>
      </c>
      <c r="D9" s="141">
        <v>19540</v>
      </c>
      <c r="E9" s="141"/>
      <c r="F9" s="141">
        <f>C9+D9+E9</f>
        <v>124192</v>
      </c>
      <c r="G9" s="141">
        <v>120000</v>
      </c>
      <c r="H9" s="141">
        <v>18170</v>
      </c>
      <c r="I9" s="141"/>
      <c r="J9" s="141">
        <v>249054</v>
      </c>
      <c r="K9" s="141">
        <f>'ДОДАТОК 2 Форма 2 п.1-5'!K27</f>
        <v>120000</v>
      </c>
      <c r="L9" s="141">
        <f>'ДОДАТОК 2 Форма 2 п.1-5'!L30</f>
        <v>22171</v>
      </c>
      <c r="M9" s="141"/>
      <c r="N9" s="141">
        <f>K9+L9+M9</f>
        <v>142171</v>
      </c>
    </row>
    <row r="10" spans="1:14" ht="14.25">
      <c r="A10" s="17"/>
      <c r="B10" s="18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15">
      <c r="A11" s="17"/>
      <c r="B11" s="18" t="s">
        <v>55</v>
      </c>
      <c r="C11" s="139">
        <f>SUM(C9:C10)</f>
        <v>104652</v>
      </c>
      <c r="D11" s="139">
        <f aca="true" t="shared" si="0" ref="D11:N11">SUM(D9:D10)</f>
        <v>19540</v>
      </c>
      <c r="E11" s="139">
        <f t="shared" si="0"/>
        <v>0</v>
      </c>
      <c r="F11" s="139">
        <f t="shared" si="0"/>
        <v>124192</v>
      </c>
      <c r="G11" s="139">
        <f t="shared" si="0"/>
        <v>120000</v>
      </c>
      <c r="H11" s="139">
        <f t="shared" si="0"/>
        <v>18170</v>
      </c>
      <c r="I11" s="139">
        <f t="shared" si="0"/>
        <v>0</v>
      </c>
      <c r="J11" s="139">
        <f t="shared" si="0"/>
        <v>249054</v>
      </c>
      <c r="K11" s="139">
        <f t="shared" si="0"/>
        <v>120000</v>
      </c>
      <c r="L11" s="139">
        <f t="shared" si="0"/>
        <v>22171</v>
      </c>
      <c r="M11" s="139">
        <f t="shared" si="0"/>
        <v>0</v>
      </c>
      <c r="N11" s="139">
        <f t="shared" si="0"/>
        <v>142171</v>
      </c>
    </row>
    <row r="12" spans="1:8" ht="15.75">
      <c r="A12" s="36"/>
      <c r="B12" s="36"/>
      <c r="C12" s="36"/>
      <c r="D12" s="36"/>
      <c r="E12" s="36"/>
      <c r="F12" s="36"/>
      <c r="G12" s="36"/>
      <c r="H12" s="36"/>
    </row>
    <row r="13" spans="1:13" ht="15.75" customHeight="1">
      <c r="A13" s="239" t="s">
        <v>75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4" ht="15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N14" s="37" t="s">
        <v>72</v>
      </c>
    </row>
    <row r="15" spans="1:14" ht="19.5" customHeight="1">
      <c r="A15" s="213" t="s">
        <v>76</v>
      </c>
      <c r="B15" s="214" t="s">
        <v>12</v>
      </c>
      <c r="C15" s="213" t="s">
        <v>45</v>
      </c>
      <c r="D15" s="213"/>
      <c r="E15" s="213"/>
      <c r="F15" s="213"/>
      <c r="G15" s="213" t="s">
        <v>59</v>
      </c>
      <c r="H15" s="213"/>
      <c r="I15" s="213"/>
      <c r="J15" s="213"/>
      <c r="K15" s="213" t="s">
        <v>130</v>
      </c>
      <c r="L15" s="213"/>
      <c r="M15" s="213"/>
      <c r="N15" s="213"/>
    </row>
    <row r="16" spans="1:14" ht="54.75" customHeight="1">
      <c r="A16" s="213"/>
      <c r="B16" s="215"/>
      <c r="C16" s="38" t="s">
        <v>2</v>
      </c>
      <c r="D16" s="38" t="s">
        <v>53</v>
      </c>
      <c r="E16" s="39" t="s">
        <v>105</v>
      </c>
      <c r="F16" s="39" t="s">
        <v>42</v>
      </c>
      <c r="G16" s="38" t="s">
        <v>2</v>
      </c>
      <c r="H16" s="38" t="s">
        <v>53</v>
      </c>
      <c r="I16" s="39" t="s">
        <v>105</v>
      </c>
      <c r="J16" s="39" t="s">
        <v>43</v>
      </c>
      <c r="K16" s="38" t="s">
        <v>2</v>
      </c>
      <c r="L16" s="38" t="s">
        <v>53</v>
      </c>
      <c r="M16" s="39" t="s">
        <v>105</v>
      </c>
      <c r="N16" s="39" t="s">
        <v>44</v>
      </c>
    </row>
    <row r="17" spans="1:14" ht="14.2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</row>
    <row r="18" spans="1:14" ht="14.25">
      <c r="A18" s="51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2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4.25">
      <c r="A20" s="17"/>
      <c r="B20" s="18" t="s">
        <v>55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3" ht="33" customHeight="1">
      <c r="A22" s="239" t="s">
        <v>152</v>
      </c>
      <c r="B22" s="239"/>
      <c r="C22" s="239"/>
      <c r="D22" s="239"/>
      <c r="E22" s="239"/>
      <c r="F22" s="239"/>
      <c r="G22" s="239"/>
      <c r="H22" s="239"/>
      <c r="I22" s="239"/>
      <c r="J22" s="239"/>
      <c r="K22" s="36"/>
      <c r="L22" s="36"/>
      <c r="M22" s="36"/>
    </row>
    <row r="23" spans="1:10" ht="15.75">
      <c r="A23" s="36"/>
      <c r="B23" s="36"/>
      <c r="C23" s="36"/>
      <c r="D23" s="36"/>
      <c r="E23" s="36"/>
      <c r="F23" s="36"/>
      <c r="G23" s="36"/>
      <c r="H23" s="36"/>
      <c r="I23" s="36"/>
      <c r="J23" s="37" t="s">
        <v>72</v>
      </c>
    </row>
    <row r="24" spans="1:10" ht="17.25" customHeight="1">
      <c r="A24" s="213" t="s">
        <v>74</v>
      </c>
      <c r="B24" s="214" t="s">
        <v>31</v>
      </c>
      <c r="C24" s="213" t="s">
        <v>140</v>
      </c>
      <c r="D24" s="213"/>
      <c r="E24" s="213"/>
      <c r="F24" s="213"/>
      <c r="G24" s="213" t="s">
        <v>141</v>
      </c>
      <c r="H24" s="213"/>
      <c r="I24" s="213"/>
      <c r="J24" s="213"/>
    </row>
    <row r="25" spans="1:10" ht="57" customHeight="1">
      <c r="A25" s="213"/>
      <c r="B25" s="215"/>
      <c r="C25" s="38" t="s">
        <v>2</v>
      </c>
      <c r="D25" s="38" t="s">
        <v>53</v>
      </c>
      <c r="E25" s="39" t="s">
        <v>105</v>
      </c>
      <c r="F25" s="39" t="s">
        <v>42</v>
      </c>
      <c r="G25" s="38" t="s">
        <v>2</v>
      </c>
      <c r="H25" s="38" t="s">
        <v>53</v>
      </c>
      <c r="I25" s="39" t="s">
        <v>105</v>
      </c>
      <c r="J25" s="39" t="s">
        <v>43</v>
      </c>
    </row>
    <row r="26" spans="1:10" ht="14.25">
      <c r="A26" s="17">
        <v>1</v>
      </c>
      <c r="B26" s="17">
        <v>2</v>
      </c>
      <c r="C26" s="50">
        <v>3</v>
      </c>
      <c r="D26" s="17">
        <v>4</v>
      </c>
      <c r="E26" s="50">
        <v>5</v>
      </c>
      <c r="F26" s="17">
        <v>6</v>
      </c>
      <c r="G26" s="50">
        <v>7</v>
      </c>
      <c r="H26" s="17">
        <v>8</v>
      </c>
      <c r="I26" s="50">
        <v>9</v>
      </c>
      <c r="J26" s="17">
        <v>10</v>
      </c>
    </row>
    <row r="27" spans="1:10" ht="36">
      <c r="A27" s="135">
        <v>2610</v>
      </c>
      <c r="B27" s="140" t="s">
        <v>150</v>
      </c>
      <c r="C27" s="143">
        <f>'ДОДАТОК 2 Форма 2 п.1-5'!C38</f>
        <v>260377</v>
      </c>
      <c r="D27" s="141">
        <v>36908</v>
      </c>
      <c r="E27" s="141"/>
      <c r="F27" s="141">
        <f>C27+D27+E27</f>
        <v>297285</v>
      </c>
      <c r="G27" s="143">
        <f>'ДОДАТОК 2 Форма 2 п.1-5'!G38</f>
        <v>271698</v>
      </c>
      <c r="H27" s="143">
        <v>48284</v>
      </c>
      <c r="I27" s="143"/>
      <c r="J27" s="143">
        <f>G27+H27+I27</f>
        <v>319982</v>
      </c>
    </row>
    <row r="28" spans="1:10" ht="14.25">
      <c r="A28" s="17"/>
      <c r="B28" s="18"/>
      <c r="C28" s="142"/>
      <c r="D28" s="142"/>
      <c r="E28" s="142"/>
      <c r="F28" s="142"/>
      <c r="G28" s="142"/>
      <c r="H28" s="142"/>
      <c r="I28" s="142"/>
      <c r="J28" s="142"/>
    </row>
    <row r="29" spans="1:10" ht="15">
      <c r="A29" s="17"/>
      <c r="B29" s="18" t="s">
        <v>55</v>
      </c>
      <c r="C29" s="139">
        <f>SUM(C27:C28)</f>
        <v>260377</v>
      </c>
      <c r="D29" s="139">
        <f aca="true" t="shared" si="1" ref="D29:J29">SUM(D27:D28)</f>
        <v>36908</v>
      </c>
      <c r="E29" s="139">
        <f t="shared" si="1"/>
        <v>0</v>
      </c>
      <c r="F29" s="139">
        <f t="shared" si="1"/>
        <v>297285</v>
      </c>
      <c r="G29" s="139">
        <f t="shared" si="1"/>
        <v>271698</v>
      </c>
      <c r="H29" s="139">
        <f t="shared" si="1"/>
        <v>48284</v>
      </c>
      <c r="I29" s="139">
        <f t="shared" si="1"/>
        <v>0</v>
      </c>
      <c r="J29" s="139">
        <f t="shared" si="1"/>
        <v>319982</v>
      </c>
    </row>
    <row r="30" spans="1:14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customHeight="1">
      <c r="A31" s="239" t="s">
        <v>77</v>
      </c>
      <c r="B31" s="239"/>
      <c r="C31" s="239"/>
      <c r="D31" s="239"/>
      <c r="E31" s="239"/>
      <c r="F31" s="239"/>
      <c r="G31" s="239"/>
      <c r="H31" s="239"/>
      <c r="I31" s="239"/>
      <c r="J31" s="239"/>
      <c r="K31" s="19"/>
      <c r="L31" s="19"/>
      <c r="M31" s="19"/>
      <c r="N31" s="19"/>
    </row>
    <row r="32" spans="1:14" ht="15.75">
      <c r="A32" s="36"/>
      <c r="B32" s="36"/>
      <c r="C32" s="36"/>
      <c r="D32" s="36"/>
      <c r="E32" s="36"/>
      <c r="F32" s="36"/>
      <c r="G32" s="36"/>
      <c r="H32" s="36"/>
      <c r="I32" s="36"/>
      <c r="J32" s="37" t="s">
        <v>72</v>
      </c>
      <c r="K32" s="19"/>
      <c r="L32" s="19"/>
      <c r="M32" s="19"/>
      <c r="N32" s="19"/>
    </row>
    <row r="33" spans="1:14" ht="19.5" customHeight="1">
      <c r="A33" s="213" t="s">
        <v>76</v>
      </c>
      <c r="B33" s="214" t="s">
        <v>31</v>
      </c>
      <c r="C33" s="213" t="s">
        <v>46</v>
      </c>
      <c r="D33" s="213"/>
      <c r="E33" s="213"/>
      <c r="F33" s="213"/>
      <c r="G33" s="213" t="s">
        <v>46</v>
      </c>
      <c r="H33" s="213"/>
      <c r="I33" s="213"/>
      <c r="J33" s="213"/>
      <c r="K33" s="19"/>
      <c r="L33" s="19"/>
      <c r="M33" s="19"/>
      <c r="N33" s="19"/>
    </row>
    <row r="34" spans="1:10" ht="55.5" customHeight="1">
      <c r="A34" s="213"/>
      <c r="B34" s="215"/>
      <c r="C34" s="38" t="s">
        <v>2</v>
      </c>
      <c r="D34" s="38" t="s">
        <v>53</v>
      </c>
      <c r="E34" s="39" t="s">
        <v>105</v>
      </c>
      <c r="F34" s="39" t="s">
        <v>42</v>
      </c>
      <c r="G34" s="38" t="s">
        <v>2</v>
      </c>
      <c r="H34" s="38" t="s">
        <v>53</v>
      </c>
      <c r="I34" s="39" t="s">
        <v>105</v>
      </c>
      <c r="J34" s="39" t="s">
        <v>43</v>
      </c>
    </row>
    <row r="35" spans="1:10" ht="14.25">
      <c r="A35" s="17">
        <v>1</v>
      </c>
      <c r="B35" s="17">
        <v>2</v>
      </c>
      <c r="C35" s="50">
        <v>3</v>
      </c>
      <c r="D35" s="17">
        <v>4</v>
      </c>
      <c r="E35" s="50">
        <v>5</v>
      </c>
      <c r="F35" s="17">
        <v>6</v>
      </c>
      <c r="G35" s="50">
        <v>7</v>
      </c>
      <c r="H35" s="17">
        <v>8</v>
      </c>
      <c r="I35" s="50">
        <v>9</v>
      </c>
      <c r="J35" s="17">
        <v>10</v>
      </c>
    </row>
    <row r="36" spans="1:10" ht="14.25">
      <c r="A36" s="51"/>
      <c r="B36" s="18"/>
      <c r="C36" s="17"/>
      <c r="D36" s="17"/>
      <c r="E36" s="17"/>
      <c r="F36" s="17"/>
      <c r="G36" s="17"/>
      <c r="H36" s="17"/>
      <c r="I36" s="17"/>
      <c r="J36" s="17"/>
    </row>
    <row r="37" spans="1:10" ht="14.25">
      <c r="A37" s="17"/>
      <c r="B37" s="18"/>
      <c r="C37" s="17"/>
      <c r="D37" s="17"/>
      <c r="E37" s="17"/>
      <c r="F37" s="17"/>
      <c r="G37" s="17"/>
      <c r="H37" s="17"/>
      <c r="I37" s="17"/>
      <c r="J37" s="17"/>
    </row>
    <row r="38" spans="1:11" ht="14.25">
      <c r="A38" s="23"/>
      <c r="B38" s="18" t="s">
        <v>55</v>
      </c>
      <c r="C38" s="18"/>
      <c r="D38" s="17"/>
      <c r="E38" s="17"/>
      <c r="F38" s="17"/>
      <c r="G38" s="17"/>
      <c r="H38" s="17"/>
      <c r="I38" s="17"/>
      <c r="J38" s="17"/>
      <c r="K38" s="19"/>
    </row>
    <row r="39" spans="1:10" ht="14.25">
      <c r="A39" s="19"/>
      <c r="B39" s="20"/>
      <c r="C39" s="19"/>
      <c r="D39" s="19"/>
      <c r="E39" s="19"/>
      <c r="F39" s="19"/>
      <c r="G39" s="19"/>
      <c r="H39" s="19"/>
      <c r="I39" s="19"/>
      <c r="J39" s="19"/>
    </row>
    <row r="40" spans="1:10" ht="14.25">
      <c r="A40" s="19"/>
      <c r="B40" s="20"/>
      <c r="C40" s="19"/>
      <c r="D40" s="19"/>
      <c r="E40" s="19"/>
      <c r="F40" s="19"/>
      <c r="G40" s="19"/>
      <c r="H40" s="19"/>
      <c r="I40" s="19"/>
      <c r="J40" s="19"/>
    </row>
    <row r="41" spans="1:10" ht="14.25">
      <c r="A41" s="19"/>
      <c r="B41" s="20"/>
      <c r="C41" s="19"/>
      <c r="D41" s="19"/>
      <c r="E41" s="19"/>
      <c r="F41" s="19"/>
      <c r="G41" s="19"/>
      <c r="H41" s="19"/>
      <c r="I41" s="19"/>
      <c r="J41" s="19"/>
    </row>
    <row r="42" spans="1:8" ht="15.75">
      <c r="A42" s="36"/>
      <c r="B42" s="36"/>
      <c r="C42" s="36"/>
      <c r="D42" s="36"/>
      <c r="E42" s="36"/>
      <c r="F42" s="36"/>
      <c r="G42" s="36"/>
      <c r="H42" s="36"/>
    </row>
  </sheetData>
  <sheetProtection/>
  <mergeCells count="23">
    <mergeCell ref="A2:K2"/>
    <mergeCell ref="A4:M4"/>
    <mergeCell ref="A6:A7"/>
    <mergeCell ref="B6:B7"/>
    <mergeCell ref="C6:F6"/>
    <mergeCell ref="G6:J6"/>
    <mergeCell ref="K6:N6"/>
    <mergeCell ref="A13:M13"/>
    <mergeCell ref="A15:A16"/>
    <mergeCell ref="B15:B16"/>
    <mergeCell ref="C15:F15"/>
    <mergeCell ref="G15:J15"/>
    <mergeCell ref="K15:N15"/>
    <mergeCell ref="A31:J31"/>
    <mergeCell ref="A33:A34"/>
    <mergeCell ref="B33:B34"/>
    <mergeCell ref="C33:F33"/>
    <mergeCell ref="G33:J33"/>
    <mergeCell ref="A22:J22"/>
    <mergeCell ref="A24:A25"/>
    <mergeCell ref="B24:B25"/>
    <mergeCell ref="C24:F24"/>
    <mergeCell ref="G24:J24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2"/>
  <sheetViews>
    <sheetView showGridLines="0" view="pageBreakPreview" zoomScale="80" zoomScaleNormal="70" zoomScaleSheetLayoutView="80" zoomScalePageLayoutView="0" workbookViewId="0" topLeftCell="A1">
      <selection activeCell="M9" sqref="M9"/>
    </sheetView>
  </sheetViews>
  <sheetFormatPr defaultColWidth="9.00390625" defaultRowHeight="12.75"/>
  <cols>
    <col min="1" max="1" width="9.125" style="22" customWidth="1"/>
    <col min="2" max="2" width="21.2539062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5" width="13.25390625" style="22" customWidth="1"/>
    <col min="16" max="16384" width="9.125" style="22" customWidth="1"/>
  </cols>
  <sheetData>
    <row r="2" spans="1:11" ht="21.75" customHeight="1">
      <c r="A2" s="239" t="s">
        <v>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239" t="s">
        <v>155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72</v>
      </c>
    </row>
    <row r="6" spans="1:14" ht="17.25" customHeight="1">
      <c r="A6" s="213" t="s">
        <v>22</v>
      </c>
      <c r="B6" s="214" t="s">
        <v>60</v>
      </c>
      <c r="C6" s="213" t="s">
        <v>137</v>
      </c>
      <c r="D6" s="213"/>
      <c r="E6" s="213"/>
      <c r="F6" s="213"/>
      <c r="G6" s="213" t="s">
        <v>153</v>
      </c>
      <c r="H6" s="213"/>
      <c r="I6" s="213"/>
      <c r="J6" s="213"/>
      <c r="K6" s="213" t="s">
        <v>139</v>
      </c>
      <c r="L6" s="213"/>
      <c r="M6" s="213"/>
      <c r="N6" s="213"/>
    </row>
    <row r="7" spans="1:14" ht="55.5" customHeight="1">
      <c r="A7" s="213"/>
      <c r="B7" s="215"/>
      <c r="C7" s="38" t="s">
        <v>2</v>
      </c>
      <c r="D7" s="38" t="s">
        <v>53</v>
      </c>
      <c r="E7" s="39" t="s">
        <v>105</v>
      </c>
      <c r="F7" s="39" t="s">
        <v>42</v>
      </c>
      <c r="G7" s="38" t="s">
        <v>2</v>
      </c>
      <c r="H7" s="38" t="s">
        <v>53</v>
      </c>
      <c r="I7" s="39" t="s">
        <v>105</v>
      </c>
      <c r="J7" s="39" t="s">
        <v>43</v>
      </c>
      <c r="K7" s="38" t="s">
        <v>2</v>
      </c>
      <c r="L7" s="38" t="s">
        <v>53</v>
      </c>
      <c r="M7" s="39" t="s">
        <v>105</v>
      </c>
      <c r="N7" s="39" t="s">
        <v>44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120">
      <c r="A9" s="144">
        <v>2610</v>
      </c>
      <c r="B9" s="145" t="s">
        <v>154</v>
      </c>
      <c r="C9" s="147">
        <v>104652</v>
      </c>
      <c r="D9" s="147">
        <v>19540</v>
      </c>
      <c r="E9" s="147"/>
      <c r="F9" s="147">
        <f>C9+D9</f>
        <v>124192</v>
      </c>
      <c r="G9" s="147">
        <v>120000</v>
      </c>
      <c r="H9" s="147">
        <v>18170</v>
      </c>
      <c r="I9" s="147"/>
      <c r="J9" s="147">
        <f>G9+H9</f>
        <v>138170</v>
      </c>
      <c r="K9" s="147">
        <f>'ДОДАТОК 2 Форма 2 п.1-5'!K27</f>
        <v>120000</v>
      </c>
      <c r="L9" s="147">
        <f>'ДОДАТОК 2 Форма 2 п.1-5'!L30</f>
        <v>22171</v>
      </c>
      <c r="M9" s="147"/>
      <c r="N9" s="147">
        <f>K9+L9</f>
        <v>142171</v>
      </c>
    </row>
    <row r="10" spans="1:14" ht="14.2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17"/>
      <c r="B11" s="18" t="s">
        <v>55</v>
      </c>
      <c r="C11" s="146">
        <f>SUM(C9:C10)</f>
        <v>104652</v>
      </c>
      <c r="D11" s="146">
        <f aca="true" t="shared" si="0" ref="D11:N11">SUM(D9:D10)</f>
        <v>19540</v>
      </c>
      <c r="E11" s="146">
        <f t="shared" si="0"/>
        <v>0</v>
      </c>
      <c r="F11" s="146">
        <f t="shared" si="0"/>
        <v>124192</v>
      </c>
      <c r="G11" s="146">
        <f t="shared" si="0"/>
        <v>120000</v>
      </c>
      <c r="H11" s="146">
        <f t="shared" si="0"/>
        <v>18170</v>
      </c>
      <c r="I11" s="146">
        <f t="shared" si="0"/>
        <v>0</v>
      </c>
      <c r="J11" s="146">
        <f t="shared" si="0"/>
        <v>138170</v>
      </c>
      <c r="K11" s="146">
        <f t="shared" si="0"/>
        <v>120000</v>
      </c>
      <c r="L11" s="146">
        <f t="shared" si="0"/>
        <v>22171</v>
      </c>
      <c r="M11" s="146">
        <f t="shared" si="0"/>
        <v>0</v>
      </c>
      <c r="N11" s="146">
        <f t="shared" si="0"/>
        <v>142171</v>
      </c>
    </row>
    <row r="12" spans="1:8" ht="15.75">
      <c r="A12" s="36"/>
      <c r="B12" s="36"/>
      <c r="C12" s="36"/>
      <c r="D12" s="36"/>
      <c r="E12" s="36"/>
      <c r="F12" s="36"/>
      <c r="G12" s="36"/>
      <c r="H12" s="36"/>
    </row>
    <row r="13" spans="1:14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3" ht="17.25" customHeight="1">
      <c r="A14" s="239" t="s">
        <v>156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1:11" ht="15.75">
      <c r="A15" s="36"/>
      <c r="B15" s="36"/>
      <c r="C15" s="36"/>
      <c r="D15" s="36"/>
      <c r="E15" s="36"/>
      <c r="F15" s="36"/>
      <c r="G15" s="36"/>
      <c r="H15" s="36"/>
      <c r="I15" s="36"/>
      <c r="J15" s="37" t="s">
        <v>72</v>
      </c>
      <c r="K15" s="36"/>
    </row>
    <row r="16" spans="1:10" ht="17.25" customHeight="1">
      <c r="A16" s="213" t="s">
        <v>22</v>
      </c>
      <c r="B16" s="214" t="s">
        <v>60</v>
      </c>
      <c r="C16" s="213" t="s">
        <v>140</v>
      </c>
      <c r="D16" s="213"/>
      <c r="E16" s="213"/>
      <c r="F16" s="213"/>
      <c r="G16" s="213" t="s">
        <v>141</v>
      </c>
      <c r="H16" s="213"/>
      <c r="I16" s="213"/>
      <c r="J16" s="213"/>
    </row>
    <row r="17" spans="1:10" ht="57" customHeight="1">
      <c r="A17" s="213"/>
      <c r="B17" s="215"/>
      <c r="C17" s="38" t="s">
        <v>2</v>
      </c>
      <c r="D17" s="38" t="s">
        <v>53</v>
      </c>
      <c r="E17" s="39" t="s">
        <v>105</v>
      </c>
      <c r="F17" s="39" t="s">
        <v>42</v>
      </c>
      <c r="G17" s="38" t="s">
        <v>2</v>
      </c>
      <c r="H17" s="38" t="s">
        <v>53</v>
      </c>
      <c r="I17" s="39" t="s">
        <v>105</v>
      </c>
      <c r="J17" s="39" t="s">
        <v>43</v>
      </c>
    </row>
    <row r="18" spans="1:10" ht="14.25">
      <c r="A18" s="21">
        <v>1</v>
      </c>
      <c r="B18" s="50">
        <v>2</v>
      </c>
      <c r="C18" s="21">
        <v>3</v>
      </c>
      <c r="D18" s="50">
        <v>4</v>
      </c>
      <c r="E18" s="21">
        <v>5</v>
      </c>
      <c r="F18" s="50">
        <v>6</v>
      </c>
      <c r="G18" s="21">
        <v>7</v>
      </c>
      <c r="H18" s="50">
        <v>8</v>
      </c>
      <c r="I18" s="21">
        <v>9</v>
      </c>
      <c r="J18" s="50">
        <v>10</v>
      </c>
    </row>
    <row r="19" spans="1:10" ht="120">
      <c r="A19" s="144">
        <v>2610</v>
      </c>
      <c r="B19" s="145" t="s">
        <v>154</v>
      </c>
      <c r="C19" s="143">
        <f>'ДОДАТОК 2 Форма 2 п.1-5'!C38</f>
        <v>260377</v>
      </c>
      <c r="D19" s="141">
        <v>36908</v>
      </c>
      <c r="E19" s="141"/>
      <c r="F19" s="141">
        <f>C19+D19+E19</f>
        <v>297285</v>
      </c>
      <c r="G19" s="143">
        <f>'ДОДАТОК 2 Форма 2 п.1-5'!G38</f>
        <v>271698</v>
      </c>
      <c r="H19" s="143">
        <v>48284</v>
      </c>
      <c r="I19" s="141"/>
      <c r="J19" s="141">
        <f>G19+H19+I19</f>
        <v>319982</v>
      </c>
    </row>
    <row r="20" spans="1:10" ht="14.25">
      <c r="A20" s="23"/>
      <c r="B20" s="50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23"/>
      <c r="B21" s="18" t="s">
        <v>55</v>
      </c>
      <c r="C21" s="146">
        <f>SUM(C19)</f>
        <v>260377</v>
      </c>
      <c r="D21" s="146">
        <f aca="true" t="shared" si="1" ref="D21:J21">SUM(D19)</f>
        <v>36908</v>
      </c>
      <c r="E21" s="146">
        <f t="shared" si="1"/>
        <v>0</v>
      </c>
      <c r="F21" s="146">
        <f t="shared" si="1"/>
        <v>297285</v>
      </c>
      <c r="G21" s="146">
        <f t="shared" si="1"/>
        <v>271698</v>
      </c>
      <c r="H21" s="146">
        <f t="shared" si="1"/>
        <v>48284</v>
      </c>
      <c r="I21" s="146">
        <f t="shared" si="1"/>
        <v>0</v>
      </c>
      <c r="J21" s="146">
        <f t="shared" si="1"/>
        <v>319982</v>
      </c>
    </row>
    <row r="22" spans="1:14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</sheetData>
  <sheetProtection/>
  <mergeCells count="12">
    <mergeCell ref="C16:F16"/>
    <mergeCell ref="G16:J16"/>
    <mergeCell ref="C6:F6"/>
    <mergeCell ref="G6:J6"/>
    <mergeCell ref="A2:K2"/>
    <mergeCell ref="A6:A7"/>
    <mergeCell ref="B6:B7"/>
    <mergeCell ref="A16:A17"/>
    <mergeCell ref="A14:M14"/>
    <mergeCell ref="K6:N6"/>
    <mergeCell ref="A4:M4"/>
    <mergeCell ref="B16:B17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showGridLines="0" view="pageBreakPreview" zoomScale="85" zoomScaleNormal="85" zoomScaleSheetLayoutView="85" zoomScalePageLayoutView="0" workbookViewId="0" topLeftCell="A1">
      <selection activeCell="L28" sqref="L28"/>
    </sheetView>
  </sheetViews>
  <sheetFormatPr defaultColWidth="9.00390625" defaultRowHeight="12.75"/>
  <cols>
    <col min="1" max="1" width="9.125" style="27" customWidth="1"/>
    <col min="2" max="2" width="21.75390625" style="27" customWidth="1"/>
    <col min="3" max="3" width="14.125" style="27" customWidth="1"/>
    <col min="4" max="4" width="14.875" style="27" customWidth="1"/>
    <col min="5" max="7" width="15.375" style="27" customWidth="1"/>
    <col min="8" max="12" width="15.125" style="27" customWidth="1"/>
    <col min="13" max="13" width="15.00390625" style="27" customWidth="1"/>
    <col min="14" max="16384" width="9.125" style="27" customWidth="1"/>
  </cols>
  <sheetData>
    <row r="1" spans="1:15" ht="30" customHeight="1">
      <c r="A1" s="252" t="s">
        <v>106</v>
      </c>
      <c r="B1" s="252"/>
      <c r="C1" s="252"/>
      <c r="D1" s="252"/>
      <c r="E1" s="252"/>
      <c r="F1" s="252"/>
      <c r="G1" s="252"/>
      <c r="H1" s="252"/>
      <c r="I1" s="252"/>
      <c r="J1" s="101"/>
      <c r="K1" s="45"/>
      <c r="L1" s="45"/>
      <c r="M1" s="45"/>
      <c r="N1" s="45"/>
      <c r="O1" s="45"/>
    </row>
    <row r="2" spans="1:15" ht="16.5" customHeight="1">
      <c r="A2" s="239" t="s">
        <v>169</v>
      </c>
      <c r="B2" s="239"/>
      <c r="C2" s="239"/>
      <c r="D2" s="239"/>
      <c r="E2" s="239"/>
      <c r="F2" s="239"/>
      <c r="G2" s="239"/>
      <c r="H2" s="239"/>
      <c r="I2" s="239"/>
      <c r="J2" s="36"/>
      <c r="K2" s="36"/>
      <c r="L2" s="36"/>
      <c r="M2" s="36"/>
      <c r="N2" s="43"/>
      <c r="O2" s="43"/>
    </row>
    <row r="3" ht="12.75">
      <c r="M3" s="104" t="s">
        <v>72</v>
      </c>
    </row>
    <row r="4" spans="1:13" ht="55.5" customHeight="1">
      <c r="A4" s="240" t="s">
        <v>22</v>
      </c>
      <c r="B4" s="240" t="s">
        <v>13</v>
      </c>
      <c r="C4" s="240" t="s">
        <v>21</v>
      </c>
      <c r="D4" s="240" t="s">
        <v>14</v>
      </c>
      <c r="E4" s="244" t="s">
        <v>171</v>
      </c>
      <c r="F4" s="245"/>
      <c r="G4" s="246"/>
      <c r="H4" s="244" t="s">
        <v>172</v>
      </c>
      <c r="I4" s="245"/>
      <c r="J4" s="246"/>
      <c r="K4" s="247" t="s">
        <v>173</v>
      </c>
      <c r="L4" s="247"/>
      <c r="M4" s="247"/>
    </row>
    <row r="5" spans="1:13" s="75" customFormat="1" ht="28.5" customHeight="1">
      <c r="A5" s="241"/>
      <c r="B5" s="241"/>
      <c r="C5" s="241"/>
      <c r="D5" s="241"/>
      <c r="E5" s="49" t="s">
        <v>2</v>
      </c>
      <c r="F5" s="49" t="s">
        <v>37</v>
      </c>
      <c r="G5" s="21" t="s">
        <v>79</v>
      </c>
      <c r="H5" s="49" t="s">
        <v>2</v>
      </c>
      <c r="I5" s="49" t="s">
        <v>37</v>
      </c>
      <c r="J5" s="21" t="s">
        <v>80</v>
      </c>
      <c r="K5" s="49" t="s">
        <v>2</v>
      </c>
      <c r="L5" s="49" t="s">
        <v>37</v>
      </c>
      <c r="M5" s="21" t="s">
        <v>44</v>
      </c>
    </row>
    <row r="6" spans="1:13" s="75" customFormat="1" ht="12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</row>
    <row r="7" spans="1:13" s="76" customFormat="1" ht="12.75">
      <c r="A7" s="77"/>
      <c r="B7" s="6" t="s">
        <v>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s="76" customFormat="1" ht="29.25" customHeight="1">
      <c r="A8" s="125"/>
      <c r="B8" s="154" t="s">
        <v>157</v>
      </c>
      <c r="C8" s="155" t="s">
        <v>160</v>
      </c>
      <c r="D8" s="155" t="s">
        <v>167</v>
      </c>
      <c r="E8" s="156"/>
      <c r="F8" s="124"/>
      <c r="G8" s="124">
        <v>131</v>
      </c>
      <c r="H8" s="124"/>
      <c r="I8" s="124"/>
      <c r="J8" s="124">
        <v>132</v>
      </c>
      <c r="K8" s="124"/>
      <c r="L8" s="124"/>
      <c r="M8" s="124">
        <v>120</v>
      </c>
    </row>
    <row r="9" spans="1:13" s="76" customFormat="1" ht="89.25">
      <c r="A9" s="125"/>
      <c r="B9" s="154" t="s">
        <v>158</v>
      </c>
      <c r="C9" s="155" t="s">
        <v>165</v>
      </c>
      <c r="D9" s="155" t="s">
        <v>166</v>
      </c>
      <c r="E9" s="186">
        <v>104652</v>
      </c>
      <c r="F9" s="187">
        <v>19540</v>
      </c>
      <c r="G9" s="187">
        <f>E9+F9</f>
        <v>124192</v>
      </c>
      <c r="H9" s="188">
        <v>120000</v>
      </c>
      <c r="I9" s="188">
        <v>18170</v>
      </c>
      <c r="J9" s="187">
        <f>H9+I9</f>
        <v>138170</v>
      </c>
      <c r="K9" s="188">
        <f>'ДОДАТОК 2 Форма 2 п.1-5'!K27</f>
        <v>120000</v>
      </c>
      <c r="L9" s="188">
        <f>'ДОДАТОК 2 Форма 2 п.1-5'!L30</f>
        <v>22171</v>
      </c>
      <c r="M9" s="187">
        <f>K9+L9</f>
        <v>142171</v>
      </c>
    </row>
    <row r="10" spans="1:13" s="76" customFormat="1" ht="12.75">
      <c r="A10" s="125"/>
      <c r="B10" s="157" t="s">
        <v>4</v>
      </c>
      <c r="C10" s="125"/>
      <c r="D10" s="125"/>
      <c r="E10" s="156"/>
      <c r="F10" s="124"/>
      <c r="G10" s="124"/>
      <c r="H10" s="124"/>
      <c r="I10" s="124"/>
      <c r="J10" s="124"/>
      <c r="K10" s="124"/>
      <c r="L10" s="124"/>
      <c r="M10" s="124">
        <f>K10+L10</f>
        <v>0</v>
      </c>
    </row>
    <row r="11" spans="1:13" s="76" customFormat="1" ht="24">
      <c r="A11" s="158"/>
      <c r="B11" s="159" t="s">
        <v>159</v>
      </c>
      <c r="C11" s="155" t="s">
        <v>160</v>
      </c>
      <c r="D11" s="155" t="s">
        <v>161</v>
      </c>
      <c r="E11" s="148">
        <v>3</v>
      </c>
      <c r="F11" s="149">
        <v>1</v>
      </c>
      <c r="G11" s="124">
        <f>E11+F11</f>
        <v>4</v>
      </c>
      <c r="H11" s="149">
        <v>3</v>
      </c>
      <c r="I11" s="149">
        <v>1</v>
      </c>
      <c r="J11" s="124">
        <f>H11+I11</f>
        <v>4</v>
      </c>
      <c r="K11" s="149">
        <v>3</v>
      </c>
      <c r="L11" s="149">
        <v>1</v>
      </c>
      <c r="M11" s="124">
        <f>K11+L11</f>
        <v>4</v>
      </c>
    </row>
    <row r="12" spans="1:13" s="76" customFormat="1" ht="12.75">
      <c r="A12" s="158"/>
      <c r="B12" s="160" t="s">
        <v>5</v>
      </c>
      <c r="C12" s="161"/>
      <c r="D12" s="161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3" s="76" customFormat="1" ht="24">
      <c r="A13" s="163"/>
      <c r="B13" s="164" t="s">
        <v>162</v>
      </c>
      <c r="C13" s="155" t="s">
        <v>168</v>
      </c>
      <c r="D13" s="155" t="s">
        <v>161</v>
      </c>
      <c r="E13" s="165">
        <f>E9/G11/1000</f>
        <v>26.163</v>
      </c>
      <c r="F13" s="166">
        <f>F9/G11/1000</f>
        <v>4.885</v>
      </c>
      <c r="G13" s="167">
        <f>G9/G11/1000</f>
        <v>31.048</v>
      </c>
      <c r="H13" s="166">
        <f>H9/J11/1000</f>
        <v>30</v>
      </c>
      <c r="I13" s="166">
        <f>I9/J11/1000</f>
        <v>4.5425</v>
      </c>
      <c r="J13" s="167">
        <f>J9/J11/1000</f>
        <v>34.5425</v>
      </c>
      <c r="K13" s="166">
        <f>K9/M11/1000</f>
        <v>30</v>
      </c>
      <c r="L13" s="166">
        <f>L9/M11/1000</f>
        <v>5.54275</v>
      </c>
      <c r="M13" s="167">
        <f>M9/M11/1000</f>
        <v>35.54275</v>
      </c>
    </row>
    <row r="14" spans="1:13" s="76" customFormat="1" ht="12.75">
      <c r="A14" s="163"/>
      <c r="B14" s="157" t="s">
        <v>6</v>
      </c>
      <c r="C14" s="168"/>
      <c r="D14" s="168"/>
      <c r="E14" s="148"/>
      <c r="F14" s="149"/>
      <c r="G14" s="124"/>
      <c r="H14" s="149"/>
      <c r="I14" s="149"/>
      <c r="J14" s="124"/>
      <c r="K14" s="149"/>
      <c r="L14" s="149"/>
      <c r="M14" s="124"/>
    </row>
    <row r="15" spans="1:13" s="76" customFormat="1" ht="60">
      <c r="A15" s="163"/>
      <c r="B15" s="169" t="s">
        <v>163</v>
      </c>
      <c r="C15" s="155" t="s">
        <v>164</v>
      </c>
      <c r="D15" s="155" t="s">
        <v>161</v>
      </c>
      <c r="E15" s="150" t="s">
        <v>176</v>
      </c>
      <c r="F15" s="150" t="s">
        <v>176</v>
      </c>
      <c r="G15" s="170">
        <v>72.9</v>
      </c>
      <c r="H15" s="151" t="s">
        <v>176</v>
      </c>
      <c r="I15" s="151" t="s">
        <v>176</v>
      </c>
      <c r="J15" s="152">
        <v>11.1</v>
      </c>
      <c r="K15" s="153" t="s">
        <v>176</v>
      </c>
      <c r="L15" s="153" t="s">
        <v>176</v>
      </c>
      <c r="M15" s="152">
        <f>M13*100/J13-100</f>
        <v>2.8957081855684947</v>
      </c>
    </row>
    <row r="16" spans="1:13" ht="12.75">
      <c r="A16" s="171"/>
      <c r="B16" s="172"/>
      <c r="C16" s="173"/>
      <c r="D16" s="173"/>
      <c r="E16" s="174"/>
      <c r="F16" s="174"/>
      <c r="G16" s="174"/>
      <c r="H16" s="174"/>
      <c r="I16" s="175"/>
      <c r="J16" s="175"/>
      <c r="K16" s="174"/>
      <c r="L16" s="174"/>
      <c r="M16" s="15"/>
    </row>
    <row r="17" spans="1:12" ht="12.7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5" ht="16.5" customHeight="1">
      <c r="A18" s="253" t="s">
        <v>170</v>
      </c>
      <c r="B18" s="253"/>
      <c r="C18" s="253"/>
      <c r="D18" s="253"/>
      <c r="E18" s="253"/>
      <c r="F18" s="253"/>
      <c r="G18" s="253"/>
      <c r="H18" s="253"/>
      <c r="I18" s="253"/>
      <c r="J18" s="176"/>
      <c r="K18" s="176"/>
      <c r="L18" s="176"/>
      <c r="M18" s="36"/>
      <c r="N18" s="43"/>
      <c r="O18" s="43"/>
    </row>
    <row r="19" spans="1:12" ht="12.75">
      <c r="A19" s="175"/>
      <c r="B19" s="175"/>
      <c r="C19" s="175"/>
      <c r="D19" s="175"/>
      <c r="E19" s="175"/>
      <c r="F19" s="175"/>
      <c r="G19" s="175"/>
      <c r="H19" s="175"/>
      <c r="I19" s="175"/>
      <c r="J19" s="177" t="s">
        <v>72</v>
      </c>
      <c r="K19" s="175"/>
      <c r="L19" s="175"/>
    </row>
    <row r="20" spans="1:12" ht="16.5" customHeight="1">
      <c r="A20" s="242" t="s">
        <v>22</v>
      </c>
      <c r="B20" s="242" t="s">
        <v>13</v>
      </c>
      <c r="C20" s="242" t="s">
        <v>21</v>
      </c>
      <c r="D20" s="242" t="s">
        <v>14</v>
      </c>
      <c r="E20" s="248" t="s">
        <v>174</v>
      </c>
      <c r="F20" s="249"/>
      <c r="G20" s="250"/>
      <c r="H20" s="251" t="s">
        <v>175</v>
      </c>
      <c r="I20" s="251"/>
      <c r="J20" s="251"/>
      <c r="K20" s="175"/>
      <c r="L20" s="175"/>
    </row>
    <row r="21" spans="1:12" ht="25.5">
      <c r="A21" s="243"/>
      <c r="B21" s="243"/>
      <c r="C21" s="243"/>
      <c r="D21" s="243"/>
      <c r="E21" s="178" t="s">
        <v>2</v>
      </c>
      <c r="F21" s="178" t="s">
        <v>37</v>
      </c>
      <c r="G21" s="123" t="s">
        <v>79</v>
      </c>
      <c r="H21" s="178" t="s">
        <v>2</v>
      </c>
      <c r="I21" s="178" t="s">
        <v>37</v>
      </c>
      <c r="J21" s="123" t="s">
        <v>80</v>
      </c>
      <c r="K21" s="175"/>
      <c r="L21" s="175"/>
    </row>
    <row r="22" spans="1:12" s="76" customFormat="1" ht="12.75" customHeight="1">
      <c r="A22" s="178">
        <v>1</v>
      </c>
      <c r="B22" s="178">
        <v>2</v>
      </c>
      <c r="C22" s="178">
        <v>3</v>
      </c>
      <c r="D22" s="178">
        <v>4</v>
      </c>
      <c r="E22" s="178">
        <v>5</v>
      </c>
      <c r="F22" s="178">
        <v>6</v>
      </c>
      <c r="G22" s="178">
        <v>7</v>
      </c>
      <c r="H22" s="178">
        <v>8</v>
      </c>
      <c r="I22" s="178">
        <v>9</v>
      </c>
      <c r="J22" s="178">
        <v>10</v>
      </c>
      <c r="K22" s="179"/>
      <c r="L22" s="179"/>
    </row>
    <row r="23" spans="1:12" s="76" customFormat="1" ht="12.75">
      <c r="A23" s="125"/>
      <c r="B23" s="157" t="s">
        <v>3</v>
      </c>
      <c r="C23" s="125"/>
      <c r="D23" s="125"/>
      <c r="E23" s="125"/>
      <c r="F23" s="125"/>
      <c r="G23" s="125"/>
      <c r="H23" s="125"/>
      <c r="I23" s="180"/>
      <c r="J23" s="125"/>
      <c r="K23" s="179"/>
      <c r="L23" s="179"/>
    </row>
    <row r="24" spans="1:12" s="76" customFormat="1" ht="25.5">
      <c r="A24" s="125"/>
      <c r="B24" s="154" t="s">
        <v>157</v>
      </c>
      <c r="C24" s="155" t="s">
        <v>160</v>
      </c>
      <c r="D24" s="155" t="s">
        <v>167</v>
      </c>
      <c r="E24" s="124">
        <v>118</v>
      </c>
      <c r="F24" s="124"/>
      <c r="G24" s="124">
        <v>118</v>
      </c>
      <c r="H24" s="124">
        <v>118</v>
      </c>
      <c r="I24" s="162"/>
      <c r="J24" s="124">
        <v>118</v>
      </c>
      <c r="K24" s="179"/>
      <c r="L24" s="179"/>
    </row>
    <row r="25" spans="1:12" s="76" customFormat="1" ht="96" customHeight="1">
      <c r="A25" s="125"/>
      <c r="B25" s="154" t="s">
        <v>158</v>
      </c>
      <c r="C25" s="155" t="s">
        <v>165</v>
      </c>
      <c r="D25" s="155" t="s">
        <v>166</v>
      </c>
      <c r="E25" s="187">
        <f>'ДОДАТОК 2 Форма 2 п.1-5'!C38</f>
        <v>260377</v>
      </c>
      <c r="F25" s="187">
        <f>'ДОДАТОК 2 Ф-2 п.7'!D19</f>
        <v>36908</v>
      </c>
      <c r="G25" s="187">
        <f>E25+F25</f>
        <v>297285</v>
      </c>
      <c r="H25" s="187">
        <f>'ДОДАТОК 2 Форма 2 п.1-5'!G38</f>
        <v>271698</v>
      </c>
      <c r="I25" s="189">
        <f>'ДОДАТОК 2 Ф-2 п.7'!H19</f>
        <v>48284</v>
      </c>
      <c r="J25" s="187">
        <f>H25+I25</f>
        <v>319982</v>
      </c>
      <c r="K25" s="179"/>
      <c r="L25" s="179"/>
    </row>
    <row r="26" spans="1:12" s="76" customFormat="1" ht="12.75">
      <c r="A26" s="125"/>
      <c r="B26" s="157" t="s">
        <v>4</v>
      </c>
      <c r="C26" s="125"/>
      <c r="D26" s="125"/>
      <c r="E26" s="124"/>
      <c r="F26" s="124"/>
      <c r="G26" s="124"/>
      <c r="H26" s="124"/>
      <c r="I26" s="149"/>
      <c r="J26" s="124"/>
      <c r="K26" s="179"/>
      <c r="L26" s="179"/>
    </row>
    <row r="27" spans="1:12" s="76" customFormat="1" ht="24">
      <c r="A27" s="158"/>
      <c r="B27" s="159" t="s">
        <v>159</v>
      </c>
      <c r="C27" s="155" t="s">
        <v>160</v>
      </c>
      <c r="D27" s="155" t="s">
        <v>161</v>
      </c>
      <c r="E27" s="149">
        <v>7</v>
      </c>
      <c r="F27" s="149">
        <v>1</v>
      </c>
      <c r="G27" s="124">
        <f>E27+F27</f>
        <v>8</v>
      </c>
      <c r="H27" s="149">
        <v>7</v>
      </c>
      <c r="I27" s="149">
        <v>1</v>
      </c>
      <c r="J27" s="124">
        <f>H27+I27</f>
        <v>8</v>
      </c>
      <c r="K27" s="179"/>
      <c r="L27" s="179"/>
    </row>
    <row r="28" spans="1:12" s="76" customFormat="1" ht="12.75">
      <c r="A28" s="158"/>
      <c r="B28" s="160" t="s">
        <v>5</v>
      </c>
      <c r="C28" s="161"/>
      <c r="D28" s="161"/>
      <c r="E28" s="149"/>
      <c r="F28" s="149"/>
      <c r="G28" s="124"/>
      <c r="H28" s="149"/>
      <c r="I28" s="149"/>
      <c r="J28" s="124"/>
      <c r="K28" s="179"/>
      <c r="L28" s="179"/>
    </row>
    <row r="29" spans="1:12" s="76" customFormat="1" ht="24">
      <c r="A29" s="163"/>
      <c r="B29" s="164" t="s">
        <v>162</v>
      </c>
      <c r="C29" s="155" t="s">
        <v>168</v>
      </c>
      <c r="D29" s="155" t="s">
        <v>161</v>
      </c>
      <c r="E29" s="166">
        <f>E25/G27/1000</f>
        <v>32.547125</v>
      </c>
      <c r="F29" s="166">
        <f>F25/G27/1000</f>
        <v>4.6135</v>
      </c>
      <c r="G29" s="167">
        <f>G25/G27/1000</f>
        <v>37.160625</v>
      </c>
      <c r="H29" s="166">
        <f>H25/J27/1000</f>
        <v>33.96225</v>
      </c>
      <c r="I29" s="166">
        <f>I25/J27/1000</f>
        <v>6.0355</v>
      </c>
      <c r="J29" s="152">
        <f>J25/J27/1000</f>
        <v>39.99775</v>
      </c>
      <c r="K29" s="179"/>
      <c r="L29" s="179"/>
    </row>
    <row r="30" spans="1:12" s="76" customFormat="1" ht="12.75">
      <c r="A30" s="163"/>
      <c r="B30" s="157" t="s">
        <v>6</v>
      </c>
      <c r="C30" s="168"/>
      <c r="D30" s="168"/>
      <c r="E30" s="149"/>
      <c r="F30" s="149"/>
      <c r="G30" s="124"/>
      <c r="H30" s="181"/>
      <c r="I30" s="162"/>
      <c r="J30" s="124"/>
      <c r="K30" s="179"/>
      <c r="L30" s="179"/>
    </row>
    <row r="31" spans="1:12" ht="60">
      <c r="A31" s="163"/>
      <c r="B31" s="169" t="s">
        <v>163</v>
      </c>
      <c r="C31" s="155" t="s">
        <v>164</v>
      </c>
      <c r="D31" s="155" t="s">
        <v>161</v>
      </c>
      <c r="E31" s="153" t="s">
        <v>176</v>
      </c>
      <c r="F31" s="153" t="s">
        <v>176</v>
      </c>
      <c r="G31" s="167">
        <f>G29*100/M13-100</f>
        <v>4.551912837357847</v>
      </c>
      <c r="H31" s="153" t="s">
        <v>176</v>
      </c>
      <c r="I31" s="153" t="s">
        <v>176</v>
      </c>
      <c r="J31" s="167">
        <f>J29*100/G29-100</f>
        <v>7.634761256033784</v>
      </c>
      <c r="K31" s="175"/>
      <c r="L31" s="175"/>
    </row>
    <row r="32" ht="11.25" customHeight="1"/>
    <row r="33" ht="2.25" customHeight="1" hidden="1"/>
  </sheetData>
  <sheetProtection/>
  <mergeCells count="16">
    <mergeCell ref="E4:G4"/>
    <mergeCell ref="H4:J4"/>
    <mergeCell ref="K4:M4"/>
    <mergeCell ref="E20:G20"/>
    <mergeCell ref="H20:J20"/>
    <mergeCell ref="A1:I1"/>
    <mergeCell ref="A2:I2"/>
    <mergeCell ref="A18:I18"/>
    <mergeCell ref="A4:A5"/>
    <mergeCell ref="B4:B5"/>
    <mergeCell ref="C4:C5"/>
    <mergeCell ref="D4:D5"/>
    <mergeCell ref="A20:A21"/>
    <mergeCell ref="B20:B21"/>
    <mergeCell ref="C20:C21"/>
    <mergeCell ref="D20:D21"/>
  </mergeCells>
  <printOptions/>
  <pageMargins left="0.2" right="0.2" top="0.2" bottom="0.5" header="0.19" footer="0.19"/>
  <pageSetup horizontalDpi="600" verticalDpi="600" orientation="landscape" paperSize="9" scale="66" r:id="rId1"/>
  <rowBreaks count="1" manualBreakCount="1">
    <brk id="3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14.125" style="88" customWidth="1"/>
    <col min="2" max="2" width="67.75390625" style="88" customWidth="1"/>
    <col min="3" max="3" width="13.00390625" style="88" customWidth="1"/>
    <col min="4" max="4" width="13.25390625" style="88" customWidth="1"/>
    <col min="5" max="5" width="14.375" style="127" customWidth="1"/>
    <col min="6" max="6" width="16.375" style="127" customWidth="1"/>
    <col min="7" max="12" width="13.75390625" style="88" customWidth="1"/>
    <col min="13" max="13" width="9.125" style="88" customWidth="1"/>
    <col min="14" max="14" width="11.00390625" style="88" customWidth="1"/>
    <col min="15" max="16384" width="9.125" style="88" customWidth="1"/>
  </cols>
  <sheetData>
    <row r="1" spans="1:8" s="81" customFormat="1" ht="15.75">
      <c r="A1" s="78"/>
      <c r="B1" s="222" t="s">
        <v>81</v>
      </c>
      <c r="C1" s="222"/>
      <c r="D1" s="222"/>
      <c r="E1" s="222"/>
      <c r="F1" s="222"/>
      <c r="G1" s="222"/>
      <c r="H1" s="222"/>
    </row>
    <row r="2" spans="5:12" s="81" customFormat="1" ht="12.75">
      <c r="E2" s="122"/>
      <c r="F2" s="122"/>
      <c r="L2" s="93" t="s">
        <v>72</v>
      </c>
    </row>
    <row r="3" spans="1:12" s="81" customFormat="1" ht="21" customHeight="1">
      <c r="A3" s="254"/>
      <c r="B3" s="240" t="s">
        <v>31</v>
      </c>
      <c r="C3" s="247" t="s">
        <v>48</v>
      </c>
      <c r="D3" s="247"/>
      <c r="E3" s="255" t="s">
        <v>98</v>
      </c>
      <c r="F3" s="255"/>
      <c r="G3" s="247" t="s">
        <v>112</v>
      </c>
      <c r="H3" s="247"/>
      <c r="I3" s="247" t="s">
        <v>49</v>
      </c>
      <c r="J3" s="247"/>
      <c r="K3" s="247" t="s">
        <v>49</v>
      </c>
      <c r="L3" s="247"/>
    </row>
    <row r="4" spans="1:12" s="81" customFormat="1" ht="60" customHeight="1">
      <c r="A4" s="254"/>
      <c r="B4" s="241"/>
      <c r="C4" s="83" t="s">
        <v>36</v>
      </c>
      <c r="D4" s="83" t="s">
        <v>37</v>
      </c>
      <c r="E4" s="123" t="s">
        <v>36</v>
      </c>
      <c r="F4" s="124" t="s">
        <v>37</v>
      </c>
      <c r="G4" s="83" t="s">
        <v>36</v>
      </c>
      <c r="H4" s="83" t="s">
        <v>37</v>
      </c>
      <c r="I4" s="83" t="s">
        <v>36</v>
      </c>
      <c r="J4" s="83" t="s">
        <v>37</v>
      </c>
      <c r="K4" s="83" t="s">
        <v>36</v>
      </c>
      <c r="L4" s="83" t="s">
        <v>37</v>
      </c>
    </row>
    <row r="5" spans="1:12" s="81" customFormat="1" ht="12.75">
      <c r="A5" s="87"/>
      <c r="B5" s="82">
        <v>1</v>
      </c>
      <c r="C5" s="83">
        <v>2</v>
      </c>
      <c r="D5" s="82">
        <v>3</v>
      </c>
      <c r="E5" s="124">
        <v>4</v>
      </c>
      <c r="F5" s="124">
        <v>5</v>
      </c>
      <c r="G5" s="82">
        <v>6</v>
      </c>
      <c r="H5" s="83">
        <v>7</v>
      </c>
      <c r="I5" s="82">
        <v>8</v>
      </c>
      <c r="J5" s="83">
        <v>9</v>
      </c>
      <c r="K5" s="82">
        <v>10</v>
      </c>
      <c r="L5" s="83">
        <v>11</v>
      </c>
    </row>
    <row r="6" spans="1:12" s="81" customFormat="1" ht="12.75">
      <c r="A6" s="87"/>
      <c r="B6" s="82"/>
      <c r="C6" s="130"/>
      <c r="D6" s="82"/>
      <c r="E6" s="124"/>
      <c r="F6" s="124"/>
      <c r="G6" s="82"/>
      <c r="H6" s="83"/>
      <c r="I6" s="82"/>
      <c r="J6" s="83"/>
      <c r="K6" s="82"/>
      <c r="L6" s="83"/>
    </row>
    <row r="7" spans="1:12" s="81" customFormat="1" ht="12.75">
      <c r="A7" s="87"/>
      <c r="B7" s="82"/>
      <c r="C7" s="130"/>
      <c r="D7" s="82"/>
      <c r="E7" s="124"/>
      <c r="F7" s="124"/>
      <c r="G7" s="82"/>
      <c r="H7" s="83"/>
      <c r="I7" s="82"/>
      <c r="J7" s="83"/>
      <c r="K7" s="82"/>
      <c r="L7" s="83"/>
    </row>
    <row r="8" spans="1:12" s="85" customFormat="1" ht="12.75">
      <c r="A8" s="87"/>
      <c r="B8" s="92" t="s">
        <v>55</v>
      </c>
      <c r="C8" s="84"/>
      <c r="D8" s="77"/>
      <c r="E8" s="125"/>
      <c r="F8" s="125"/>
      <c r="G8" s="77"/>
      <c r="H8" s="77"/>
      <c r="I8" s="77"/>
      <c r="J8" s="77"/>
      <c r="K8" s="77"/>
      <c r="L8" s="77"/>
    </row>
    <row r="9" spans="1:12" s="85" customFormat="1" ht="125.25" customHeight="1">
      <c r="A9" s="91"/>
      <c r="B9" s="105" t="s">
        <v>82</v>
      </c>
      <c r="C9" s="77" t="s">
        <v>17</v>
      </c>
      <c r="D9" s="77"/>
      <c r="E9" s="125" t="s">
        <v>17</v>
      </c>
      <c r="F9" s="125"/>
      <c r="G9" s="77" t="s">
        <v>17</v>
      </c>
      <c r="H9" s="77"/>
      <c r="I9" s="77" t="s">
        <v>17</v>
      </c>
      <c r="J9" s="77"/>
      <c r="K9" s="77" t="s">
        <v>17</v>
      </c>
      <c r="L9" s="77"/>
    </row>
    <row r="10" spans="1:8" s="81" customFormat="1" ht="12.75">
      <c r="A10" s="85"/>
      <c r="B10" s="56"/>
      <c r="C10" s="56"/>
      <c r="D10" s="56"/>
      <c r="E10" s="126"/>
      <c r="F10" s="126"/>
      <c r="G10" s="56"/>
      <c r="H10" s="56"/>
    </row>
    <row r="11" spans="2:8" s="81" customFormat="1" ht="12.75">
      <c r="B11" s="56"/>
      <c r="C11" s="56"/>
      <c r="D11" s="56"/>
      <c r="E11" s="126"/>
      <c r="F11" s="126"/>
      <c r="G11" s="56"/>
      <c r="H11" s="56"/>
    </row>
    <row r="12" spans="2:8" s="81" customFormat="1" ht="12.75">
      <c r="B12" s="56"/>
      <c r="C12" s="56"/>
      <c r="D12" s="56"/>
      <c r="E12" s="126"/>
      <c r="F12" s="126"/>
      <c r="G12" s="56"/>
      <c r="H12" s="56"/>
    </row>
    <row r="13" spans="2:8" s="81" customFormat="1" ht="12.75">
      <c r="B13" s="56"/>
      <c r="C13" s="56"/>
      <c r="D13" s="56"/>
      <c r="E13" s="126"/>
      <c r="F13" s="126"/>
      <c r="G13" s="56"/>
      <c r="H13" s="56"/>
    </row>
    <row r="14" ht="12.75">
      <c r="A14" s="106"/>
    </row>
    <row r="15" ht="12.75">
      <c r="A15" s="106"/>
    </row>
    <row r="16" ht="12.75">
      <c r="A16" s="106"/>
    </row>
    <row r="17" ht="12.75">
      <c r="A17" s="106"/>
    </row>
    <row r="18" ht="12.75">
      <c r="A18" s="106"/>
    </row>
    <row r="19" ht="12.75">
      <c r="A19" s="106"/>
    </row>
    <row r="20" ht="12.75">
      <c r="A20" s="106"/>
    </row>
    <row r="21" ht="12.75">
      <c r="A21" s="106"/>
    </row>
    <row r="22" ht="12.75">
      <c r="A22" s="106"/>
    </row>
    <row r="23" ht="12.75">
      <c r="A23" s="106"/>
    </row>
    <row r="24" ht="12.75">
      <c r="A24" s="106"/>
    </row>
    <row r="25" ht="12.75">
      <c r="A25" s="106"/>
    </row>
    <row r="26" ht="12.75">
      <c r="A26" s="106"/>
    </row>
    <row r="27" ht="12.75">
      <c r="A27" s="106"/>
    </row>
    <row r="28" ht="12.75">
      <c r="A28" s="106"/>
    </row>
    <row r="29" ht="12.75">
      <c r="A29" s="106"/>
    </row>
    <row r="30" ht="12.75">
      <c r="A30" s="106"/>
    </row>
    <row r="31" ht="12.75">
      <c r="A31" s="106"/>
    </row>
    <row r="32" ht="12.75">
      <c r="A32" s="106"/>
    </row>
    <row r="33" ht="12.75">
      <c r="A33" s="106"/>
    </row>
    <row r="34" ht="12.75">
      <c r="A34" s="106"/>
    </row>
    <row r="35" ht="12.75">
      <c r="A35" s="106"/>
    </row>
    <row r="36" ht="12.75">
      <c r="A36" s="106"/>
    </row>
    <row r="37" ht="12.75">
      <c r="A37" s="106"/>
    </row>
    <row r="38" ht="12.75">
      <c r="A38" s="106"/>
    </row>
    <row r="39" ht="12.75">
      <c r="A39" s="106"/>
    </row>
    <row r="40" ht="12.75">
      <c r="A40" s="106"/>
    </row>
    <row r="41" ht="12.75">
      <c r="A41" s="106"/>
    </row>
    <row r="42" ht="12.75">
      <c r="A42" s="106"/>
    </row>
    <row r="43" ht="12.75">
      <c r="A43" s="106"/>
    </row>
    <row r="44" ht="12.75">
      <c r="A44" s="106"/>
    </row>
    <row r="45" ht="12.75">
      <c r="A45" s="106"/>
    </row>
    <row r="46" ht="12.75">
      <c r="A46" s="106"/>
    </row>
    <row r="47" ht="12.75">
      <c r="A47" s="106"/>
    </row>
    <row r="48" ht="12.75">
      <c r="A48" s="106"/>
    </row>
    <row r="49" ht="12.75">
      <c r="A49" s="106"/>
    </row>
    <row r="50" ht="12.75">
      <c r="A50" s="106"/>
    </row>
    <row r="51" ht="12.75">
      <c r="A51" s="106"/>
    </row>
    <row r="52" ht="12.75">
      <c r="A52" s="106"/>
    </row>
    <row r="53" ht="12.75">
      <c r="A53" s="106"/>
    </row>
    <row r="54" ht="12.75">
      <c r="A54" s="106"/>
    </row>
    <row r="55" ht="12.75">
      <c r="A55" s="106"/>
    </row>
    <row r="56" ht="12.75">
      <c r="A56" s="106"/>
    </row>
    <row r="57" ht="12.75">
      <c r="A57" s="106"/>
    </row>
    <row r="58" ht="12.75">
      <c r="A58" s="106"/>
    </row>
    <row r="59" ht="12.75">
      <c r="A59" s="106"/>
    </row>
    <row r="60" ht="12.75">
      <c r="A60" s="106"/>
    </row>
    <row r="61" ht="12.75">
      <c r="A61" s="106"/>
    </row>
    <row r="62" ht="12.75">
      <c r="A62" s="106"/>
    </row>
    <row r="63" ht="12.75">
      <c r="A63" s="106"/>
    </row>
    <row r="64" ht="12.75">
      <c r="A64" s="106"/>
    </row>
    <row r="65" ht="12.75">
      <c r="A65" s="106"/>
    </row>
    <row r="66" ht="12.75">
      <c r="A66" s="106"/>
    </row>
    <row r="67" ht="12.75">
      <c r="A67" s="106"/>
    </row>
    <row r="68" ht="12.75">
      <c r="A68" s="106"/>
    </row>
    <row r="69" ht="12.75">
      <c r="A69" s="106"/>
    </row>
    <row r="70" ht="12.75">
      <c r="A70" s="106"/>
    </row>
    <row r="71" ht="12.75">
      <c r="A71" s="106"/>
    </row>
    <row r="72" ht="12.75">
      <c r="A72" s="106"/>
    </row>
    <row r="73" ht="12.75">
      <c r="A73" s="106"/>
    </row>
    <row r="74" ht="12.75">
      <c r="A74" s="106"/>
    </row>
    <row r="75" ht="12.75">
      <c r="A75" s="106"/>
    </row>
    <row r="76" ht="12.75">
      <c r="A76" s="106"/>
    </row>
    <row r="77" ht="12.75">
      <c r="A77" s="106"/>
    </row>
    <row r="78" ht="12.75">
      <c r="A78" s="106"/>
    </row>
    <row r="79" ht="12.75">
      <c r="A79" s="106"/>
    </row>
    <row r="80" ht="12.75">
      <c r="A80" s="106"/>
    </row>
    <row r="81" ht="12.75">
      <c r="A81" s="106"/>
    </row>
    <row r="82" ht="12.75">
      <c r="A82" s="106"/>
    </row>
    <row r="83" ht="12.75">
      <c r="A83" s="106"/>
    </row>
    <row r="84" ht="12.75">
      <c r="A84" s="106"/>
    </row>
    <row r="85" ht="12.75">
      <c r="A85" s="106"/>
    </row>
    <row r="86" ht="12.75">
      <c r="A86" s="106"/>
    </row>
    <row r="87" ht="12.75">
      <c r="A87" s="106"/>
    </row>
    <row r="88" ht="12.75">
      <c r="A88" s="106"/>
    </row>
    <row r="89" ht="12.75">
      <c r="A89" s="106"/>
    </row>
    <row r="90" ht="12.75">
      <c r="A90" s="106"/>
    </row>
    <row r="91" ht="12.75">
      <c r="A91" s="106"/>
    </row>
    <row r="92" ht="12.75">
      <c r="A92" s="106"/>
    </row>
    <row r="93" ht="12.75">
      <c r="A93" s="106"/>
    </row>
    <row r="94" ht="12.75">
      <c r="A94" s="106"/>
    </row>
    <row r="95" ht="12.75">
      <c r="A95" s="106"/>
    </row>
    <row r="96" ht="12.75">
      <c r="A96" s="106"/>
    </row>
    <row r="97" ht="12.75">
      <c r="A97" s="106"/>
    </row>
    <row r="98" ht="12.75">
      <c r="A98" s="106"/>
    </row>
    <row r="99" ht="12.75">
      <c r="A99" s="106"/>
    </row>
    <row r="100" ht="12.75">
      <c r="A100" s="106"/>
    </row>
    <row r="101" ht="12.75">
      <c r="A101" s="106"/>
    </row>
    <row r="102" ht="12.75">
      <c r="A102" s="106"/>
    </row>
    <row r="103" ht="12.75">
      <c r="A103" s="106"/>
    </row>
    <row r="104" ht="12.75">
      <c r="A104" s="106"/>
    </row>
    <row r="105" ht="12.75">
      <c r="A105" s="106"/>
    </row>
    <row r="106" ht="12.75">
      <c r="A106" s="106"/>
    </row>
    <row r="107" ht="12.75">
      <c r="A107" s="106"/>
    </row>
    <row r="108" ht="12.75">
      <c r="A108" s="106"/>
    </row>
    <row r="109" ht="12.75">
      <c r="A109" s="106"/>
    </row>
    <row r="110" ht="12.75">
      <c r="A110" s="106"/>
    </row>
    <row r="111" ht="12.75">
      <c r="A111" s="106"/>
    </row>
    <row r="112" ht="12.75">
      <c r="A112" s="106"/>
    </row>
    <row r="113" ht="12.75">
      <c r="A113" s="106"/>
    </row>
    <row r="114" ht="12.75">
      <c r="A114" s="106"/>
    </row>
    <row r="115" ht="12.75">
      <c r="A115" s="106"/>
    </row>
    <row r="116" ht="12.75">
      <c r="A116" s="106"/>
    </row>
    <row r="117" ht="12.75">
      <c r="A117" s="106"/>
    </row>
    <row r="118" ht="12.75">
      <c r="A118" s="106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I11" sqref="I11"/>
    </sheetView>
  </sheetViews>
  <sheetFormatPr defaultColWidth="9.00390625" defaultRowHeight="12.75"/>
  <cols>
    <col min="1" max="1" width="8.375" style="90" customWidth="1"/>
    <col min="2" max="2" width="38.625" style="90" customWidth="1"/>
    <col min="3" max="4" width="13.75390625" style="90" customWidth="1"/>
    <col min="5" max="5" width="13.25390625" style="90" customWidth="1"/>
    <col min="6" max="6" width="10.375" style="90" customWidth="1"/>
    <col min="7" max="7" width="12.625" style="90" customWidth="1"/>
    <col min="8" max="8" width="11.375" style="90" customWidth="1"/>
    <col min="9" max="9" width="12.875" style="90" customWidth="1"/>
    <col min="10" max="10" width="11.125" style="90" customWidth="1"/>
    <col min="11" max="16" width="11.375" style="90" customWidth="1"/>
    <col min="17" max="16384" width="9.125" style="90" customWidth="1"/>
  </cols>
  <sheetData>
    <row r="1" ht="62.25" customHeight="1"/>
    <row r="2" spans="1:16" s="89" customFormat="1" ht="15.75">
      <c r="A2" s="256" t="s">
        <v>83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4" spans="1:16" s="89" customFormat="1" ht="18" customHeight="1">
      <c r="A4" s="257" t="s">
        <v>22</v>
      </c>
      <c r="B4" s="258" t="s">
        <v>38</v>
      </c>
      <c r="C4" s="258" t="s">
        <v>50</v>
      </c>
      <c r="D4" s="258"/>
      <c r="E4" s="258"/>
      <c r="F4" s="258"/>
      <c r="G4" s="258" t="s">
        <v>47</v>
      </c>
      <c r="H4" s="258"/>
      <c r="I4" s="258"/>
      <c r="J4" s="258"/>
      <c r="K4" s="261" t="s">
        <v>51</v>
      </c>
      <c r="L4" s="261"/>
      <c r="M4" s="261" t="s">
        <v>52</v>
      </c>
      <c r="N4" s="261"/>
      <c r="O4" s="261" t="s">
        <v>51</v>
      </c>
      <c r="P4" s="261"/>
    </row>
    <row r="5" spans="1:16" s="89" customFormat="1" ht="42.75" customHeight="1">
      <c r="A5" s="258"/>
      <c r="B5" s="258"/>
      <c r="C5" s="258" t="s">
        <v>40</v>
      </c>
      <c r="D5" s="258"/>
      <c r="E5" s="258" t="s">
        <v>20</v>
      </c>
      <c r="F5" s="258"/>
      <c r="G5" s="258" t="s">
        <v>40</v>
      </c>
      <c r="H5" s="258"/>
      <c r="I5" s="258" t="s">
        <v>20</v>
      </c>
      <c r="J5" s="258"/>
      <c r="K5" s="259" t="s">
        <v>61</v>
      </c>
      <c r="L5" s="259" t="s">
        <v>62</v>
      </c>
      <c r="M5" s="259" t="s">
        <v>63</v>
      </c>
      <c r="N5" s="259" t="s">
        <v>64</v>
      </c>
      <c r="O5" s="259" t="s">
        <v>63</v>
      </c>
      <c r="P5" s="259" t="s">
        <v>64</v>
      </c>
    </row>
    <row r="6" spans="1:16" s="89" customFormat="1" ht="42.75" customHeight="1">
      <c r="A6" s="258"/>
      <c r="B6" s="258"/>
      <c r="C6" s="77" t="s">
        <v>23</v>
      </c>
      <c r="D6" s="77" t="s">
        <v>39</v>
      </c>
      <c r="E6" s="77" t="s">
        <v>23</v>
      </c>
      <c r="F6" s="77" t="s">
        <v>39</v>
      </c>
      <c r="G6" s="77" t="s">
        <v>23</v>
      </c>
      <c r="H6" s="77" t="s">
        <v>1</v>
      </c>
      <c r="I6" s="77" t="s">
        <v>23</v>
      </c>
      <c r="J6" s="77" t="s">
        <v>1</v>
      </c>
      <c r="K6" s="260"/>
      <c r="L6" s="260"/>
      <c r="M6" s="260"/>
      <c r="N6" s="260"/>
      <c r="O6" s="260"/>
      <c r="P6" s="260"/>
    </row>
    <row r="7" spans="1:16" s="89" customFormat="1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</row>
    <row r="8" spans="1:16" s="89" customFormat="1" ht="12.75">
      <c r="A8" s="77"/>
      <c r="B8" s="5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s="54" customFormat="1" ht="12.75">
      <c r="A9" s="5"/>
      <c r="B9" s="6" t="s">
        <v>65</v>
      </c>
      <c r="C9" s="5"/>
      <c r="D9" s="5"/>
      <c r="E9" s="5"/>
      <c r="F9" s="5"/>
      <c r="G9" s="5"/>
      <c r="H9" s="5"/>
      <c r="I9" s="5"/>
      <c r="J9" s="5"/>
      <c r="K9" s="16"/>
      <c r="L9" s="16"/>
      <c r="M9" s="16"/>
      <c r="N9" s="16"/>
      <c r="O9" s="16"/>
      <c r="P9" s="16"/>
    </row>
    <row r="10" spans="1:16" s="89" customFormat="1" ht="33.75" customHeight="1">
      <c r="A10" s="83"/>
      <c r="B10" s="86" t="s">
        <v>18</v>
      </c>
      <c r="C10" s="2" t="s">
        <v>17</v>
      </c>
      <c r="D10" s="2" t="s">
        <v>17</v>
      </c>
      <c r="E10" s="55"/>
      <c r="F10" s="55"/>
      <c r="G10" s="2" t="s">
        <v>17</v>
      </c>
      <c r="H10" s="2" t="s">
        <v>17</v>
      </c>
      <c r="I10" s="55"/>
      <c r="J10" s="55"/>
      <c r="K10" s="2" t="s">
        <v>17</v>
      </c>
      <c r="L10" s="55"/>
      <c r="M10" s="2" t="s">
        <v>17</v>
      </c>
      <c r="N10" s="55"/>
      <c r="O10" s="2" t="s">
        <v>17</v>
      </c>
      <c r="P10" s="55"/>
    </row>
  </sheetData>
  <sheetProtection/>
  <mergeCells count="18">
    <mergeCell ref="C5:D5"/>
    <mergeCell ref="E5:F5"/>
    <mergeCell ref="N5:N6"/>
    <mergeCell ref="O5:O6"/>
    <mergeCell ref="P5:P6"/>
    <mergeCell ref="K5:K6"/>
    <mergeCell ref="L5:L6"/>
    <mergeCell ref="G5:H5"/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3"/>
  <sheetViews>
    <sheetView showGridLines="0" view="pageBreakPreview" zoomScale="85" zoomScaleNormal="85" zoomScaleSheetLayoutView="85" zoomScalePageLayoutView="0" workbookViewId="0" topLeftCell="A1">
      <selection activeCell="P29" sqref="P29"/>
    </sheetView>
  </sheetViews>
  <sheetFormatPr defaultColWidth="9.00390625" defaultRowHeight="12.75"/>
  <cols>
    <col min="1" max="1" width="7.75390625" style="35" customWidth="1"/>
    <col min="2" max="2" width="28.75390625" style="35" customWidth="1"/>
    <col min="3" max="3" width="15.25390625" style="35" customWidth="1"/>
    <col min="4" max="5" width="12.625" style="35" customWidth="1"/>
    <col min="6" max="6" width="14.125" style="35" customWidth="1"/>
    <col min="7" max="8" width="14.00390625" style="35" customWidth="1"/>
    <col min="9" max="11" width="11.75390625" style="35" customWidth="1"/>
    <col min="12" max="12" width="14.00390625" style="35" customWidth="1"/>
    <col min="13" max="13" width="11.75390625" style="35" customWidth="1"/>
    <col min="14" max="14" width="13.25390625" style="35" customWidth="1"/>
    <col min="15" max="16384" width="9.125" style="35" customWidth="1"/>
  </cols>
  <sheetData>
    <row r="2" spans="1:16" ht="12.75">
      <c r="A2" s="262" t="s">
        <v>131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4" spans="1:16" ht="20.25" customHeight="1">
      <c r="A4" s="262" t="s">
        <v>178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ht="18" customHeight="1">
      <c r="N5" s="35" t="s">
        <v>72</v>
      </c>
    </row>
    <row r="6" spans="1:14" ht="39.75" customHeight="1">
      <c r="A6" s="263" t="s">
        <v>22</v>
      </c>
      <c r="B6" s="263" t="s">
        <v>109</v>
      </c>
      <c r="C6" s="269" t="s">
        <v>24</v>
      </c>
      <c r="D6" s="270"/>
      <c r="E6" s="271"/>
      <c r="F6" s="281" t="s">
        <v>171</v>
      </c>
      <c r="G6" s="282"/>
      <c r="H6" s="303"/>
      <c r="I6" s="281" t="s">
        <v>172</v>
      </c>
      <c r="J6" s="282"/>
      <c r="K6" s="282"/>
      <c r="L6" s="302" t="s">
        <v>173</v>
      </c>
      <c r="M6" s="302"/>
      <c r="N6" s="302"/>
    </row>
    <row r="7" spans="1:14" ht="25.5">
      <c r="A7" s="264"/>
      <c r="B7" s="265"/>
      <c r="C7" s="272"/>
      <c r="D7" s="273"/>
      <c r="E7" s="274"/>
      <c r="F7" s="3" t="s">
        <v>36</v>
      </c>
      <c r="G7" s="3" t="s">
        <v>37</v>
      </c>
      <c r="H7" s="3" t="s">
        <v>86</v>
      </c>
      <c r="I7" s="3" t="s">
        <v>36</v>
      </c>
      <c r="J7" s="3" t="s">
        <v>37</v>
      </c>
      <c r="K7" s="3" t="s">
        <v>43</v>
      </c>
      <c r="L7" s="3" t="s">
        <v>36</v>
      </c>
      <c r="M7" s="3" t="s">
        <v>37</v>
      </c>
      <c r="N7" s="3" t="s">
        <v>87</v>
      </c>
    </row>
    <row r="8" spans="1:14" ht="12.75">
      <c r="A8" s="2">
        <v>1</v>
      </c>
      <c r="B8" s="2">
        <v>2</v>
      </c>
      <c r="C8" s="278">
        <v>3</v>
      </c>
      <c r="D8" s="279"/>
      <c r="E8" s="280"/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</row>
    <row r="9" spans="1:14" ht="51">
      <c r="A9" s="2">
        <v>1</v>
      </c>
      <c r="B9" s="182" t="s">
        <v>203</v>
      </c>
      <c r="C9" s="299" t="s">
        <v>177</v>
      </c>
      <c r="D9" s="300"/>
      <c r="E9" s="301"/>
      <c r="F9" s="194">
        <v>104652</v>
      </c>
      <c r="G9" s="194">
        <v>19540</v>
      </c>
      <c r="H9" s="194">
        <f>F9+G9</f>
        <v>124192</v>
      </c>
      <c r="I9" s="195">
        <v>120000</v>
      </c>
      <c r="J9" s="195">
        <v>18170</v>
      </c>
      <c r="K9" s="194">
        <f>I9+J9</f>
        <v>138170</v>
      </c>
      <c r="L9" s="195">
        <f>'ДОДАТОК 2 Ф-2 п.6'!K9</f>
        <v>120000</v>
      </c>
      <c r="M9" s="195">
        <f>'ДОДАТОК 2 Форма 2 п.1-5'!L30</f>
        <v>22171</v>
      </c>
      <c r="N9" s="194">
        <f>L9+M9</f>
        <v>142171</v>
      </c>
    </row>
    <row r="10" spans="1:14" ht="12.75">
      <c r="A10" s="2"/>
      <c r="B10" s="11"/>
      <c r="C10" s="278"/>
      <c r="D10" s="279"/>
      <c r="E10" s="280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1:14" ht="12.75" hidden="1">
      <c r="A11" s="2"/>
      <c r="B11" s="11"/>
      <c r="C11" s="278"/>
      <c r="D11" s="279"/>
      <c r="E11" s="280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4" ht="12.75" hidden="1">
      <c r="A12" s="3"/>
      <c r="B12" s="12" t="s">
        <v>19</v>
      </c>
      <c r="C12" s="278"/>
      <c r="D12" s="279"/>
      <c r="E12" s="280"/>
      <c r="F12" s="197"/>
      <c r="G12" s="197"/>
      <c r="H12" s="197"/>
      <c r="I12" s="197"/>
      <c r="J12" s="197"/>
      <c r="K12" s="197"/>
      <c r="L12" s="197"/>
      <c r="M12" s="197"/>
      <c r="N12" s="197"/>
    </row>
    <row r="13" spans="1:14" ht="12.75">
      <c r="A13" s="12"/>
      <c r="B13" s="4" t="s">
        <v>55</v>
      </c>
      <c r="C13" s="278"/>
      <c r="D13" s="279"/>
      <c r="E13" s="280"/>
      <c r="F13" s="198">
        <f>SUM(F9:F12)</f>
        <v>104652</v>
      </c>
      <c r="G13" s="198">
        <f aca="true" t="shared" si="0" ref="G13:N13">SUM(G9:G12)</f>
        <v>19540</v>
      </c>
      <c r="H13" s="198">
        <f t="shared" si="0"/>
        <v>124192</v>
      </c>
      <c r="I13" s="198">
        <f t="shared" si="0"/>
        <v>120000</v>
      </c>
      <c r="J13" s="198">
        <f t="shared" si="0"/>
        <v>18170</v>
      </c>
      <c r="K13" s="198">
        <f t="shared" si="0"/>
        <v>138170</v>
      </c>
      <c r="L13" s="198">
        <f t="shared" si="0"/>
        <v>120000</v>
      </c>
      <c r="M13" s="198">
        <f t="shared" si="0"/>
        <v>22171</v>
      </c>
      <c r="N13" s="198">
        <f t="shared" si="0"/>
        <v>142171</v>
      </c>
    </row>
    <row r="15" spans="1:16" s="59" customFormat="1" ht="19.5" customHeight="1" hidden="1">
      <c r="A15" s="8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35"/>
      <c r="P15" s="35"/>
    </row>
    <row r="16" spans="1:16" s="59" customFormat="1" ht="19.5" customHeight="1" hidden="1">
      <c r="A16" s="80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5"/>
      <c r="P16" s="35"/>
    </row>
    <row r="17" spans="1:16" s="59" customFormat="1" ht="19.5" customHeight="1">
      <c r="A17" s="8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35"/>
      <c r="P17" s="35"/>
    </row>
    <row r="18" spans="1:16" s="107" customFormat="1" ht="21.75" customHeight="1">
      <c r="A18" s="283" t="s">
        <v>179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17"/>
      <c r="P18" s="117"/>
    </row>
    <row r="19" spans="1:16" s="107" customFormat="1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72</v>
      </c>
      <c r="L19" s="108"/>
      <c r="M19" s="108"/>
      <c r="N19" s="108"/>
      <c r="O19" s="108"/>
      <c r="P19" s="108"/>
    </row>
    <row r="20" spans="1:14" s="108" customFormat="1" ht="18.75" customHeight="1">
      <c r="A20" s="284" t="s">
        <v>22</v>
      </c>
      <c r="B20" s="263" t="s">
        <v>109</v>
      </c>
      <c r="C20" s="293" t="s">
        <v>24</v>
      </c>
      <c r="D20" s="294"/>
      <c r="E20" s="295"/>
      <c r="F20" s="275" t="s">
        <v>174</v>
      </c>
      <c r="G20" s="276"/>
      <c r="H20" s="277"/>
      <c r="I20" s="275" t="s">
        <v>175</v>
      </c>
      <c r="J20" s="276"/>
      <c r="K20" s="277"/>
      <c r="L20" s="111"/>
      <c r="M20" s="111"/>
      <c r="N20" s="111"/>
    </row>
    <row r="21" spans="1:14" s="108" customFormat="1" ht="28.5" customHeight="1">
      <c r="A21" s="285"/>
      <c r="B21" s="265"/>
      <c r="C21" s="296"/>
      <c r="D21" s="297"/>
      <c r="E21" s="298"/>
      <c r="F21" s="109" t="s">
        <v>36</v>
      </c>
      <c r="G21" s="109" t="s">
        <v>37</v>
      </c>
      <c r="H21" s="3" t="s">
        <v>86</v>
      </c>
      <c r="I21" s="109" t="s">
        <v>36</v>
      </c>
      <c r="J21" s="109" t="s">
        <v>37</v>
      </c>
      <c r="K21" s="3" t="s">
        <v>43</v>
      </c>
      <c r="L21" s="112"/>
      <c r="M21" s="112"/>
      <c r="N21" s="112"/>
    </row>
    <row r="22" spans="1:14" s="108" customFormat="1" ht="12.75">
      <c r="A22" s="118">
        <v>1</v>
      </c>
      <c r="B22" s="118">
        <v>2</v>
      </c>
      <c r="C22" s="266">
        <v>3</v>
      </c>
      <c r="D22" s="267"/>
      <c r="E22" s="268"/>
      <c r="F22" s="118">
        <v>4</v>
      </c>
      <c r="G22" s="118">
        <v>5</v>
      </c>
      <c r="H22" s="118">
        <v>6</v>
      </c>
      <c r="I22" s="118">
        <v>7</v>
      </c>
      <c r="J22" s="118">
        <v>8</v>
      </c>
      <c r="K22" s="118">
        <v>9</v>
      </c>
      <c r="L22" s="113"/>
      <c r="M22" s="113"/>
      <c r="N22" s="113"/>
    </row>
    <row r="23" spans="1:14" s="108" customFormat="1" ht="51">
      <c r="A23" s="118">
        <v>1</v>
      </c>
      <c r="B23" s="182" t="s">
        <v>203</v>
      </c>
      <c r="C23" s="299" t="s">
        <v>177</v>
      </c>
      <c r="D23" s="300"/>
      <c r="E23" s="301"/>
      <c r="F23" s="190">
        <f>'ДОДАТОК 2 Ф-2 п.7'!C19</f>
        <v>260377</v>
      </c>
      <c r="G23" s="190">
        <f>'ДОДАТОК 2 Ф-2 п.6'!D27</f>
        <v>36908</v>
      </c>
      <c r="H23" s="191">
        <f>F23+G23</f>
        <v>297285</v>
      </c>
      <c r="I23" s="190">
        <f>'ДОДАТОК 2 Форма 2 п.1-5'!G38</f>
        <v>271698</v>
      </c>
      <c r="J23" s="190">
        <f>'ДОДАТОК 2 Ф-2 п.6'!H27</f>
        <v>48284</v>
      </c>
      <c r="K23" s="191">
        <f>I23+J23</f>
        <v>319982</v>
      </c>
      <c r="L23" s="113"/>
      <c r="M23" s="113"/>
      <c r="N23" s="113"/>
    </row>
    <row r="24" spans="1:14" s="108" customFormat="1" ht="12.75">
      <c r="A24" s="118"/>
      <c r="B24" s="119"/>
      <c r="C24" s="266"/>
      <c r="D24" s="267"/>
      <c r="E24" s="268"/>
      <c r="F24" s="192"/>
      <c r="G24" s="192"/>
      <c r="H24" s="192"/>
      <c r="I24" s="192"/>
      <c r="J24" s="192"/>
      <c r="K24" s="192"/>
      <c r="L24" s="113"/>
      <c r="M24" s="113"/>
      <c r="N24" s="113"/>
    </row>
    <row r="25" spans="1:14" s="108" customFormat="1" ht="12.75" hidden="1">
      <c r="A25" s="118"/>
      <c r="B25" s="119"/>
      <c r="C25" s="266"/>
      <c r="D25" s="267"/>
      <c r="E25" s="268"/>
      <c r="F25" s="192"/>
      <c r="G25" s="192"/>
      <c r="H25" s="192"/>
      <c r="I25" s="192"/>
      <c r="J25" s="192"/>
      <c r="K25" s="192"/>
      <c r="L25" s="113"/>
      <c r="M25" s="113"/>
      <c r="N25" s="113"/>
    </row>
    <row r="26" spans="1:14" s="108" customFormat="1" ht="12.75" hidden="1">
      <c r="A26" s="118"/>
      <c r="B26" s="120" t="s">
        <v>19</v>
      </c>
      <c r="C26" s="266"/>
      <c r="D26" s="267"/>
      <c r="E26" s="268"/>
      <c r="F26" s="192"/>
      <c r="G26" s="192"/>
      <c r="H26" s="192"/>
      <c r="I26" s="192"/>
      <c r="J26" s="192"/>
      <c r="K26" s="192"/>
      <c r="L26" s="113"/>
      <c r="M26" s="113"/>
      <c r="N26" s="113"/>
    </row>
    <row r="27" spans="1:14" s="108" customFormat="1" ht="12.75">
      <c r="A27" s="109"/>
      <c r="B27" s="110" t="s">
        <v>55</v>
      </c>
      <c r="C27" s="266"/>
      <c r="D27" s="267"/>
      <c r="E27" s="268"/>
      <c r="F27" s="193">
        <f aca="true" t="shared" si="1" ref="F27:K27">SUM(F23:F26)</f>
        <v>260377</v>
      </c>
      <c r="G27" s="193">
        <f t="shared" si="1"/>
        <v>36908</v>
      </c>
      <c r="H27" s="193">
        <f t="shared" si="1"/>
        <v>297285</v>
      </c>
      <c r="I27" s="193">
        <f t="shared" si="1"/>
        <v>271698</v>
      </c>
      <c r="J27" s="193">
        <f t="shared" si="1"/>
        <v>48284</v>
      </c>
      <c r="K27" s="193">
        <f t="shared" si="1"/>
        <v>319982</v>
      </c>
      <c r="L27" s="112"/>
      <c r="M27" s="112"/>
      <c r="N27" s="112"/>
    </row>
    <row r="30" spans="1:16" ht="12.75">
      <c r="A30" s="288" t="s">
        <v>132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59"/>
      <c r="P30" s="59"/>
    </row>
    <row r="31" spans="1:16" ht="12.7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59"/>
      <c r="P31" s="59"/>
    </row>
    <row r="32" spans="1:16" ht="12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35" t="s">
        <v>72</v>
      </c>
      <c r="O32" s="59"/>
      <c r="P32" s="59"/>
    </row>
    <row r="33" spans="1:14" s="108" customFormat="1" ht="27" customHeight="1">
      <c r="A33" s="289"/>
      <c r="B33" s="290" t="s">
        <v>66</v>
      </c>
      <c r="C33" s="291" t="s">
        <v>84</v>
      </c>
      <c r="D33" s="291" t="s">
        <v>85</v>
      </c>
      <c r="E33" s="286" t="s">
        <v>48</v>
      </c>
      <c r="F33" s="287"/>
      <c r="G33" s="266" t="s">
        <v>54</v>
      </c>
      <c r="H33" s="268"/>
      <c r="I33" s="286" t="s">
        <v>112</v>
      </c>
      <c r="J33" s="287"/>
      <c r="K33" s="266" t="s">
        <v>49</v>
      </c>
      <c r="L33" s="268"/>
      <c r="M33" s="266" t="s">
        <v>49</v>
      </c>
      <c r="N33" s="268"/>
    </row>
    <row r="34" spans="1:14" s="108" customFormat="1" ht="95.25" customHeight="1">
      <c r="A34" s="289"/>
      <c r="B34" s="290"/>
      <c r="C34" s="292"/>
      <c r="D34" s="292"/>
      <c r="E34" s="128" t="s">
        <v>107</v>
      </c>
      <c r="F34" s="118" t="s">
        <v>67</v>
      </c>
      <c r="G34" s="128" t="s">
        <v>108</v>
      </c>
      <c r="H34" s="118" t="s">
        <v>67</v>
      </c>
      <c r="I34" s="128" t="s">
        <v>108</v>
      </c>
      <c r="J34" s="118" t="s">
        <v>67</v>
      </c>
      <c r="K34" s="128" t="s">
        <v>108</v>
      </c>
      <c r="L34" s="118" t="s">
        <v>67</v>
      </c>
      <c r="M34" s="128" t="s">
        <v>108</v>
      </c>
      <c r="N34" s="118" t="s">
        <v>67</v>
      </c>
    </row>
    <row r="35" spans="1:14" ht="12.75">
      <c r="A35" s="96"/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8</v>
      </c>
      <c r="J35" s="2">
        <v>9</v>
      </c>
      <c r="K35" s="2">
        <v>10</v>
      </c>
      <c r="L35" s="2">
        <v>11</v>
      </c>
      <c r="M35" s="2">
        <v>12</v>
      </c>
      <c r="N35" s="2">
        <v>13</v>
      </c>
    </row>
    <row r="36" spans="1:14" ht="12.75">
      <c r="A36" s="96"/>
      <c r="B36" s="53"/>
      <c r="C36" s="53"/>
      <c r="D36" s="53"/>
      <c r="E36" s="53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hidden="1">
      <c r="A37" s="96"/>
      <c r="B37" s="53"/>
      <c r="C37" s="53"/>
      <c r="D37" s="53"/>
      <c r="E37" s="53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hidden="1">
      <c r="A38" s="96"/>
      <c r="B38" s="53"/>
      <c r="C38" s="53"/>
      <c r="D38" s="53"/>
      <c r="E38" s="53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hidden="1">
      <c r="A39" s="96"/>
      <c r="B39" s="53"/>
      <c r="C39" s="53"/>
      <c r="D39" s="53"/>
      <c r="E39" s="53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96"/>
      <c r="B40" s="53"/>
      <c r="C40" s="53"/>
      <c r="D40" s="53"/>
      <c r="E40" s="53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96"/>
      <c r="B41" s="53"/>
      <c r="C41" s="53"/>
      <c r="D41" s="53"/>
      <c r="E41" s="53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96"/>
      <c r="B42" s="53" t="s">
        <v>7</v>
      </c>
      <c r="C42" s="53"/>
      <c r="D42" s="53"/>
      <c r="E42" s="53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96"/>
      <c r="B43" s="4" t="s">
        <v>55</v>
      </c>
      <c r="C43" s="53"/>
      <c r="D43" s="53"/>
      <c r="E43" s="53"/>
      <c r="F43" s="2"/>
      <c r="G43" s="2"/>
      <c r="H43" s="2"/>
      <c r="I43" s="2"/>
      <c r="J43" s="2"/>
      <c r="K43" s="2"/>
      <c r="L43" s="2"/>
      <c r="M43" s="2"/>
      <c r="N43" s="2"/>
    </row>
  </sheetData>
  <sheetProtection/>
  <mergeCells count="37">
    <mergeCell ref="C20:E21"/>
    <mergeCell ref="C22:E22"/>
    <mergeCell ref="C23:E23"/>
    <mergeCell ref="L6:N6"/>
    <mergeCell ref="C9:E9"/>
    <mergeCell ref="C10:E10"/>
    <mergeCell ref="C11:E11"/>
    <mergeCell ref="C12:E12"/>
    <mergeCell ref="C8:E8"/>
    <mergeCell ref="F6:H6"/>
    <mergeCell ref="C24:E24"/>
    <mergeCell ref="A30:N30"/>
    <mergeCell ref="A31:N31"/>
    <mergeCell ref="A33:A34"/>
    <mergeCell ref="B33:B34"/>
    <mergeCell ref="C33:C34"/>
    <mergeCell ref="D33:D34"/>
    <mergeCell ref="I6:K6"/>
    <mergeCell ref="A18:N18"/>
    <mergeCell ref="A20:A21"/>
    <mergeCell ref="B20:B21"/>
    <mergeCell ref="E33:F33"/>
    <mergeCell ref="G33:H33"/>
    <mergeCell ref="I33:J33"/>
    <mergeCell ref="K33:L33"/>
    <mergeCell ref="M33:N33"/>
    <mergeCell ref="C27:E27"/>
    <mergeCell ref="A2:P2"/>
    <mergeCell ref="A4:P4"/>
    <mergeCell ref="A6:A7"/>
    <mergeCell ref="B6:B7"/>
    <mergeCell ref="C25:E25"/>
    <mergeCell ref="C26:E26"/>
    <mergeCell ref="C6:E7"/>
    <mergeCell ref="F20:H20"/>
    <mergeCell ref="I20:K20"/>
    <mergeCell ref="C13:E13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7"/>
  <sheetViews>
    <sheetView showGridLines="0" view="pageBreakPreview" zoomScale="75" zoomScaleNormal="75" zoomScaleSheetLayoutView="75" zoomScalePageLayoutView="0" workbookViewId="0" topLeftCell="A31">
      <selection activeCell="I41" sqref="I41"/>
    </sheetView>
  </sheetViews>
  <sheetFormatPr defaultColWidth="9.00390625" defaultRowHeight="12.75"/>
  <cols>
    <col min="1" max="1" width="20.75390625" style="52" customWidth="1"/>
    <col min="2" max="2" width="22.125" style="52" customWidth="1"/>
    <col min="3" max="3" width="17.625" style="52" customWidth="1"/>
    <col min="4" max="4" width="20.625" style="52" customWidth="1"/>
    <col min="5" max="5" width="20.125" style="52" customWidth="1"/>
    <col min="6" max="6" width="19.375" style="52" customWidth="1"/>
    <col min="7" max="7" width="27.375" style="52" customWidth="1"/>
    <col min="8" max="8" width="19.625" style="52" customWidth="1"/>
    <col min="9" max="9" width="18.75390625" style="52" customWidth="1"/>
    <col min="10" max="10" width="16.625" style="52" customWidth="1"/>
    <col min="11" max="11" width="17.00390625" style="52" customWidth="1"/>
    <col min="12" max="12" width="14.25390625" style="52" customWidth="1"/>
    <col min="13" max="13" width="13.125" style="52" customWidth="1"/>
    <col min="14" max="16384" width="9.125" style="52" customWidth="1"/>
  </cols>
  <sheetData>
    <row r="2" spans="1:16" ht="40.5" customHeight="1">
      <c r="A2" s="310" t="s">
        <v>223</v>
      </c>
      <c r="B2" s="310"/>
      <c r="C2" s="310"/>
      <c r="D2" s="310"/>
      <c r="E2" s="310"/>
      <c r="F2" s="310"/>
      <c r="G2" s="310"/>
      <c r="H2" s="310"/>
      <c r="I2" s="310"/>
      <c r="J2" s="310"/>
      <c r="K2" s="60"/>
      <c r="L2" s="60"/>
      <c r="M2" s="60"/>
      <c r="N2" s="60"/>
      <c r="O2" s="60"/>
      <c r="P2" s="60"/>
    </row>
    <row r="3" spans="1:12" ht="44.25" customHeight="1">
      <c r="A3" s="316" t="s">
        <v>212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ht="15.75">
      <c r="A4" s="48" t="s">
        <v>180</v>
      </c>
    </row>
    <row r="5" ht="12.75">
      <c r="A5" s="79"/>
    </row>
    <row r="6" spans="1:16" ht="15.75">
      <c r="A6" s="310" t="s">
        <v>181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</row>
    <row r="7" ht="12.75">
      <c r="J7" s="61" t="s">
        <v>72</v>
      </c>
    </row>
    <row r="8" spans="1:16" ht="48" customHeight="1">
      <c r="A8" s="240" t="s">
        <v>88</v>
      </c>
      <c r="B8" s="247" t="s">
        <v>0</v>
      </c>
      <c r="C8" s="247" t="s">
        <v>25</v>
      </c>
      <c r="D8" s="247" t="s">
        <v>99</v>
      </c>
      <c r="E8" s="247" t="s">
        <v>91</v>
      </c>
      <c r="F8" s="247" t="s">
        <v>89</v>
      </c>
      <c r="G8" s="247" t="s">
        <v>90</v>
      </c>
      <c r="H8" s="247" t="s">
        <v>68</v>
      </c>
      <c r="I8" s="257"/>
      <c r="J8" s="247" t="s">
        <v>69</v>
      </c>
      <c r="L8" s="24"/>
      <c r="M8" s="24"/>
      <c r="N8" s="24"/>
      <c r="O8" s="24"/>
      <c r="P8" s="24"/>
    </row>
    <row r="9" spans="1:16" ht="39" customHeight="1">
      <c r="A9" s="241"/>
      <c r="B9" s="315"/>
      <c r="C9" s="247"/>
      <c r="D9" s="247"/>
      <c r="E9" s="247"/>
      <c r="F9" s="247"/>
      <c r="G9" s="247"/>
      <c r="H9" s="5" t="s">
        <v>9</v>
      </c>
      <c r="I9" s="5" t="s">
        <v>27</v>
      </c>
      <c r="J9" s="247"/>
      <c r="L9" s="24"/>
      <c r="M9" s="24"/>
      <c r="N9" s="24"/>
      <c r="O9" s="24"/>
      <c r="P9" s="24"/>
    </row>
    <row r="10" spans="1:16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L10" s="24"/>
      <c r="M10" s="24"/>
      <c r="N10" s="24"/>
      <c r="O10" s="24"/>
      <c r="P10" s="24"/>
    </row>
    <row r="11" spans="1:16" ht="48">
      <c r="A11" s="183">
        <v>2610</v>
      </c>
      <c r="B11" s="140" t="s">
        <v>182</v>
      </c>
      <c r="C11" s="190">
        <v>104652</v>
      </c>
      <c r="D11" s="190">
        <v>104652</v>
      </c>
      <c r="E11" s="183"/>
      <c r="F11" s="183"/>
      <c r="G11" s="183"/>
      <c r="H11" s="183"/>
      <c r="I11" s="183"/>
      <c r="J11" s="183">
        <f>D11+F11</f>
        <v>104652</v>
      </c>
      <c r="L11" s="24"/>
      <c r="M11" s="24"/>
      <c r="N11" s="24"/>
      <c r="O11" s="24"/>
      <c r="P11" s="24"/>
    </row>
    <row r="12" spans="1:16" ht="12.75">
      <c r="A12" s="25"/>
      <c r="B12" s="94"/>
      <c r="C12" s="199"/>
      <c r="D12" s="199"/>
      <c r="E12" s="25"/>
      <c r="F12" s="25"/>
      <c r="G12" s="25"/>
      <c r="H12" s="25"/>
      <c r="I12" s="25"/>
      <c r="J12" s="25"/>
      <c r="L12" s="24"/>
      <c r="M12" s="24"/>
      <c r="N12" s="24"/>
      <c r="O12" s="24"/>
      <c r="P12" s="24"/>
    </row>
    <row r="13" spans="1:16" ht="12.75">
      <c r="A13" s="26"/>
      <c r="B13" s="16" t="s">
        <v>55</v>
      </c>
      <c r="C13" s="200">
        <f>SUM(C11:C12)</f>
        <v>104652</v>
      </c>
      <c r="D13" s="200">
        <f aca="true" t="shared" si="0" ref="D13:J13">SUM(D11:D12)</f>
        <v>104652</v>
      </c>
      <c r="E13" s="184">
        <f t="shared" si="0"/>
        <v>0</v>
      </c>
      <c r="F13" s="184">
        <f t="shared" si="0"/>
        <v>0</v>
      </c>
      <c r="G13" s="184">
        <f t="shared" si="0"/>
        <v>0</v>
      </c>
      <c r="H13" s="184">
        <f t="shared" si="0"/>
        <v>0</v>
      </c>
      <c r="I13" s="184">
        <f t="shared" si="0"/>
        <v>0</v>
      </c>
      <c r="J13" s="184">
        <f t="shared" si="0"/>
        <v>104652</v>
      </c>
      <c r="L13" s="24"/>
      <c r="M13" s="24"/>
      <c r="N13" s="24"/>
      <c r="O13" s="24"/>
      <c r="P13" s="24"/>
    </row>
    <row r="16" spans="1:16" ht="15.75" customHeight="1">
      <c r="A16" s="310" t="s">
        <v>183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</row>
    <row r="17" ht="12.75">
      <c r="L17" s="61" t="s">
        <v>72</v>
      </c>
    </row>
    <row r="18" spans="1:12" ht="16.5" customHeight="1">
      <c r="A18" s="240" t="s">
        <v>88</v>
      </c>
      <c r="B18" s="240" t="s">
        <v>12</v>
      </c>
      <c r="C18" s="312" t="s">
        <v>184</v>
      </c>
      <c r="D18" s="313"/>
      <c r="E18" s="313"/>
      <c r="F18" s="313"/>
      <c r="G18" s="314"/>
      <c r="H18" s="312" t="s">
        <v>185</v>
      </c>
      <c r="I18" s="313"/>
      <c r="J18" s="313"/>
      <c r="K18" s="313"/>
      <c r="L18" s="314"/>
    </row>
    <row r="19" spans="1:12" ht="63" customHeight="1">
      <c r="A19" s="311"/>
      <c r="B19" s="311"/>
      <c r="C19" s="240" t="s">
        <v>10</v>
      </c>
      <c r="D19" s="240" t="s">
        <v>92</v>
      </c>
      <c r="E19" s="247" t="s">
        <v>93</v>
      </c>
      <c r="F19" s="247"/>
      <c r="G19" s="240" t="s">
        <v>101</v>
      </c>
      <c r="H19" s="240" t="s">
        <v>11</v>
      </c>
      <c r="I19" s="240" t="s">
        <v>94</v>
      </c>
      <c r="J19" s="247" t="s">
        <v>93</v>
      </c>
      <c r="K19" s="247"/>
      <c r="L19" s="247" t="s">
        <v>102</v>
      </c>
    </row>
    <row r="20" spans="1:12" ht="60" customHeight="1">
      <c r="A20" s="241"/>
      <c r="B20" s="241"/>
      <c r="C20" s="241"/>
      <c r="D20" s="241"/>
      <c r="E20" s="5" t="s">
        <v>26</v>
      </c>
      <c r="F20" s="5" t="s">
        <v>27</v>
      </c>
      <c r="G20" s="241"/>
      <c r="H20" s="241"/>
      <c r="I20" s="241"/>
      <c r="J20" s="5" t="s">
        <v>26</v>
      </c>
      <c r="K20" s="5" t="s">
        <v>27</v>
      </c>
      <c r="L20" s="247"/>
    </row>
    <row r="21" spans="1:16" ht="12.75">
      <c r="A21" s="25">
        <v>1</v>
      </c>
      <c r="B21" s="62">
        <v>2</v>
      </c>
      <c r="C21" s="25">
        <v>3</v>
      </c>
      <c r="D21" s="62">
        <v>4</v>
      </c>
      <c r="E21" s="25">
        <v>5</v>
      </c>
      <c r="F21" s="62">
        <v>6</v>
      </c>
      <c r="G21" s="25">
        <v>7</v>
      </c>
      <c r="H21" s="62">
        <v>8</v>
      </c>
      <c r="I21" s="25">
        <v>9</v>
      </c>
      <c r="J21" s="62">
        <v>10</v>
      </c>
      <c r="K21" s="25">
        <v>11</v>
      </c>
      <c r="L21" s="25">
        <v>12</v>
      </c>
      <c r="M21" s="62"/>
      <c r="N21" s="62"/>
      <c r="O21" s="62"/>
      <c r="P21" s="62"/>
    </row>
    <row r="22" spans="1:16" ht="48">
      <c r="A22" s="183">
        <v>2610</v>
      </c>
      <c r="B22" s="140" t="s">
        <v>182</v>
      </c>
      <c r="C22" s="199">
        <f>'ДОДАТОК 2 Ф-2 п.11-12'!I9</f>
        <v>120000</v>
      </c>
      <c r="D22" s="199"/>
      <c r="E22" s="199"/>
      <c r="F22" s="199"/>
      <c r="G22" s="199">
        <f>C22-E22</f>
        <v>120000</v>
      </c>
      <c r="H22" s="199">
        <f>'ДОДАТОК 2 Ф-2 п.11-12'!L9</f>
        <v>120000</v>
      </c>
      <c r="I22" s="199"/>
      <c r="J22" s="199"/>
      <c r="K22" s="199"/>
      <c r="L22" s="199">
        <f>H22-J22</f>
        <v>120000</v>
      </c>
      <c r="M22" s="62"/>
      <c r="N22" s="62"/>
      <c r="O22" s="62"/>
      <c r="P22" s="62"/>
    </row>
    <row r="23" spans="1:16" ht="12.75">
      <c r="A23" s="25"/>
      <c r="B23" s="44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62"/>
      <c r="N23" s="62"/>
      <c r="O23" s="62"/>
      <c r="P23" s="62"/>
    </row>
    <row r="24" spans="1:12" ht="32.25" customHeight="1">
      <c r="A24" s="25"/>
      <c r="B24" s="16" t="s">
        <v>55</v>
      </c>
      <c r="C24" s="201">
        <f>SUM(C22:C23)</f>
        <v>120000</v>
      </c>
      <c r="D24" s="201">
        <f aca="true" t="shared" si="1" ref="D24:L24">SUM(D22:D23)</f>
        <v>0</v>
      </c>
      <c r="E24" s="201">
        <f t="shared" si="1"/>
        <v>0</v>
      </c>
      <c r="F24" s="201">
        <f t="shared" si="1"/>
        <v>0</v>
      </c>
      <c r="G24" s="201">
        <f t="shared" si="1"/>
        <v>120000</v>
      </c>
      <c r="H24" s="201">
        <f t="shared" si="1"/>
        <v>120000</v>
      </c>
      <c r="I24" s="201">
        <f t="shared" si="1"/>
        <v>0</v>
      </c>
      <c r="J24" s="201">
        <f t="shared" si="1"/>
        <v>0</v>
      </c>
      <c r="K24" s="201">
        <f t="shared" si="1"/>
        <v>0</v>
      </c>
      <c r="L24" s="201">
        <f t="shared" si="1"/>
        <v>120000</v>
      </c>
    </row>
    <row r="26" spans="1:16" ht="15.75" customHeight="1">
      <c r="A26" s="310" t="s">
        <v>187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</row>
    <row r="27" ht="12.75">
      <c r="I27" s="61" t="s">
        <v>72</v>
      </c>
    </row>
    <row r="28" spans="1:9" ht="39" customHeight="1">
      <c r="A28" s="240" t="s">
        <v>88</v>
      </c>
      <c r="B28" s="240" t="s">
        <v>12</v>
      </c>
      <c r="C28" s="247" t="s">
        <v>25</v>
      </c>
      <c r="D28" s="247" t="s">
        <v>100</v>
      </c>
      <c r="E28" s="240" t="s">
        <v>188</v>
      </c>
      <c r="F28" s="240" t="s">
        <v>189</v>
      </c>
      <c r="G28" s="240" t="s">
        <v>190</v>
      </c>
      <c r="H28" s="240" t="s">
        <v>28</v>
      </c>
      <c r="I28" s="240" t="s">
        <v>41</v>
      </c>
    </row>
    <row r="29" spans="1:9" ht="48" customHeight="1">
      <c r="A29" s="241"/>
      <c r="B29" s="241"/>
      <c r="C29" s="247"/>
      <c r="D29" s="247"/>
      <c r="E29" s="241"/>
      <c r="F29" s="241"/>
      <c r="G29" s="241"/>
      <c r="H29" s="241"/>
      <c r="I29" s="241"/>
    </row>
    <row r="30" spans="1:9" ht="12.75">
      <c r="A30" s="25">
        <v>1</v>
      </c>
      <c r="B30" s="5">
        <v>2</v>
      </c>
      <c r="C30" s="25">
        <v>3</v>
      </c>
      <c r="D30" s="5">
        <v>4</v>
      </c>
      <c r="E30" s="25">
        <v>5</v>
      </c>
      <c r="F30" s="5">
        <v>6</v>
      </c>
      <c r="G30" s="25">
        <v>7</v>
      </c>
      <c r="H30" s="5">
        <v>8</v>
      </c>
      <c r="I30" s="25">
        <v>9</v>
      </c>
    </row>
    <row r="31" spans="1:9" ht="48">
      <c r="A31" s="183">
        <v>2610</v>
      </c>
      <c r="B31" s="140" t="s">
        <v>182</v>
      </c>
      <c r="C31" s="199">
        <f>C11</f>
        <v>104652</v>
      </c>
      <c r="D31" s="199">
        <f>D11</f>
        <v>104652</v>
      </c>
      <c r="E31" s="25"/>
      <c r="F31" s="25"/>
      <c r="G31" s="25"/>
      <c r="H31" s="25"/>
      <c r="I31" s="25"/>
    </row>
    <row r="32" spans="1:9" ht="12.75">
      <c r="A32" s="25"/>
      <c r="B32" s="44"/>
      <c r="C32" s="199"/>
      <c r="D32" s="199"/>
      <c r="E32" s="25"/>
      <c r="F32" s="25"/>
      <c r="G32" s="25"/>
      <c r="H32" s="25"/>
      <c r="I32" s="25"/>
    </row>
    <row r="33" spans="1:9" ht="24.75" customHeight="1">
      <c r="A33" s="16"/>
      <c r="B33" s="16" t="s">
        <v>55</v>
      </c>
      <c r="C33" s="200">
        <f>SUM(C31:C32)</f>
        <v>104652</v>
      </c>
      <c r="D33" s="200">
        <f aca="true" t="shared" si="2" ref="D33:I33">SUM(D31:D32)</f>
        <v>104652</v>
      </c>
      <c r="E33" s="184">
        <f t="shared" si="2"/>
        <v>0</v>
      </c>
      <c r="F33" s="184">
        <f t="shared" si="2"/>
        <v>0</v>
      </c>
      <c r="G33" s="184">
        <f t="shared" si="2"/>
        <v>0</v>
      </c>
      <c r="H33" s="184">
        <f t="shared" si="2"/>
        <v>0</v>
      </c>
      <c r="I33" s="184">
        <f t="shared" si="2"/>
        <v>0</v>
      </c>
    </row>
    <row r="37" spans="1:9" ht="46.5" customHeight="1">
      <c r="A37" s="304" t="s">
        <v>191</v>
      </c>
      <c r="B37" s="304"/>
      <c r="C37" s="304"/>
      <c r="D37" s="304"/>
      <c r="E37" s="304"/>
      <c r="F37" s="304"/>
      <c r="G37" s="304"/>
      <c r="H37" s="304"/>
      <c r="I37" s="304"/>
    </row>
    <row r="38" spans="1:16" ht="20.25" customHeight="1">
      <c r="A38" s="309" t="s">
        <v>186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</row>
    <row r="39" spans="1:11" ht="40.5" customHeight="1">
      <c r="A39" s="304" t="s">
        <v>224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</row>
    <row r="40" spans="1:12" ht="42" customHeight="1">
      <c r="A40" s="309" t="s">
        <v>211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</row>
    <row r="41" spans="1:9" ht="44.25" customHeight="1">
      <c r="A41" s="95"/>
      <c r="B41" s="95"/>
      <c r="C41" s="95"/>
      <c r="D41" s="95"/>
      <c r="E41" s="95"/>
      <c r="F41" s="95"/>
      <c r="G41" s="95"/>
      <c r="H41" s="95"/>
      <c r="I41" s="95"/>
    </row>
    <row r="42" spans="1:7" ht="15.75">
      <c r="A42" s="307" t="s">
        <v>34</v>
      </c>
      <c r="B42" s="307"/>
      <c r="C42" s="307"/>
      <c r="D42" s="65"/>
      <c r="F42" s="185" t="s">
        <v>196</v>
      </c>
      <c r="G42" s="65"/>
    </row>
    <row r="43" spans="1:7" ht="18.75" customHeight="1">
      <c r="A43" s="307"/>
      <c r="B43" s="308"/>
      <c r="C43" s="308"/>
      <c r="D43" s="67" t="s">
        <v>29</v>
      </c>
      <c r="F43" s="305" t="s">
        <v>113</v>
      </c>
      <c r="G43" s="306"/>
    </row>
    <row r="44" spans="1:4" ht="18.75" customHeight="1">
      <c r="A44" s="307"/>
      <c r="B44" s="308"/>
      <c r="C44" s="308"/>
      <c r="D44" s="57"/>
    </row>
    <row r="45" spans="1:7" ht="15.75">
      <c r="A45" s="307" t="s">
        <v>8</v>
      </c>
      <c r="B45" s="307"/>
      <c r="C45" s="307"/>
      <c r="D45" s="68"/>
      <c r="F45" s="185" t="s">
        <v>197</v>
      </c>
      <c r="G45" s="65"/>
    </row>
    <row r="46" spans="1:7" ht="15.75" customHeight="1">
      <c r="A46" s="64"/>
      <c r="B46" s="66"/>
      <c r="C46" s="66"/>
      <c r="D46" s="67" t="s">
        <v>29</v>
      </c>
      <c r="F46" s="305" t="s">
        <v>113</v>
      </c>
      <c r="G46" s="306"/>
    </row>
    <row r="47" ht="15.75">
      <c r="A47" s="63"/>
    </row>
  </sheetData>
  <sheetProtection/>
  <mergeCells count="46">
    <mergeCell ref="A3:L3"/>
    <mergeCell ref="A40:L40"/>
    <mergeCell ref="C28:C29"/>
    <mergeCell ref="D28:D29"/>
    <mergeCell ref="H28:H29"/>
    <mergeCell ref="E19:F19"/>
    <mergeCell ref="I28:I29"/>
    <mergeCell ref="H19:H20"/>
    <mergeCell ref="J8:J9"/>
    <mergeCell ref="A18:A20"/>
    <mergeCell ref="A2:J2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A16:P16"/>
    <mergeCell ref="B18:B20"/>
    <mergeCell ref="C18:G18"/>
    <mergeCell ref="H18:L18"/>
    <mergeCell ref="C19:C20"/>
    <mergeCell ref="D19:D20"/>
    <mergeCell ref="L19:L20"/>
    <mergeCell ref="G19:G20"/>
    <mergeCell ref="A38:P38"/>
    <mergeCell ref="G28:G29"/>
    <mergeCell ref="I19:I20"/>
    <mergeCell ref="E28:E29"/>
    <mergeCell ref="F28:F29"/>
    <mergeCell ref="A37:I37"/>
    <mergeCell ref="J19:K19"/>
    <mergeCell ref="A26:P26"/>
    <mergeCell ref="A28:A29"/>
    <mergeCell ref="B28:B29"/>
    <mergeCell ref="A39:K39"/>
    <mergeCell ref="F46:G46"/>
    <mergeCell ref="A42:C42"/>
    <mergeCell ref="A43:A44"/>
    <mergeCell ref="B43:B44"/>
    <mergeCell ref="C43:C44"/>
    <mergeCell ref="F43:G43"/>
    <mergeCell ref="A45:C45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49" r:id="rId1"/>
  <rowBreaks count="1" manualBreakCount="1">
    <brk id="4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78"/>
  <sheetViews>
    <sheetView showGridLines="0" view="pageBreakPreview" zoomScaleSheetLayoutView="100" zoomScalePageLayoutView="0" workbookViewId="0" topLeftCell="A1">
      <selection activeCell="A50" sqref="A50:IV53"/>
    </sheetView>
  </sheetViews>
  <sheetFormatPr defaultColWidth="9.00390625" defaultRowHeight="12.75"/>
  <cols>
    <col min="1" max="1" width="10.75390625" style="27" customWidth="1"/>
    <col min="2" max="2" width="32.25390625" style="27" customWidth="1"/>
    <col min="3" max="3" width="17.25390625" style="27" customWidth="1"/>
    <col min="4" max="4" width="16.75390625" style="27" customWidth="1"/>
    <col min="5" max="5" width="17.375" style="27" customWidth="1"/>
    <col min="6" max="6" width="19.75390625" style="27" customWidth="1"/>
    <col min="7" max="7" width="22.875" style="27" customWidth="1"/>
    <col min="8" max="8" width="24.375" style="27" customWidth="1"/>
    <col min="9" max="16384" width="9.125" style="27" customWidth="1"/>
  </cols>
  <sheetData>
    <row r="1" spans="1:8" ht="15.75">
      <c r="A1" s="331" t="s">
        <v>204</v>
      </c>
      <c r="B1" s="331"/>
      <c r="C1" s="331"/>
      <c r="D1" s="331"/>
      <c r="E1" s="331"/>
      <c r="F1" s="331"/>
      <c r="G1" s="331"/>
      <c r="H1" s="331"/>
    </row>
    <row r="3" spans="1:14" ht="21.75" customHeight="1">
      <c r="A3" s="325" t="s">
        <v>214</v>
      </c>
      <c r="B3" s="325"/>
      <c r="C3" s="325"/>
      <c r="D3" s="325"/>
      <c r="E3" s="71"/>
      <c r="F3" s="233" t="s">
        <v>226</v>
      </c>
      <c r="G3" s="233"/>
      <c r="J3" s="72"/>
      <c r="K3" s="72"/>
      <c r="L3" s="72"/>
      <c r="M3" s="323" t="s">
        <v>114</v>
      </c>
      <c r="N3" s="323"/>
    </row>
    <row r="4" spans="1:14" ht="28.5" customHeight="1">
      <c r="A4" s="224" t="s">
        <v>116</v>
      </c>
      <c r="B4" s="224"/>
      <c r="C4" s="224"/>
      <c r="D4" s="224"/>
      <c r="E4" s="224"/>
      <c r="F4" s="324" t="s">
        <v>118</v>
      </c>
      <c r="G4" s="324"/>
      <c r="J4" s="56"/>
      <c r="K4" s="56"/>
      <c r="L4" s="56"/>
      <c r="M4" s="231" t="s">
        <v>110</v>
      </c>
      <c r="N4" s="231"/>
    </row>
    <row r="5" spans="1:14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57"/>
      <c r="N5" s="57"/>
    </row>
    <row r="6" spans="1:14" ht="15.75" customHeight="1">
      <c r="A6" s="252" t="s">
        <v>213</v>
      </c>
      <c r="B6" s="223"/>
      <c r="C6" s="223"/>
      <c r="D6" s="223"/>
      <c r="E6" s="71"/>
      <c r="F6" s="233" t="s">
        <v>225</v>
      </c>
      <c r="G6" s="233"/>
      <c r="H6" s="72"/>
      <c r="I6" s="72"/>
      <c r="J6" s="72"/>
      <c r="K6" s="72"/>
      <c r="L6" s="72"/>
      <c r="M6" s="321" t="s">
        <v>120</v>
      </c>
      <c r="N6" s="322"/>
    </row>
    <row r="7" spans="1:14" ht="30.75" customHeight="1">
      <c r="A7" s="224" t="s">
        <v>73</v>
      </c>
      <c r="B7" s="224"/>
      <c r="C7" s="224"/>
      <c r="D7" s="224"/>
      <c r="E7" s="224"/>
      <c r="F7" s="235" t="s">
        <v>119</v>
      </c>
      <c r="G7" s="235"/>
      <c r="H7" s="56"/>
      <c r="I7" s="56"/>
      <c r="J7" s="56"/>
      <c r="K7" s="56"/>
      <c r="L7" s="56"/>
      <c r="M7" s="231" t="s">
        <v>110</v>
      </c>
      <c r="N7" s="231"/>
    </row>
    <row r="8" spans="1:14" ht="15">
      <c r="A8" s="100"/>
      <c r="B8" s="100"/>
      <c r="C8" s="100"/>
      <c r="D8" s="100"/>
      <c r="E8" s="100"/>
      <c r="F8" s="73"/>
      <c r="G8" s="73"/>
      <c r="H8" s="73"/>
      <c r="I8" s="73"/>
      <c r="J8" s="73"/>
      <c r="K8" s="73"/>
      <c r="L8" s="72"/>
      <c r="M8" s="57"/>
      <c r="N8" s="57"/>
    </row>
    <row r="9" spans="1:14" ht="54" customHeight="1">
      <c r="A9" s="131" t="s">
        <v>121</v>
      </c>
      <c r="B9" s="202" t="s">
        <v>148</v>
      </c>
      <c r="C9" s="318">
        <v>6084</v>
      </c>
      <c r="D9" s="318"/>
      <c r="E9" s="320" t="s">
        <v>199</v>
      </c>
      <c r="F9" s="320"/>
      <c r="G9" s="318" t="s">
        <v>215</v>
      </c>
      <c r="H9" s="318"/>
      <c r="I9" s="73"/>
      <c r="L9" s="72"/>
      <c r="M9" s="319" t="s">
        <v>117</v>
      </c>
      <c r="N9" s="319"/>
    </row>
    <row r="10" spans="2:14" s="56" customFormat="1" ht="38.25">
      <c r="B10" s="129" t="s">
        <v>122</v>
      </c>
      <c r="C10" s="231" t="s">
        <v>123</v>
      </c>
      <c r="D10" s="231"/>
      <c r="E10" s="231" t="s">
        <v>124</v>
      </c>
      <c r="F10" s="231"/>
      <c r="G10" s="231" t="s">
        <v>125</v>
      </c>
      <c r="H10" s="231"/>
      <c r="I10" s="129"/>
      <c r="M10" s="231" t="s">
        <v>111</v>
      </c>
      <c r="N10" s="231"/>
    </row>
    <row r="12" spans="1:8" s="98" customFormat="1" ht="12.75" customHeight="1">
      <c r="A12" s="334" t="s">
        <v>133</v>
      </c>
      <c r="B12" s="334"/>
      <c r="C12" s="334"/>
      <c r="D12" s="334"/>
      <c r="E12" s="334"/>
      <c r="F12" s="334"/>
      <c r="G12" s="334"/>
      <c r="H12" s="334"/>
    </row>
    <row r="13" spans="1:8" s="98" customFormat="1" ht="12.75">
      <c r="A13" s="332"/>
      <c r="B13" s="332"/>
      <c r="C13" s="332"/>
      <c r="D13" s="332"/>
      <c r="E13" s="332"/>
      <c r="F13" s="333"/>
      <c r="G13" s="333"/>
      <c r="H13" s="333"/>
    </row>
    <row r="14" spans="1:8" s="98" customFormat="1" ht="27.75" customHeight="1">
      <c r="A14" s="334" t="s">
        <v>216</v>
      </c>
      <c r="B14" s="334"/>
      <c r="C14" s="334"/>
      <c r="D14" s="334"/>
      <c r="E14" s="334"/>
      <c r="F14" s="334"/>
      <c r="G14" s="334"/>
      <c r="H14" s="97"/>
    </row>
    <row r="15" spans="6:8" ht="12.75">
      <c r="F15" s="28"/>
      <c r="G15" s="29"/>
      <c r="H15" s="29" t="s">
        <v>72</v>
      </c>
    </row>
    <row r="16" spans="2:8" ht="21" customHeight="1">
      <c r="B16" s="247" t="s">
        <v>88</v>
      </c>
      <c r="C16" s="247" t="s">
        <v>12</v>
      </c>
      <c r="D16" s="240" t="s">
        <v>206</v>
      </c>
      <c r="E16" s="240" t="s">
        <v>207</v>
      </c>
      <c r="F16" s="247" t="s">
        <v>205</v>
      </c>
      <c r="G16" s="247"/>
      <c r="H16" s="327" t="s">
        <v>208</v>
      </c>
    </row>
    <row r="17" spans="2:8" ht="114.75" customHeight="1">
      <c r="B17" s="247"/>
      <c r="C17" s="247"/>
      <c r="D17" s="241"/>
      <c r="E17" s="241"/>
      <c r="F17" s="5" t="s">
        <v>35</v>
      </c>
      <c r="G17" s="5" t="s">
        <v>70</v>
      </c>
      <c r="H17" s="328"/>
    </row>
    <row r="18" spans="2:8" s="28" customFormat="1" ht="12.75"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</row>
    <row r="19" spans="2:8" s="28" customFormat="1" ht="70.5" customHeight="1">
      <c r="B19" s="121" t="s">
        <v>219</v>
      </c>
      <c r="C19" s="121" t="s">
        <v>217</v>
      </c>
      <c r="D19" s="203">
        <f>'ДОДАТОК 2 Форма 2 п.1-5'!C27</f>
        <v>104652</v>
      </c>
      <c r="E19" s="30">
        <f>'ДОДАТОК 2 Форма 2 п.1-5'!G27</f>
        <v>120000</v>
      </c>
      <c r="F19" s="30">
        <v>120000</v>
      </c>
      <c r="G19" s="30">
        <v>129057</v>
      </c>
      <c r="H19" s="212" t="s">
        <v>227</v>
      </c>
    </row>
    <row r="20" spans="2:8" s="28" customFormat="1" ht="12.75">
      <c r="B20" s="30"/>
      <c r="C20" s="121"/>
      <c r="D20" s="30"/>
      <c r="E20" s="30"/>
      <c r="F20" s="30"/>
      <c r="G20" s="30"/>
      <c r="H20" s="30"/>
    </row>
    <row r="21" spans="2:8" s="28" customFormat="1" ht="12.75" hidden="1">
      <c r="B21" s="30"/>
      <c r="C21" s="121"/>
      <c r="D21" s="30"/>
      <c r="E21" s="30"/>
      <c r="F21" s="30"/>
      <c r="G21" s="30"/>
      <c r="H21" s="30"/>
    </row>
    <row r="22" spans="2:8" s="28" customFormat="1" ht="12.75" hidden="1">
      <c r="B22" s="30"/>
      <c r="C22" s="121" t="s">
        <v>104</v>
      </c>
      <c r="D22" s="30"/>
      <c r="E22" s="30"/>
      <c r="F22" s="30"/>
      <c r="G22" s="30"/>
      <c r="H22" s="30"/>
    </row>
    <row r="23" spans="2:8" s="28" customFormat="1" ht="12.75" hidden="1">
      <c r="B23" s="30"/>
      <c r="C23" s="121"/>
      <c r="D23" s="30"/>
      <c r="E23" s="30"/>
      <c r="F23" s="30"/>
      <c r="G23" s="30"/>
      <c r="H23" s="30"/>
    </row>
    <row r="24" spans="2:8" ht="66.75" customHeight="1">
      <c r="B24" s="121" t="s">
        <v>220</v>
      </c>
      <c r="C24" s="23" t="s">
        <v>217</v>
      </c>
      <c r="D24" s="30">
        <f>'ДОДАТОК 2 Форма 2 п.1-5'!D30</f>
        <v>19540</v>
      </c>
      <c r="E24" s="30">
        <f>'ДОДАТОК 2 Форма 2 п.1-5'!H30</f>
        <v>18170</v>
      </c>
      <c r="F24" s="30">
        <f>'ДОДАТОК 2 Форма 2 п.1-5'!L30</f>
        <v>22171</v>
      </c>
      <c r="G24" s="23"/>
      <c r="H24" s="23"/>
    </row>
    <row r="25" spans="1:8" ht="15.75" customHeight="1">
      <c r="A25" s="329"/>
      <c r="B25" s="329"/>
      <c r="C25" s="329"/>
      <c r="D25" s="329"/>
      <c r="E25" s="329"/>
      <c r="F25" s="329"/>
      <c r="G25" s="329"/>
      <c r="H25" s="329"/>
    </row>
    <row r="26" spans="1:8" ht="28.5" customHeight="1">
      <c r="A26" s="326" t="s">
        <v>134</v>
      </c>
      <c r="B26" s="326"/>
      <c r="C26" s="326"/>
      <c r="D26" s="326"/>
      <c r="E26" s="326"/>
      <c r="F26" s="326"/>
      <c r="G26" s="99"/>
      <c r="H26" s="97"/>
    </row>
    <row r="27" spans="1:8" ht="15.75" customHeight="1">
      <c r="A27" s="247" t="s">
        <v>22</v>
      </c>
      <c r="B27" s="247" t="s">
        <v>12</v>
      </c>
      <c r="C27" s="247" t="s">
        <v>21</v>
      </c>
      <c r="D27" s="247" t="s">
        <v>14</v>
      </c>
      <c r="E27" s="240" t="s">
        <v>209</v>
      </c>
      <c r="F27" s="240" t="s">
        <v>210</v>
      </c>
      <c r="G27" s="8"/>
      <c r="H27" s="8"/>
    </row>
    <row r="28" spans="1:8" ht="60" customHeight="1">
      <c r="A28" s="247"/>
      <c r="B28" s="247"/>
      <c r="C28" s="247"/>
      <c r="D28" s="247"/>
      <c r="E28" s="241"/>
      <c r="F28" s="241"/>
      <c r="G28" s="8"/>
      <c r="H28" s="8"/>
    </row>
    <row r="29" spans="1:8" ht="14.25" customHeight="1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8"/>
      <c r="H29" s="8"/>
    </row>
    <row r="30" spans="1:8" ht="14.25" customHeight="1">
      <c r="A30" s="21"/>
      <c r="B30" s="6" t="s">
        <v>3</v>
      </c>
      <c r="C30" s="21"/>
      <c r="D30" s="21"/>
      <c r="E30" s="115"/>
      <c r="F30" s="115"/>
      <c r="G30" s="102"/>
      <c r="H30" s="102"/>
    </row>
    <row r="31" spans="1:8" ht="30" customHeight="1">
      <c r="A31" s="21"/>
      <c r="B31" s="204" t="s">
        <v>157</v>
      </c>
      <c r="C31" s="205" t="s">
        <v>160</v>
      </c>
      <c r="D31" s="205" t="s">
        <v>218</v>
      </c>
      <c r="E31" s="115">
        <v>120</v>
      </c>
      <c r="F31" s="115">
        <v>120</v>
      </c>
      <c r="G31" s="102"/>
      <c r="H31" s="102"/>
    </row>
    <row r="32" spans="1:8" ht="51" customHeight="1">
      <c r="A32" s="21"/>
      <c r="B32" s="204" t="s">
        <v>158</v>
      </c>
      <c r="C32" s="205" t="s">
        <v>165</v>
      </c>
      <c r="D32" s="205" t="s">
        <v>166</v>
      </c>
      <c r="E32" s="208">
        <f>F19+F24</f>
        <v>142171</v>
      </c>
      <c r="F32" s="208">
        <f>F19+G19+F24</f>
        <v>271228</v>
      </c>
      <c r="G32" s="102"/>
      <c r="H32" s="102"/>
    </row>
    <row r="33" spans="1:8" ht="14.25" customHeight="1">
      <c r="A33" s="21"/>
      <c r="B33" s="6" t="s">
        <v>4</v>
      </c>
      <c r="C33" s="21"/>
      <c r="D33" s="21"/>
      <c r="E33" s="115"/>
      <c r="F33" s="115"/>
      <c r="G33" s="102"/>
      <c r="H33" s="102"/>
    </row>
    <row r="34" spans="1:8" ht="29.25" customHeight="1">
      <c r="A34" s="21"/>
      <c r="B34" s="206" t="s">
        <v>159</v>
      </c>
      <c r="C34" s="205" t="s">
        <v>160</v>
      </c>
      <c r="D34" s="205" t="s">
        <v>161</v>
      </c>
      <c r="E34" s="149">
        <v>4</v>
      </c>
      <c r="F34" s="207">
        <v>8</v>
      </c>
      <c r="G34" s="102"/>
      <c r="H34" s="102"/>
    </row>
    <row r="35" spans="1:8" ht="14.25" customHeight="1">
      <c r="A35" s="21"/>
      <c r="B35" s="6" t="s">
        <v>5</v>
      </c>
      <c r="C35" s="21"/>
      <c r="D35" s="21"/>
      <c r="E35" s="115"/>
      <c r="F35" s="115"/>
      <c r="G35" s="102"/>
      <c r="H35" s="102"/>
    </row>
    <row r="36" spans="1:8" ht="27.75" customHeight="1">
      <c r="A36" s="21"/>
      <c r="B36" s="209" t="s">
        <v>162</v>
      </c>
      <c r="C36" s="205" t="s">
        <v>221</v>
      </c>
      <c r="D36" s="205" t="s">
        <v>161</v>
      </c>
      <c r="E36" s="211">
        <f>E32/E34/1000</f>
        <v>35.54275</v>
      </c>
      <c r="F36" s="211">
        <f>F32/F34/1000</f>
        <v>33.9035</v>
      </c>
      <c r="G36" s="102"/>
      <c r="H36" s="102"/>
    </row>
    <row r="37" spans="1:8" ht="14.25" customHeight="1">
      <c r="A37" s="21"/>
      <c r="B37" s="6" t="s">
        <v>6</v>
      </c>
      <c r="C37" s="21"/>
      <c r="D37" s="21"/>
      <c r="E37" s="115"/>
      <c r="F37" s="115"/>
      <c r="G37" s="102"/>
      <c r="H37" s="102"/>
    </row>
    <row r="38" spans="1:8" ht="37.5" customHeight="1">
      <c r="A38" s="21"/>
      <c r="B38" s="210" t="s">
        <v>163</v>
      </c>
      <c r="C38" s="205" t="s">
        <v>164</v>
      </c>
      <c r="D38" s="205" t="s">
        <v>161</v>
      </c>
      <c r="E38" s="115">
        <v>2.9</v>
      </c>
      <c r="F38" s="115">
        <v>-1.8</v>
      </c>
      <c r="G38" s="102"/>
      <c r="H38" s="102"/>
    </row>
    <row r="39" spans="1:8" ht="12.75" customHeight="1">
      <c r="A39" s="31"/>
      <c r="B39" s="32"/>
      <c r="C39" s="31"/>
      <c r="D39" s="31"/>
      <c r="E39" s="32"/>
      <c r="F39" s="32"/>
      <c r="G39" s="32"/>
      <c r="H39" s="32"/>
    </row>
    <row r="40" spans="1:8" ht="69" customHeight="1">
      <c r="A40" s="329" t="s">
        <v>222</v>
      </c>
      <c r="B40" s="329"/>
      <c r="C40" s="329"/>
      <c r="D40" s="329"/>
      <c r="E40" s="329"/>
      <c r="F40" s="329"/>
      <c r="G40" s="7"/>
      <c r="H40" s="10"/>
    </row>
    <row r="41" spans="1:8" ht="19.5" customHeight="1">
      <c r="A41" s="335"/>
      <c r="B41" s="335"/>
      <c r="C41" s="335"/>
      <c r="D41" s="7"/>
      <c r="E41" s="7"/>
      <c r="F41" s="7"/>
      <c r="G41" s="33"/>
      <c r="H41" s="10"/>
    </row>
    <row r="42" spans="1:8" ht="17.25" customHeight="1">
      <c r="A42" s="114" t="s">
        <v>55</v>
      </c>
      <c r="B42" s="69"/>
      <c r="C42" s="69"/>
      <c r="D42" s="69"/>
      <c r="E42" s="69"/>
      <c r="F42" s="69"/>
      <c r="G42" s="69"/>
      <c r="H42" s="7"/>
    </row>
    <row r="43" spans="1:8" ht="17.25" customHeight="1">
      <c r="A43" s="34"/>
      <c r="B43" s="40"/>
      <c r="C43" s="40"/>
      <c r="D43" s="40"/>
      <c r="E43" s="40"/>
      <c r="F43" s="40"/>
      <c r="G43" s="40"/>
      <c r="H43" s="7"/>
    </row>
    <row r="44" spans="1:8" ht="28.5" customHeight="1">
      <c r="A44" s="329" t="s">
        <v>135</v>
      </c>
      <c r="B44" s="329"/>
      <c r="C44" s="329"/>
      <c r="D44" s="329"/>
      <c r="E44" s="329"/>
      <c r="F44" s="329"/>
      <c r="G44" s="329"/>
      <c r="H44" s="7"/>
    </row>
    <row r="45" spans="1:8" ht="16.5" customHeight="1">
      <c r="A45" s="7"/>
      <c r="B45" s="7"/>
      <c r="C45" s="7"/>
      <c r="D45" s="7"/>
      <c r="E45" s="7"/>
      <c r="F45" s="7"/>
      <c r="G45" s="33" t="s">
        <v>72</v>
      </c>
      <c r="H45" s="7"/>
    </row>
    <row r="46" spans="1:7" ht="21" customHeight="1">
      <c r="A46" s="247" t="s">
        <v>30</v>
      </c>
      <c r="B46" s="247" t="s">
        <v>12</v>
      </c>
      <c r="C46" s="244" t="s">
        <v>49</v>
      </c>
      <c r="D46" s="245"/>
      <c r="E46" s="247" t="s">
        <v>49</v>
      </c>
      <c r="F46" s="247"/>
      <c r="G46" s="327" t="s">
        <v>103</v>
      </c>
    </row>
    <row r="47" spans="1:7" ht="38.25">
      <c r="A47" s="247"/>
      <c r="B47" s="247"/>
      <c r="C47" s="5" t="s">
        <v>32</v>
      </c>
      <c r="D47" s="5" t="s">
        <v>70</v>
      </c>
      <c r="E47" s="5" t="s">
        <v>32</v>
      </c>
      <c r="F47" s="5" t="s">
        <v>70</v>
      </c>
      <c r="G47" s="328"/>
    </row>
    <row r="48" spans="1:7" ht="14.25" customHeight="1">
      <c r="A48" s="30">
        <v>1</v>
      </c>
      <c r="B48" s="30">
        <v>2</v>
      </c>
      <c r="C48" s="30">
        <v>3</v>
      </c>
      <c r="D48" s="30">
        <v>4</v>
      </c>
      <c r="E48" s="30">
        <v>5</v>
      </c>
      <c r="F48" s="30">
        <v>6</v>
      </c>
      <c r="G48" s="30">
        <v>7</v>
      </c>
    </row>
    <row r="49" spans="1:7" ht="14.25" customHeight="1">
      <c r="A49" s="30"/>
      <c r="B49" s="121"/>
      <c r="C49" s="30"/>
      <c r="D49" s="30"/>
      <c r="E49" s="30"/>
      <c r="F49" s="30"/>
      <c r="G49" s="30"/>
    </row>
    <row r="50" spans="1:7" ht="14.25" customHeight="1" hidden="1">
      <c r="A50" s="30"/>
      <c r="B50" s="121"/>
      <c r="C50" s="30"/>
      <c r="D50" s="30"/>
      <c r="E50" s="30"/>
      <c r="F50" s="30"/>
      <c r="G50" s="30"/>
    </row>
    <row r="51" spans="1:7" ht="14.25" customHeight="1" hidden="1">
      <c r="A51" s="30"/>
      <c r="B51" s="121"/>
      <c r="C51" s="30"/>
      <c r="D51" s="30"/>
      <c r="E51" s="30"/>
      <c r="F51" s="30"/>
      <c r="G51" s="30"/>
    </row>
    <row r="52" spans="1:7" ht="14.25" customHeight="1" hidden="1">
      <c r="A52" s="30"/>
      <c r="B52" s="121" t="s">
        <v>15</v>
      </c>
      <c r="C52" s="30"/>
      <c r="D52" s="30"/>
      <c r="E52" s="30"/>
      <c r="F52" s="30"/>
      <c r="G52" s="30"/>
    </row>
    <row r="53" spans="1:7" ht="14.25" customHeight="1" hidden="1">
      <c r="A53" s="30"/>
      <c r="B53" s="121"/>
      <c r="C53" s="30"/>
      <c r="D53" s="30"/>
      <c r="E53" s="30"/>
      <c r="F53" s="30"/>
      <c r="G53" s="30"/>
    </row>
    <row r="54" spans="1:7" ht="14.25" customHeight="1">
      <c r="A54" s="30"/>
      <c r="B54" s="23" t="s">
        <v>16</v>
      </c>
      <c r="C54" s="30"/>
      <c r="D54" s="30"/>
      <c r="E54" s="30"/>
      <c r="F54" s="30"/>
      <c r="G54" s="30"/>
    </row>
    <row r="55" spans="1:8" ht="18" customHeight="1">
      <c r="A55" s="7"/>
      <c r="B55" s="7"/>
      <c r="C55" s="7"/>
      <c r="D55" s="7"/>
      <c r="E55" s="7"/>
      <c r="F55" s="7"/>
      <c r="G55" s="7"/>
      <c r="H55" s="7"/>
    </row>
    <row r="56" spans="1:8" ht="14.25" customHeight="1">
      <c r="A56" s="334" t="s">
        <v>136</v>
      </c>
      <c r="B56" s="334"/>
      <c r="C56" s="334"/>
      <c r="D56" s="334"/>
      <c r="E56" s="334"/>
      <c r="F56" s="334"/>
      <c r="G56" s="334"/>
      <c r="H56" s="334"/>
    </row>
    <row r="57" spans="1:8" ht="21" customHeight="1">
      <c r="A57" s="247" t="s">
        <v>22</v>
      </c>
      <c r="B57" s="247" t="s">
        <v>12</v>
      </c>
      <c r="C57" s="247" t="s">
        <v>21</v>
      </c>
      <c r="D57" s="247" t="s">
        <v>14</v>
      </c>
      <c r="E57" s="247" t="s">
        <v>95</v>
      </c>
      <c r="F57" s="247" t="s">
        <v>71</v>
      </c>
      <c r="G57" s="247" t="s">
        <v>95</v>
      </c>
      <c r="H57" s="247" t="s">
        <v>71</v>
      </c>
    </row>
    <row r="58" spans="1:8" ht="45" customHeight="1">
      <c r="A58" s="247"/>
      <c r="B58" s="247"/>
      <c r="C58" s="247"/>
      <c r="D58" s="247"/>
      <c r="E58" s="247"/>
      <c r="F58" s="247"/>
      <c r="G58" s="247"/>
      <c r="H58" s="247"/>
    </row>
    <row r="59" spans="1:8" s="28" customFormat="1" ht="12.75">
      <c r="A59" s="5">
        <v>1</v>
      </c>
      <c r="B59" s="5">
        <v>2</v>
      </c>
      <c r="C59" s="5">
        <v>3</v>
      </c>
      <c r="D59" s="5">
        <v>4</v>
      </c>
      <c r="E59" s="5">
        <v>5</v>
      </c>
      <c r="F59" s="5">
        <v>6</v>
      </c>
      <c r="G59" s="5">
        <v>7</v>
      </c>
      <c r="H59" s="5">
        <v>8</v>
      </c>
    </row>
    <row r="60" spans="1:8" s="28" customFormat="1" ht="12.75">
      <c r="A60" s="5"/>
      <c r="B60" s="94" t="s">
        <v>3</v>
      </c>
      <c r="C60" s="5"/>
      <c r="D60" s="5"/>
      <c r="E60" s="5"/>
      <c r="F60" s="5"/>
      <c r="G60" s="5"/>
      <c r="H60" s="5"/>
    </row>
    <row r="61" spans="1:8" s="28" customFormat="1" ht="12.75">
      <c r="A61" s="5"/>
      <c r="B61" s="21"/>
      <c r="C61" s="5"/>
      <c r="D61" s="5"/>
      <c r="E61" s="5"/>
      <c r="F61" s="5"/>
      <c r="G61" s="5"/>
      <c r="H61" s="5"/>
    </row>
    <row r="62" spans="1:8" s="28" customFormat="1" ht="12.75">
      <c r="A62" s="5"/>
      <c r="B62" s="94" t="s">
        <v>4</v>
      </c>
      <c r="C62" s="5"/>
      <c r="D62" s="5"/>
      <c r="E62" s="5"/>
      <c r="F62" s="5"/>
      <c r="G62" s="5"/>
      <c r="H62" s="5"/>
    </row>
    <row r="63" spans="1:8" s="28" customFormat="1" ht="12.75">
      <c r="A63" s="5"/>
      <c r="B63" s="94"/>
      <c r="C63" s="5"/>
      <c r="D63" s="5"/>
      <c r="E63" s="5"/>
      <c r="F63" s="5"/>
      <c r="G63" s="5"/>
      <c r="H63" s="70"/>
    </row>
    <row r="64" spans="1:8" s="28" customFormat="1" ht="12.75">
      <c r="A64" s="5"/>
      <c r="B64" s="94" t="s">
        <v>5</v>
      </c>
      <c r="C64" s="5"/>
      <c r="D64" s="5"/>
      <c r="E64" s="5"/>
      <c r="F64" s="5"/>
      <c r="G64" s="5"/>
      <c r="H64" s="70"/>
    </row>
    <row r="65" spans="1:8" s="28" customFormat="1" ht="12.75">
      <c r="A65" s="5"/>
      <c r="B65" s="94"/>
      <c r="C65" s="5"/>
      <c r="D65" s="5"/>
      <c r="E65" s="5"/>
      <c r="F65" s="5"/>
      <c r="G65" s="5"/>
      <c r="H65" s="70"/>
    </row>
    <row r="66" spans="1:8" s="28" customFormat="1" ht="12.75">
      <c r="A66" s="5"/>
      <c r="B66" s="94" t="s">
        <v>6</v>
      </c>
      <c r="C66" s="5"/>
      <c r="D66" s="5"/>
      <c r="E66" s="5"/>
      <c r="F66" s="5"/>
      <c r="G66" s="5"/>
      <c r="H66" s="70"/>
    </row>
    <row r="67" spans="1:8" s="28" customFormat="1" ht="12.75">
      <c r="A67" s="5"/>
      <c r="B67" s="94"/>
      <c r="C67" s="5"/>
      <c r="D67" s="5"/>
      <c r="E67" s="5"/>
      <c r="F67" s="5"/>
      <c r="G67" s="5"/>
      <c r="H67" s="70"/>
    </row>
    <row r="68" spans="1:8" s="41" customFormat="1" ht="12.75">
      <c r="A68" s="8"/>
      <c r="B68" s="14"/>
      <c r="C68" s="8"/>
      <c r="D68" s="8"/>
      <c r="E68" s="8"/>
      <c r="F68" s="8"/>
      <c r="G68" s="8"/>
      <c r="H68" s="9"/>
    </row>
    <row r="69" spans="1:8" s="41" customFormat="1" ht="27.75" customHeight="1">
      <c r="A69" s="330" t="s">
        <v>96</v>
      </c>
      <c r="B69" s="330"/>
      <c r="C69" s="330"/>
      <c r="D69" s="330"/>
      <c r="E69" s="330"/>
      <c r="F69" s="330"/>
      <c r="G69" s="330"/>
      <c r="H69" s="9"/>
    </row>
    <row r="70" spans="1:8" ht="16.5" customHeight="1">
      <c r="A70" s="336"/>
      <c r="B70" s="336"/>
      <c r="C70" s="336"/>
      <c r="D70" s="9"/>
      <c r="E70" s="9"/>
      <c r="F70" s="9"/>
      <c r="G70" s="9"/>
      <c r="H70" s="33"/>
    </row>
    <row r="71" spans="1:8" ht="12.75">
      <c r="A71" s="116" t="s">
        <v>55</v>
      </c>
      <c r="B71" s="46"/>
      <c r="C71" s="5"/>
      <c r="D71" s="5"/>
      <c r="E71" s="5"/>
      <c r="F71" s="5"/>
      <c r="G71" s="5"/>
      <c r="H71" s="1"/>
    </row>
    <row r="72" spans="1:8" ht="12.75">
      <c r="A72" s="8"/>
      <c r="B72" s="13"/>
      <c r="C72" s="8"/>
      <c r="D72" s="8"/>
      <c r="E72" s="8"/>
      <c r="F72" s="8"/>
      <c r="G72" s="8"/>
      <c r="H72" s="9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7" s="52" customFormat="1" ht="15.75">
      <c r="A74" s="307" t="s">
        <v>34</v>
      </c>
      <c r="B74" s="307"/>
      <c r="C74" s="307"/>
      <c r="D74" s="65"/>
      <c r="F74" s="185" t="s">
        <v>196</v>
      </c>
      <c r="G74" s="65"/>
    </row>
    <row r="75" spans="1:7" s="52" customFormat="1" ht="18.75" customHeight="1">
      <c r="A75" s="307"/>
      <c r="B75" s="308"/>
      <c r="C75" s="308"/>
      <c r="D75" s="67" t="s">
        <v>29</v>
      </c>
      <c r="F75" s="305" t="s">
        <v>113</v>
      </c>
      <c r="G75" s="306"/>
    </row>
    <row r="76" spans="1:4" s="52" customFormat="1" ht="15.75" customHeight="1">
      <c r="A76" s="307"/>
      <c r="B76" s="308"/>
      <c r="C76" s="308"/>
      <c r="D76" s="57"/>
    </row>
    <row r="77" spans="1:7" s="52" customFormat="1" ht="15.75">
      <c r="A77" s="307" t="s">
        <v>8</v>
      </c>
      <c r="B77" s="307"/>
      <c r="C77" s="307"/>
      <c r="D77" s="68"/>
      <c r="F77" s="185" t="s">
        <v>197</v>
      </c>
      <c r="G77" s="65"/>
    </row>
    <row r="78" spans="1:7" s="52" customFormat="1" ht="15.75">
      <c r="A78" s="64"/>
      <c r="B78" s="66"/>
      <c r="C78" s="66"/>
      <c r="D78" s="67" t="s">
        <v>29</v>
      </c>
      <c r="F78" s="305" t="s">
        <v>113</v>
      </c>
      <c r="G78" s="306"/>
    </row>
    <row r="80" ht="21" customHeight="1"/>
  </sheetData>
  <sheetProtection/>
  <mergeCells count="65">
    <mergeCell ref="B75:B76"/>
    <mergeCell ref="C75:C76"/>
    <mergeCell ref="A70:C70"/>
    <mergeCell ref="A46:A47"/>
    <mergeCell ref="A56:H56"/>
    <mergeCell ref="A57:A58"/>
    <mergeCell ref="C57:C58"/>
    <mergeCell ref="H57:H58"/>
    <mergeCell ref="B57:B58"/>
    <mergeCell ref="F57:F58"/>
    <mergeCell ref="G57:G58"/>
    <mergeCell ref="A40:F40"/>
    <mergeCell ref="C46:D46"/>
    <mergeCell ref="A44:G44"/>
    <mergeCell ref="E57:E58"/>
    <mergeCell ref="D57:D58"/>
    <mergeCell ref="A41:C41"/>
    <mergeCell ref="B46:B47"/>
    <mergeCell ref="H16:H17"/>
    <mergeCell ref="A25:H25"/>
    <mergeCell ref="E16:E17"/>
    <mergeCell ref="A69:G69"/>
    <mergeCell ref="A1:H1"/>
    <mergeCell ref="A13:E13"/>
    <mergeCell ref="F13:H13"/>
    <mergeCell ref="A12:H12"/>
    <mergeCell ref="A14:G14"/>
    <mergeCell ref="D27:D28"/>
    <mergeCell ref="B16:B17"/>
    <mergeCell ref="C16:C17"/>
    <mergeCell ref="D16:D17"/>
    <mergeCell ref="F16:G16"/>
    <mergeCell ref="E27:E28"/>
    <mergeCell ref="G46:G47"/>
    <mergeCell ref="F27:F28"/>
    <mergeCell ref="F75:G75"/>
    <mergeCell ref="A77:C77"/>
    <mergeCell ref="F78:G78"/>
    <mergeCell ref="A74:C74"/>
    <mergeCell ref="A75:A76"/>
    <mergeCell ref="A26:F26"/>
    <mergeCell ref="A27:A28"/>
    <mergeCell ref="B27:B28"/>
    <mergeCell ref="C27:C28"/>
    <mergeCell ref="E46:F46"/>
    <mergeCell ref="F3:G3"/>
    <mergeCell ref="M3:N3"/>
    <mergeCell ref="A4:E4"/>
    <mergeCell ref="F4:G4"/>
    <mergeCell ref="M4:N4"/>
    <mergeCell ref="A3:D3"/>
    <mergeCell ref="M6:N6"/>
    <mergeCell ref="A7:E7"/>
    <mergeCell ref="M7:N7"/>
    <mergeCell ref="A6:D6"/>
    <mergeCell ref="F6:G6"/>
    <mergeCell ref="F7:G7"/>
    <mergeCell ref="G10:H10"/>
    <mergeCell ref="G9:H9"/>
    <mergeCell ref="M9:N9"/>
    <mergeCell ref="M10:N10"/>
    <mergeCell ref="C9:D9"/>
    <mergeCell ref="C10:D10"/>
    <mergeCell ref="E9:F9"/>
    <mergeCell ref="E10:F10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  <rowBreaks count="2" manualBreakCount="2">
    <brk id="25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2019-11-22T07:38:27Z</cp:lastPrinted>
  <dcterms:created xsi:type="dcterms:W3CDTF">2010-12-08T09:07:17Z</dcterms:created>
  <dcterms:modified xsi:type="dcterms:W3CDTF">2020-01-28T10:36:33Z</dcterms:modified>
  <cp:category/>
  <cp:version/>
  <cp:contentType/>
  <cp:contentStatus/>
</cp:coreProperties>
</file>