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425" yWindow="645" windowWidth="9975" windowHeight="10275" tabRatio="909" activeTab="0"/>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s>
  <definedNames>
    <definedName name="_xlnm.Print_Area" localSheetId="4">'ДОДАТОК 2 Ф-2 п. 9'!$A$1:$L$38</definedName>
    <definedName name="_xlnm.Print_Area" localSheetId="5">'ДОДАТОК 2 Ф-2 п.10'!$A$1:$P$11</definedName>
    <definedName name="_xlnm.Print_Area" localSheetId="6">'ДОДАТОК 2 Ф-2 п.11-12'!$A$1:$N$40</definedName>
    <definedName name="_xlnm.Print_Area" localSheetId="7">'ДОДАТОК 2 Ф-2 п.13-15'!$A$1:$L$51</definedName>
    <definedName name="_xlnm.Print_Area" localSheetId="1">'ДОДАТОК 2 Ф-2 п.6'!$A$1:$N$40</definedName>
    <definedName name="_xlnm.Print_Area" localSheetId="2">'ДОДАТОК 2 Ф-2 п.7'!$A$1:$N$50</definedName>
    <definedName name="_xlnm.Print_Area" localSheetId="3">'ДОДАТОК 2 Ф-2 п.8'!$A$1:$M$335</definedName>
    <definedName name="_xlnm.Print_Area" localSheetId="0">'ДОДАТОК 2 Форма 2 п.1-5'!$A$1:$N$43</definedName>
  </definedNames>
  <calcPr fullCalcOnLoad="1"/>
</workbook>
</file>

<file path=xl/sharedStrings.xml><?xml version="1.0" encoding="utf-8"?>
<sst xmlns="http://schemas.openxmlformats.org/spreadsheetml/2006/main" count="2086" uniqueCount="349">
  <si>
    <t xml:space="preserve">Найменування
</t>
  </si>
  <si>
    <t xml:space="preserve">фактично зайняті </t>
  </si>
  <si>
    <t>загальний фонд</t>
  </si>
  <si>
    <t>затрат</t>
  </si>
  <si>
    <t>продукту</t>
  </si>
  <si>
    <t>ефективності</t>
  </si>
  <si>
    <t>якості</t>
  </si>
  <si>
    <t>...</t>
  </si>
  <si>
    <t>Керівник фінансової служби</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</si>
  <si>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</si>
  <si>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</si>
  <si>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</si>
  <si>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</si>
  <si>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</si>
  <si>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</si>
  <si>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Х</t>
  </si>
  <si>
    <t>з них штатні одиниці за загальним фондом, що враховані також у спеціальному фонді</t>
  </si>
  <si>
    <t>…..</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</si>
  <si>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</si>
  <si>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</si>
  <si>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</si>
  <si>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</si>
  <si>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</si>
  <si>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</si>
  <si>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</si>
  <si>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</si>
  <si>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</si>
  <si>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</si>
  <si>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Код</t>
  </si>
  <si>
    <t xml:space="preserve">Найменування </t>
  </si>
  <si>
    <t>Надходження із загального фонду бюджету</t>
  </si>
  <si>
    <t>Керівник установи</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</si>
  <si>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</si>
  <si>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</si>
  <si>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</si>
  <si>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</si>
  <si>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</si>
  <si>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</si>
  <si>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</si>
  <si>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</si>
  <si>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</si>
  <si>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спеціальний фонд </t>
  </si>
  <si>
    <t>УСЬОГО</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</si>
  <si>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</si>
  <si>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</si>
  <si>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</si>
  <si>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</si>
  <si>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</si>
  <si>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</si>
  <si>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</si>
  <si>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</si>
  <si>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</si>
  <si>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</si>
  <si>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</si>
  <si>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</si>
  <si>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</si>
  <si>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(грн)</t>
  </si>
  <si>
    <t xml:space="preserve">              (найменування відповідального виконавця)             </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</si>
  <si>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</si>
  <si>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</si>
  <si>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</si>
  <si>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разом (5+6)</t>
  </si>
  <si>
    <t>разом (8+9)</t>
  </si>
  <si>
    <r>
      <t xml:space="preserve">9. Структура видатків на оплату праці:                                                                                                                                                                    </t>
    </r>
    <r>
      <rPr>
        <sz val="12"/>
        <rFont val="Arial Cyr"/>
        <family val="2"/>
      </rPr>
      <t xml:space="preserve"> </t>
    </r>
  </si>
  <si>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</si>
  <si>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</si>
  <si>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</si>
  <si>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</si>
  <si>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</si>
  <si>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</si>
  <si>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</si>
  <si>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Кердиторська заборгованість на кінець минулого бюджетного періоду</t>
  </si>
  <si>
    <t>Зміна кредитоської заборгованості            (6-5)</t>
  </si>
  <si>
    <t>Кердиторська заборгованість на початок минулого бюджетного періоду</t>
  </si>
  <si>
    <t>Кердиторська заборгованість на початок поточного бюджетного періоду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</si>
  <si>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</si>
  <si>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</si>
  <si>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6. Витрати за кодами Економічної класифікації видатків / Класифікації кредитування бюджету:</t>
  </si>
  <si>
    <t>Касові видатки / надання кредитів</t>
  </si>
  <si>
    <t>Касові видатки  / надання кредитів</t>
  </si>
  <si>
    <t>Очікуваний обсяг взяття поточних зобов’язань (3-5)</t>
  </si>
  <si>
    <t>Очікуваний обсяг взяття поточних зобов’язань                       (8-10)</t>
  </si>
  <si>
    <t>у тому числі бюджет розвитку</t>
  </si>
  <si>
    <t>8. Результативні показники бюджетної програми:</t>
  </si>
  <si>
    <r>
      <t>Спеціальний фонд (</t>
    </r>
    <r>
      <rPr>
        <i/>
        <sz val="10"/>
        <rFont val="Times New Roman"/>
        <family val="1"/>
      </rPr>
      <t>бюджет розвитку)</t>
    </r>
  </si>
  <si>
    <r>
      <t xml:space="preserve">Спеціальний фонд </t>
    </r>
    <r>
      <rPr>
        <i/>
        <sz val="10"/>
        <rFont val="Times New Roman"/>
        <family val="1"/>
      </rPr>
      <t>(бюджет розвитку)</t>
    </r>
  </si>
  <si>
    <t>Найменування місцевої/регіональної програми</t>
  </si>
  <si>
    <t>(код за ЄДРПОУ)</t>
  </si>
  <si>
    <t>(код бюджету)</t>
  </si>
  <si>
    <t>(ініціали та прізвище)</t>
  </si>
  <si>
    <t xml:space="preserve"> </t>
  </si>
  <si>
    <t xml:space="preserve">              (найменування головного розпорядника коштів місцевого бюджету)             </t>
  </si>
  <si>
    <t>(код Типової відомчої класифікації видатків та кредитування місцевих бюджетів)</t>
  </si>
  <si>
    <t>(код Типової відомчої класифікації видатків та кредитування місцевих бюджетів та номер в системі головного розпорядника коштів місцевих бююджетів)</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</si>
  <si>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</si>
  <si>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</si>
  <si>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</si>
  <si>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</si>
  <si>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класифікацієювидатків та кредитування місцевого бюджету)</t>
  </si>
  <si>
    <t xml:space="preserve">1) мета бюджетної програми, строки її реалізації;     </t>
  </si>
  <si>
    <t>2) завдання бюджетної програми;</t>
  </si>
  <si>
    <t>3) підстави для реалізації бюджетної програми.</t>
  </si>
  <si>
    <t>5. Надходження для виконання бюджетної програми:</t>
  </si>
  <si>
    <t>11. Місцеві/регіональні програми, які виконуються в межах бюджетної програми:</t>
  </si>
  <si>
    <t>04053625</t>
  </si>
  <si>
    <t>БЮДЖЕТНИЙ ЗАПИТ НА 2020-2022 РОКИ індивідуальний (Форма 2020 -2)</t>
  </si>
  <si>
    <r>
      <t>___________</t>
    </r>
    <r>
      <rPr>
        <u val="single"/>
        <sz val="12"/>
        <rFont val="Arial Cyr"/>
        <family val="0"/>
      </rPr>
      <t>02</t>
    </r>
    <r>
      <rPr>
        <sz val="12"/>
        <rFont val="Arial Cyr"/>
        <family val="2"/>
      </rPr>
      <t>________</t>
    </r>
  </si>
  <si>
    <r>
      <t xml:space="preserve">2. </t>
    </r>
    <r>
      <rPr>
        <b/>
        <u val="single"/>
        <sz val="12"/>
        <rFont val="Arial Cyr"/>
        <family val="0"/>
      </rPr>
      <t>_Виконавчий комітет Житомирської міської ради</t>
    </r>
    <r>
      <rPr>
        <b/>
        <sz val="12"/>
        <rFont val="Arial Cyr"/>
        <family val="2"/>
      </rPr>
      <t xml:space="preserve">_________________________________ </t>
    </r>
  </si>
  <si>
    <r>
      <t>1. _</t>
    </r>
    <r>
      <rPr>
        <b/>
        <u val="single"/>
        <sz val="12"/>
        <rFont val="Arial Cyr"/>
        <family val="0"/>
      </rPr>
      <t>Виконавчий комітет Житомирської міської ради</t>
    </r>
    <r>
      <rPr>
        <sz val="12"/>
        <rFont val="Arial Cyr"/>
        <family val="0"/>
      </rPr>
      <t>__________________________________</t>
    </r>
  </si>
  <si>
    <r>
      <t>________</t>
    </r>
    <r>
      <rPr>
        <u val="single"/>
        <sz val="12"/>
        <rFont val="Arial Cyr"/>
        <family val="0"/>
      </rPr>
      <t>021</t>
    </r>
    <r>
      <rPr>
        <sz val="12"/>
        <rFont val="Arial Cyr"/>
        <family val="2"/>
      </rPr>
      <t>________</t>
    </r>
  </si>
  <si>
    <t>4. Мета та завдання бюджетної програми на 2020 - 2022 роки:</t>
  </si>
  <si>
    <t xml:space="preserve">2019 рік (затверджено) </t>
  </si>
  <si>
    <t xml:space="preserve">2020 рік (проєкт) </t>
  </si>
  <si>
    <t xml:space="preserve">2018 рік (звіт) </t>
  </si>
  <si>
    <t>1) надходження для виконання бюджетної програми у 2018 - 2020 роках:</t>
  </si>
  <si>
    <t>2) надходження для виконання бюджетної програми у 2021- 2022 роках:</t>
  </si>
  <si>
    <t xml:space="preserve">2021 рік (прогноз) </t>
  </si>
  <si>
    <t xml:space="preserve">2022 рік (прогноз) </t>
  </si>
  <si>
    <t>2019 (затверджено)</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</si>
  <si>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</si>
  <si>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2018 - 2019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</si>
  <si>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</si>
  <si>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</si>
  <si>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</si>
  <si>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</si>
  <si>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</si>
  <si>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</si>
  <si>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1) витрати за напрямами використання бюджетних коштів у 2018 - 2020 роках:</t>
  </si>
  <si>
    <t>2) витрати за напрямами використання бюджетних коштів у 2021 - 2022 роках:</t>
  </si>
  <si>
    <t>1.</t>
  </si>
  <si>
    <t>2.</t>
  </si>
  <si>
    <t>3.</t>
  </si>
  <si>
    <t>4.</t>
  </si>
  <si>
    <t>5.</t>
  </si>
  <si>
    <t>6.</t>
  </si>
  <si>
    <t>7.</t>
  </si>
  <si>
    <t>8.</t>
  </si>
  <si>
    <t>9.</t>
  </si>
  <si>
    <t>2018 рік (звіт)</t>
  </si>
  <si>
    <t>2019 рік (затверджено)</t>
  </si>
  <si>
    <t>2020 рік (проєкт)</t>
  </si>
  <si>
    <t>2021 рік (прогноз)</t>
  </si>
  <si>
    <t>2022 рік (прогноз)</t>
  </si>
  <si>
    <t>2019 рік (план)</t>
  </si>
  <si>
    <t>2020 рік</t>
  </si>
  <si>
    <t>2021 рік</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</si>
  <si>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</si>
  <si>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</si>
  <si>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</si>
  <si>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</si>
  <si>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обгрунтування необхідності  передбачення витрат на 2020 -2022 роки.</t>
  </si>
  <si>
    <t>1) кредиторська заборгованість  місцевого бюджету  у 2018 році:</t>
  </si>
  <si>
    <t>2019 рік</t>
  </si>
  <si>
    <t>14 . Бюджетні зобов’язання у 2018 -2020 роках:</t>
  </si>
  <si>
    <t>3) дебіторська заборгованість в 2018-2019  роках:</t>
  </si>
  <si>
    <t>Дебіторська заборгованість на 01.01.2018</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</si>
  <si>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</si>
  <si>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</si>
  <si>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</si>
  <si>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</si>
  <si>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О.М. Пашко</t>
  </si>
  <si>
    <t>Н.В.Борецька</t>
  </si>
  <si>
    <t>1) результативні показники бюджетної програми  у 2018 - 2020 роках:</t>
  </si>
  <si>
    <t>2) результативні показники бюджетної програми у 2021 - 2022 роках:</t>
  </si>
  <si>
    <t>1.1.</t>
  </si>
  <si>
    <t>2.1.</t>
  </si>
  <si>
    <t>шт.</t>
  </si>
  <si>
    <t>3.1.</t>
  </si>
  <si>
    <t>п.1.1./п.2.1.</t>
  </si>
  <si>
    <t>4.1.</t>
  </si>
  <si>
    <t xml:space="preserve">% </t>
  </si>
  <si>
    <t>розрахунково</t>
  </si>
  <si>
    <t>осіб</t>
  </si>
  <si>
    <t>грн.</t>
  </si>
  <si>
    <t xml:space="preserve">п.1.1./п.2.1. </t>
  </si>
  <si>
    <t>%</t>
  </si>
  <si>
    <t>Обсяг видатків на виконання пункту Програми</t>
  </si>
  <si>
    <t xml:space="preserve"> грн.</t>
  </si>
  <si>
    <t xml:space="preserve"> рішення Житомирської міської ради від 18.12.2017 р. №879</t>
  </si>
  <si>
    <t>Міська цільова програма «Ефективна влада. Конкурентне місто» Житомирської міської об'єднаної територіальної громади на 2018-2020 роки» (зі змінами)</t>
  </si>
  <si>
    <t xml:space="preserve">Міська цільова програма «Ефективна влада. Конкурентне місто» Житомирської міської об'єднаної територіальної громади» </t>
  </si>
  <si>
    <r>
      <t>__</t>
    </r>
    <r>
      <rPr>
        <b/>
        <u val="single"/>
        <sz val="12"/>
        <rFont val="Arial Cyr"/>
        <family val="0"/>
      </rPr>
      <t>0218420</t>
    </r>
    <r>
      <rPr>
        <b/>
        <sz val="12"/>
        <rFont val="Arial Cyr"/>
        <family val="0"/>
      </rPr>
      <t>__</t>
    </r>
  </si>
  <si>
    <t>8420</t>
  </si>
  <si>
    <r>
      <t>______</t>
    </r>
    <r>
      <rPr>
        <b/>
        <u val="single"/>
        <sz val="12"/>
        <rFont val="Arial Cyr"/>
        <family val="0"/>
      </rPr>
      <t>0830</t>
    </r>
    <r>
      <rPr>
        <b/>
        <sz val="12"/>
        <rFont val="Arial Cyr"/>
        <family val="0"/>
      </rPr>
      <t>_______</t>
    </r>
  </si>
  <si>
    <t>Інші заходи у сфері засобів масової інформації</t>
  </si>
  <si>
    <t>1) встановлення та зміцнення партнерських відносин міста Житомира з іншими містами України та світу; 2) забезпечення функціонування офіційного веб-сайту Житомирської міської ради; 3) висвітлення діяльності міського голови, посадових осіб та депутатів Житомирської міської ради, виконавчого комітету міської ради на телебаченні; 4) інформаційні та рекламні послуги у сфері радіо; 5) інформаційні та рекламні послуги у мережі Інтернет; 6) публікація офіційної інформації Житомирської міської ради, її виконавчого комітету та виконавчих органів міської ради в друкованих ЗМІ; 7) розвиток міського радіо; 8) підвищити рівень обізнаності зацікавлених сторін про діловий потенціал, історію, культуру м. Житомира; 9) інтегрувати та розповсюдити бренд міста серед мешканців міста Житомира; 10) забезпечити розробку дизайну поліграфічної продукції; 11) поширювати інформацію про соціальні проекти, що впроваджуються в місті; 12) розвиток громадянського суспільства; 13) промоція бренду міста; 14) промоція проекту "Бюджету участі"; 15) підтримка інформаційного супроводу заходів, що проводяться в рамках проекту "Інтегрований розвиток міст в Україні"; 16) підтримка громадських проектів, що орієнтовані на розвиток міста.</t>
  </si>
  <si>
    <t>1) Бюджетний кодекс України; 2)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3)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 4) рішення Житомирської міської ради від 07.02.2019 р. №1359 "Про затвердження Концепції інтегрованого розвитку м. Житомира до 2030 року".</t>
  </si>
  <si>
    <t>Прийом офіційних делегації міст-побратимів, міжнародних партнерів, донорів, делегацій інших міст тощо (оплата послуг харчування, проживання, перекладу, перевезень тощо</t>
  </si>
  <si>
    <t>Технічний супровід, оновлення розділів офіційного веб-сайту Житомирської міської ради</t>
  </si>
  <si>
    <t>Оприлюднення офіційної позиції та надання коментарів щодо актуальних тем у житті міста на телебаченні</t>
  </si>
  <si>
    <t>Інформування про важливі події загальнодержавного та місцевого значення, що мають відношення до життя міста</t>
  </si>
  <si>
    <t>1. Інформування про важливі події загальнодержавного та місцевого значення, що мають відношення до життя міста. 2. Інформування про реалізацію загальноміських проектів.</t>
  </si>
  <si>
    <t>Оприлюднення в друкованих ЗМІ офіційної документованої інформації, створеної в процесі діяльності органів місцевого самоврядування, яка доводиться до відома населення в порядку, встановленому законами України</t>
  </si>
  <si>
    <t>Виготовлення промоційних відеоматеріалів про місто</t>
  </si>
  <si>
    <t>Замовлення та придбання поліграфічної продукції про місто, видатних особистостей Житомира та проведення рекламної кампанії по сплаті місцевих податків</t>
  </si>
  <si>
    <t>Розробка інформаційних та рекламних матеріалів про місто, загальноміські та загальнодержавні події</t>
  </si>
  <si>
    <t>Замовлення та розміщення соціальної реклами у місті Житомирі</t>
  </si>
  <si>
    <t>1. Організаційне забезпечення проведення засідань Громадської ради. 2. Проведення тренінгів, семінарів для представників інститутів громадянського суспільства, представників ЗМІ. 3. Проведення заходу "День журналіста". 4. Підтримка діяльності суб'єктів громади міста, що популяризують культуру націрнальних та етнічних меншин. 5. Проведення соціологічних досліджень в місті.</t>
  </si>
  <si>
    <t>Придбання іміджевої продукції з символікою міста Житомира</t>
  </si>
  <si>
    <t>Проведення медійних заходів з метою залучення мешканців міста до процесу партисипації мешканців міста</t>
  </si>
  <si>
    <t>10.</t>
  </si>
  <si>
    <t>11.</t>
  </si>
  <si>
    <t>12.</t>
  </si>
  <si>
    <t>13.</t>
  </si>
  <si>
    <t>14.</t>
  </si>
  <si>
    <t>Висвітлення через проводове мовлення діяльність органів місцевого самоврядування</t>
  </si>
  <si>
    <t>Проведення конкурсу серед журналістів на кращі висвітлення аспектів розвитку міста Житомира</t>
  </si>
  <si>
    <t>Організація та проведення щорічного конкурсу проектів громадських організацій "Зробимо Житомир кращим".</t>
  </si>
  <si>
    <t>15.</t>
  </si>
  <si>
    <t>16.</t>
  </si>
  <si>
    <t>Завдання 1.: Встановлення та зміцнення партнерських відносин міста Житомира з іншими містами України та світу</t>
  </si>
  <si>
    <t>Обсяг видатків на встановлення та зміцнення партнерських відносин міста Житомира з іншими містами України та світу</t>
  </si>
  <si>
    <t>Кількість прийнятих делегацій</t>
  </si>
  <si>
    <t>журнал реєстрації</t>
  </si>
  <si>
    <t>кількість делегацій</t>
  </si>
  <si>
    <t>Середні витрати на прийом однієї делегаці</t>
  </si>
  <si>
    <t>Відсоток збільшення прийнятих делегацій, порівняно з попереднім роком</t>
  </si>
  <si>
    <t>Завдання 2.: Забезпечення функціонування офіційного веб-сайту Житомирської міської ради</t>
  </si>
  <si>
    <t>Обсяг видатків на забезпечення функціонування офіційного веб-сайту</t>
  </si>
  <si>
    <t>Безперервне функціонування веб-сайту</t>
  </si>
  <si>
    <t>офіційний веб-сайт</t>
  </si>
  <si>
    <t>Кількість користувачів веб-сайту</t>
  </si>
  <si>
    <t>статистичні дані сайту</t>
  </si>
  <si>
    <t>Місце у рейтингу прозорості міст (Transparency International)</t>
  </si>
  <si>
    <t xml:space="preserve">місце </t>
  </si>
  <si>
    <t>рейтинг</t>
  </si>
  <si>
    <t>Завдання 3.:  Висвітлення діяльності міського голови, посадових осіб та депутатів Житомирської міської ради, виконавчого комітету міської ради на телебаченні.</t>
  </si>
  <si>
    <t>Обсяг видатків на висвітлення діяльності міського голови, посадових осіб та депутатів Житомирської міської ради, виконавчого комітету міської ради на телебаченні</t>
  </si>
  <si>
    <t>розрахунок до кошторису</t>
  </si>
  <si>
    <t>Середня вартість одного ефіру на телебаченні</t>
  </si>
  <si>
    <t>Рейтинг індексу публічності місцевого самоврядування (Громадська мережа "ОПОРА")</t>
  </si>
  <si>
    <t>Завдання 4.: Інформаційні та рекламні послуги у сфері радіо</t>
  </si>
  <si>
    <t>Обсяг видатків на інформаційні та рекламні послуги у сфері радіо</t>
  </si>
  <si>
    <t>Кількість рекламних кампаній на радіо</t>
  </si>
  <si>
    <t>2.2.</t>
  </si>
  <si>
    <t>Кількість виготовленних аудіороликів</t>
  </si>
  <si>
    <t>3.2.</t>
  </si>
  <si>
    <t>Середня вартість однієї рекламної кампанії на радіо</t>
  </si>
  <si>
    <t>Середня вартість виготовлення одного аудіоролика</t>
  </si>
  <si>
    <t>Завдання 5.: Інформаційні та рекламні послуги у мережі Інтернет</t>
  </si>
  <si>
    <t>Обсяг видатків на інформаційні та рекламні послуги у мережі Інтернет</t>
  </si>
  <si>
    <t>Кількість рекламних кампаній у мережі Інтернет</t>
  </si>
  <si>
    <t>Середня вартість однієї рекламної кампанії у мережі Інтернет</t>
  </si>
  <si>
    <t>Завдання 6.: Публікація офіційної інформації Житомирської міської ради, її виконавчого комітету та виконавчих органів міської ради в друкованих ЗМІ.</t>
  </si>
  <si>
    <t>Обсяг видатків на забезпечення  публікацій офіційної інформації в друкованих ЗМІ</t>
  </si>
  <si>
    <t>Кількість оприлюдненої офіційної інформації</t>
  </si>
  <si>
    <t>кв.см.</t>
  </si>
  <si>
    <t>Середня вартість одного кв. см.</t>
  </si>
  <si>
    <t>Завдання 7.: Підвищити рівень обізнаності зацікавлених сторін про діловий потенціал, історію, культуру м. Житомира</t>
  </si>
  <si>
    <t>Обсяг видатків на підвищення рівня обізнаності зацікавлених сторін про діловий потенціал, історію, культуру м. Житомира</t>
  </si>
  <si>
    <t>Кількість виготовлених  відеороликів</t>
  </si>
  <si>
    <t>Середня вартість виготовленого одного відеоролика</t>
  </si>
  <si>
    <t>Відсоток збільшення переглядів у мережі YouTube порівняно з попереднім роком</t>
  </si>
  <si>
    <t>рейтинг в YouTube</t>
  </si>
  <si>
    <t>Завдання 8.: Інтегрувати та розповсюдити бренд міста серед мешканців міста Житомира</t>
  </si>
  <si>
    <t>од.</t>
  </si>
  <si>
    <t>Середня вартість виготовленої  однієї одиниці поліграфічної продукції</t>
  </si>
  <si>
    <t>Відсоток забезпеченістю поліграфічною продукцією медіа- заходів</t>
  </si>
  <si>
    <t>Завдання 9.: Забезпечити розробку дизайну поліграфічної продукції</t>
  </si>
  <si>
    <t>Обсяг видатків на розробку дизайну поліграфічної продукції</t>
  </si>
  <si>
    <t>Відсоток забезпеченістю поліграфічною продукцією медіа заходів</t>
  </si>
  <si>
    <t>Завдання 10.: Поширювати інформацію про соціальні проекти, що впроваджуються в місті</t>
  </si>
  <si>
    <t>Кількість виготовленої зовнішньої реклами (бігборд, сітілайт, банер)</t>
  </si>
  <si>
    <t>Середня вартість виготовлення  однієї штуки зовнішньої реклами</t>
  </si>
  <si>
    <t>Виконання плану проведення медіа-кампаній за допомогою зовнішньої реклами</t>
  </si>
  <si>
    <t>Завдання 11.: Розвиток громадянського суспільства</t>
  </si>
  <si>
    <t>Обсяг видатків на розвиток громадянського суспільства</t>
  </si>
  <si>
    <t>Кількість проведених заходів за участю представників громади міста</t>
  </si>
  <si>
    <t>Середні витрати на проведення одного заходу</t>
  </si>
  <si>
    <t>Рівень результативності проведених заходів</t>
  </si>
  <si>
    <t>анкетування серед учасників</t>
  </si>
  <si>
    <t>Завдання 12.: Промоція бренду міста</t>
  </si>
  <si>
    <t>Обсяг видатків на промоцію бренду міста</t>
  </si>
  <si>
    <t>Відсоток забезпеченістю сувенірною продукцією медіа- заходів</t>
  </si>
  <si>
    <t>Завдання 13.: Промоція проекту "Бюджету участі"</t>
  </si>
  <si>
    <t>Обсяг видатків на промоцію проекту "Бюджет участі"</t>
  </si>
  <si>
    <t>2.3.</t>
  </si>
  <si>
    <t>Кількість проведених медіа-кампаній щодо етапів "Бюджету участі"</t>
  </si>
  <si>
    <t>Кількість залучених мешканців міста до процесу партиципації</t>
  </si>
  <si>
    <t>результати голосування</t>
  </si>
  <si>
    <t>Кількість поданих проектів</t>
  </si>
  <si>
    <t>Середня вартість однієї медіа-кампанії</t>
  </si>
  <si>
    <t>Відсоток залучених мешканців міста до процесів партиципації</t>
  </si>
  <si>
    <t>(12000 осіб/266936 осіб)*100</t>
  </si>
  <si>
    <t>Завдання 14.: Розвиток міського радіо</t>
  </si>
  <si>
    <t>Обсяг видатків на розвиток міського радіо</t>
  </si>
  <si>
    <t>Кількість ефірів на дротовому радіо</t>
  </si>
  <si>
    <t>книга реєстрації</t>
  </si>
  <si>
    <t>Середня вартість одного ефіру на дротовому радіо</t>
  </si>
  <si>
    <t>Кількість виготовленої поліграфічної продукції про м. Житомир (листівка, єврофлаєр, буклет, банер тощо)</t>
  </si>
  <si>
    <t>Кількість виготовлених сюжетів</t>
  </si>
  <si>
    <t>Середня вартість виготовленого  одного сюжету</t>
  </si>
  <si>
    <t>Середня вартість виготовленої  однієї одиниці сувенірної продукції та вітальної листівки</t>
  </si>
  <si>
    <t>Завдання 15.: Підтримка інформаційного супроводу заходів, що проводяться в рамках проекту "Інтегрований розвиток міст в Україні"</t>
  </si>
  <si>
    <t>Обсяг видатків на  підтримку інформаційного супроводу заходів</t>
  </si>
  <si>
    <t>рішення міської ради від 18.12.2018  № 1297 (зі змінами)</t>
  </si>
  <si>
    <t xml:space="preserve"> рішення міської ради від 18.12.2018  № 1297 (зі змінами)</t>
  </si>
  <si>
    <t>Кількість проведених конкурсів</t>
  </si>
  <si>
    <t>Середня вартість проведення одного конкурсу</t>
  </si>
  <si>
    <t>Відсоток учасників задоволених проведенням конкурсу</t>
  </si>
  <si>
    <t>розрахункові показники</t>
  </si>
  <si>
    <t>Завдання 16.: Підтримка громадських проектів, що орієнтовані на розвиток міста</t>
  </si>
  <si>
    <t>Обсяг видатків на проведення щорічного конкурсу проектів громадських організацій "Зробимо Житомир кращим"</t>
  </si>
  <si>
    <t>Кількість конкурсів "Зробимо Житомир кращим"</t>
  </si>
  <si>
    <t>план заходів управління по зв'язках з громадськістю</t>
  </si>
  <si>
    <t>Середні витрати на проведення одного конкурсу</t>
  </si>
  <si>
    <t>Відсоток задоволених учасників конкурсу рівнем організації конкурсу</t>
  </si>
  <si>
    <t>анкетування</t>
  </si>
  <si>
    <t>Кількість реалізованих проектів спільно з міжнародними партнерами</t>
  </si>
  <si>
    <t>звіт управління по зв’язкам з громадськістю</t>
  </si>
  <si>
    <t>Кількість ефірів на телебаченні  за участю  міського голови, посадових осіб та депутатів Житомирської міської ради</t>
  </si>
  <si>
    <t>Кількість проведених громадських слухань, обговорень, фокус-груп</t>
  </si>
  <si>
    <t>інформація на сайті міської ради</t>
  </si>
  <si>
    <t>Кількість виготовленої сувенірної продукції, вітальних листівок, прапорів, банерів тощо</t>
  </si>
  <si>
    <t>Середня вартість виготовленої  однієї одиниці сувенірної продукції, вітальних листівок, прапорів, банерів тощо</t>
  </si>
  <si>
    <t>06552000000</t>
  </si>
  <si>
    <t>2) кредиторська заборгованість місцевого  бюджету  у 2019 - 2020  роках:</t>
  </si>
  <si>
    <t>У 2020 році планується використання коштів у повному обсязі, які будуть спрямовані на: 1) покращення обізнаності мешканців Житомирської міської об’єднаної територіальної громади щодо питань соціально-економічного і культурного розвитку міста, а також прийнятих рішень та діяльності Житомирської міської ради, її виконавчого комітету та виконавчих органів міської ради; 2) зміцнення партнерських відносин Житомира з містами-побратимами та іншими містами світу та України; 3) активне впровадження механізмів громадської участі у Житомирській міській об’єднаній територіальній громаді.</t>
  </si>
  <si>
    <t>рішення міської ради від 18.12.2017. №881 (зі змінами), від 18.12.2018  № 1297 (зі змінами)</t>
  </si>
  <si>
    <t xml:space="preserve">Видатки у 2018 році склали 1 203 061,6 грн. Протягом 2018 року проведено 85 медіа-заходмв (брифінги, прес- конференції, прямі ефіри). Діяльність Житомирської міської ради, її  виконавчого комітету, структурних підрозділів,  вагомі події (заходи) загальноміського значення висвітлювалась в ефірах телеканалів «СК1», «СоюзТВ», «Телеканал UА»: Житомир, «1+1», «ЛК», «5- канал», «UA Перший» та радіостаній: «Люкс ЕМ», «Просто радіо», «Радіо Релах», «Ретро FМ», «Авторадіо», «Радіоп’ятниця», «Радіо Енерджи». У 2018 році Житомир за підсумками дослідження експертів Міжнародної організації “Transparency International», посів 5-е рейтингове місце у проєкті «Прозорі міста».  Протягом 2018 року було розміщено близько 3000 публікацій, пов’язаних з висвітленням діяльності міської ради, її виконавчого комітету, структурних підрозділів та міського голови.  Щоденно сайт відвідує до 2000 користувачів.  У мережі Youtube  створено та діє канал Житомирської міської ради, де розміщуються відеоматеріали з діяльності органу місцевого самоврядування, онлайн трансляції сесій міської ради, також соціально-інформаційні ролики. 
Кількість переглядів відеоматеріалу на каналі протягом 2018 року склала 76 335.
У 2018 році, відповідно до дослідження Громадянської мережі «ОПОРА»,  Житомирська міська рада продемонструвала найвищу динаміку зростання показників Індексу публічності в Україні: з 54,1% у 2017 р. до 73,35% на початку 2019 р. Індекс публічності містить у собі такі показники: публічність міського голови, виконавчих органів міської ради та депутатів міської ради. Таким чином, загальна позиція Житомирської міської ради у всеукраїнському рейтингу перемістилася з 20 місця на 6 місце серед 24 обласних центрів.
</t>
  </si>
  <si>
    <t xml:space="preserve">У 2019 році виділено 1 560 000,0 грн. Протягом року планується покращити роботу  з інститутами громадянського суспільства, посилити інформаційну роботу з мешканцями міста, а також підвищення міжнародного іміджу міста на світовій арені. Виділені кошти дозволяють забезпечити прийом офіційних делегацій з інших міст України та світу, забезпечено технічний супровід, оновлення розділів вебсайту Житомирської міської ради, підготовлено ряд відео сюжетів на телебаченні, графічних роликів;  проводиться ряд рекламних кампаній  на радіо; оприлюднюються офіційні публікації (рішення, оголошення, повідомлення міської ради, її виконавчого комітету та виконавчих органів) в друкованих ЗМІ; виготовлено відеоролики (відеоматеріали), виготовляється поліграфічна та рекламна продукція про основні події  у місті; проводяться рекламні кампанії у мережі Інтернет. </t>
  </si>
  <si>
    <t>У 2020 році планується кошти спрямувати на: 1) покращення обізнаності мешканців Житомирської міської об’єднаної територіальної громади щодо питань соціально-економічного і культурного розвитку міста, а також прийнятих рішень та діяльності Житомирської міської ради, її виконавчого комітету та виконавчих органів міської ради; 2) зміцнення партнерських відносин Житомира з містами-побратимами та іншими містами світу та України; 3) активне впровадження механізмів громадської участі у Житомирській міській об’єднаній територіальній громаді.</t>
  </si>
  <si>
    <t xml:space="preserve">проєкт рішення Житомирської міської ради </t>
  </si>
  <si>
    <t xml:space="preserve">проєкт рішення міської ради </t>
  </si>
  <si>
    <t>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(2020-2022 рр.)</t>
  </si>
  <si>
    <t>1. Інформування про важливі події загальнодержавного та місцевого значення, що мають відношення до життя міста. 2. Інформування про реалізацію загальноміських проєктів.</t>
  </si>
  <si>
    <t>Замовлення та придбання поліграфічної продукції про місто, видатних особистостей Житомира з символікою міста та проведення рекламної кампанії по сплаті місцевих податків</t>
  </si>
  <si>
    <t>Замовлення та розміщення соціальної реклами у Житомирській міській ОТГ</t>
  </si>
  <si>
    <t>Завдання 17.: Розміщення соціальної реклами на рекламних площинах Житомирської міської ОТГ</t>
  </si>
  <si>
    <t>Обсяг видатків на розміщення соціальної реклами на рекламних площинах Житомирської міської ОТГ</t>
  </si>
  <si>
    <t>Кількість виготовленої соціальної реклами (бігборд, сітілайт, банер)</t>
  </si>
  <si>
    <t>Середня вартість виготовлення  однієї штуки соціальної реклами</t>
  </si>
  <si>
    <t>Виконання плану проведення медіа-кампаній за допомогою соціальної реклами</t>
  </si>
  <si>
    <t>Обсяг видатків на промоцію та просування  бренду міста</t>
  </si>
  <si>
    <t>Кількість виготовленої сувенірної продукції, прапорів, банерів, буклетів, листівок та вітальних листівок</t>
  </si>
  <si>
    <t>п.1.1.(180000 грн.)/п.2.1.</t>
  </si>
  <si>
    <t>п.1.1.(40000 грн.)/п.2.2.</t>
  </si>
  <si>
    <t xml:space="preserve">Середня вартість виготовленої однієї одиниці продукції </t>
  </si>
  <si>
    <t>Середня вартість однієї одиниці розміщеної поліграфічної продукції</t>
  </si>
  <si>
    <t>Кількість розміщеної поліграфічної продукції на сіті-конструкціях, зупинках громадського транспорту</t>
  </si>
  <si>
    <t>Відсоток забезпеченістю продукцією заходів</t>
  </si>
  <si>
    <t>Завдання 13.: Промоція проєкту "Бюджету участі"</t>
  </si>
  <si>
    <t>Обсяг видатків на промоцію проєкту "Бюджет участі"</t>
  </si>
  <si>
    <t>Кількість поданих проєктів</t>
  </si>
  <si>
    <t>2.4.</t>
  </si>
  <si>
    <t>Кількість підтриманих громадських ініціатив</t>
  </si>
  <si>
    <t>звіт управління по зв'язкам з громадськістю про бюджет участі</t>
  </si>
  <si>
    <t>Завдання 16.: Підтримка громадських проєктів, що орієнтовані на розвиток міста</t>
  </si>
  <si>
    <t>Завдання 18.: Промоція та просування бренду міста</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</si>
</sst>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59">
    <font>
      <sz val="10"/>
      <name val="Arial Cyr"/>
      <family val="0"/>
    </font>
    <font>
      <b/>
      <sz val="14"/>
      <name val="Arial Cyr"/>
      <family val="2"/>
    </font>
    <font>
      <b/>
      <sz val="12"/>
      <name val="Arial Cyr"/>
      <family val="2"/>
    </font>
    <font>
      <sz val="12"/>
      <name val="Arial Cyr"/>
      <family val="2"/>
    </font>
    <font>
      <b/>
      <sz val="10"/>
      <name val="Arial Cyr"/>
      <family val="2"/>
    </font>
    <font>
      <sz val="8"/>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1"/>
      <name val="Arial"/>
      <family val="2"/>
    </font>
    <font>
      <sz val="11"/>
      <name val="Arial"/>
      <family val="2"/>
    </font>
    <font>
      <sz val="9"/>
      <name val="Times New Roman"/>
      <family val="1"/>
    </font>
    <font>
      <b/>
      <sz val="12"/>
      <name val="Times New Roman"/>
      <family val="1"/>
    </font>
    <font>
      <sz val="12"/>
      <name val="Times New Roman"/>
      <family val="1"/>
    </font>
    <font>
      <sz val="9"/>
      <name val="Arial"/>
      <family val="2"/>
    </font>
    <font>
      <b/>
      <sz val="14"/>
      <name val="Arial"/>
      <family val="2"/>
    </font>
    <font>
      <b/>
      <sz val="12"/>
      <name val="Arial"/>
      <family val="2"/>
    </font>
    <font>
      <i/>
      <sz val="10"/>
      <name val="Times New Roman"/>
      <family val="1"/>
    </font>
    <font>
      <sz val="12"/>
      <name val="Arial"/>
      <family val="2"/>
    </font>
    <font>
      <b/>
      <u val="single"/>
      <sz val="12"/>
      <name val="Arial Cyr"/>
      <family val="0"/>
    </font>
    <font>
      <u val="single"/>
      <sz val="12"/>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9"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1" borderId="0" applyNumberFormat="0" applyBorder="0" applyAlignment="0" applyProtection="0"/>
  </cellStyleXfs>
  <cellXfs count="283">
    <xf numFmtId="0" fontId="0" fillId="0" borderId="0" xfId="0" applyAlignment="1">
      <alignment/>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pplyProtection="1">
      <alignment vertical="center"/>
      <protection hidden="1"/>
    </xf>
    <xf numFmtId="0" fontId="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0" fillId="0" borderId="0" xfId="0" applyFont="1" applyFill="1" applyAlignment="1">
      <alignment/>
    </xf>
    <xf numFmtId="0" fontId="7"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horizontal="right"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11" fillId="0" borderId="0" xfId="0" applyFont="1" applyFill="1" applyAlignment="1">
      <alignment vertical="center" wrapText="1"/>
    </xf>
    <xf numFmtId="0" fontId="11" fillId="0" borderId="10" xfId="0" applyFont="1" applyFill="1" applyBorder="1" applyAlignment="1">
      <alignment vertical="center"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xf>
    <xf numFmtId="0" fontId="0" fillId="0" borderId="0" xfId="0" applyFont="1" applyFill="1" applyAlignment="1">
      <alignment vertical="center"/>
    </xf>
    <xf numFmtId="0" fontId="7" fillId="0" borderId="10" xfId="0" applyFont="1" applyFill="1" applyBorder="1" applyAlignment="1">
      <alignment vertical="center" wrapText="1"/>
    </xf>
    <xf numFmtId="0" fontId="4" fillId="0" borderId="0" xfId="0" applyFont="1" applyFill="1" applyAlignment="1">
      <alignment vertical="center"/>
    </xf>
    <xf numFmtId="0" fontId="7"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horizontal="right" vertical="center"/>
    </xf>
    <xf numFmtId="0" fontId="0" fillId="0" borderId="0" xfId="0" applyFont="1" applyFill="1" applyAlignment="1">
      <alignment horizontal="center" vertical="center"/>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0" fillId="0" borderId="14" xfId="0" applyFont="1" applyFill="1" applyBorder="1" applyAlignment="1">
      <alignment vertical="center"/>
    </xf>
    <xf numFmtId="0" fontId="1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xf>
    <xf numFmtId="0" fontId="0" fillId="0" borderId="10" xfId="0" applyFont="1" applyFill="1" applyBorder="1" applyAlignment="1">
      <alignment horizontal="lef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0" xfId="0" applyFont="1" applyFill="1" applyAlignment="1">
      <alignment vertical="center" wrapText="1"/>
    </xf>
    <xf numFmtId="0" fontId="0" fillId="0" borderId="0" xfId="0" applyFill="1" applyAlignment="1">
      <alignment vertical="center"/>
    </xf>
    <xf numFmtId="0" fontId="6"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12" fillId="0" borderId="10" xfId="0" applyFont="1" applyFill="1" applyBorder="1" applyAlignment="1">
      <alignment vertical="center" wrapText="1"/>
    </xf>
    <xf numFmtId="0" fontId="0" fillId="0" borderId="0" xfId="0" applyFont="1" applyFill="1" applyAlignment="1">
      <alignment horizontal="right" vertical="center" wrapText="1"/>
    </xf>
    <xf numFmtId="0" fontId="1" fillId="0" borderId="0" xfId="0" applyFont="1" applyFill="1" applyAlignment="1">
      <alignment horizontal="left" vertical="center" wrapText="1"/>
    </xf>
    <xf numFmtId="0" fontId="16" fillId="0" borderId="0" xfId="0" applyFont="1" applyFill="1" applyAlignment="1">
      <alignment vertical="center" wrapText="1"/>
    </xf>
    <xf numFmtId="0" fontId="7"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19" fillId="0" borderId="0" xfId="0" applyFont="1" applyFill="1" applyAlignment="1">
      <alignment horizontal="right" vertical="center" wrapText="1"/>
    </xf>
    <xf numFmtId="0" fontId="0" fillId="0" borderId="0" xfId="0" applyFont="1" applyFill="1" applyAlignment="1">
      <alignment horizontal="left"/>
    </xf>
    <xf numFmtId="0" fontId="0" fillId="0" borderId="12" xfId="0" applyFont="1" applyFill="1" applyBorder="1" applyAlignment="1">
      <alignment horizontal="left" vertical="center" wrapText="1"/>
    </xf>
    <xf numFmtId="0" fontId="0" fillId="0" borderId="0" xfId="0" applyFont="1" applyFill="1" applyBorder="1" applyAlignment="1">
      <alignment vertical="center" wrapText="1"/>
    </xf>
    <xf numFmtId="0" fontId="7" fillId="32" borderId="0" xfId="0" applyFont="1" applyFill="1" applyBorder="1" applyAlignment="1">
      <alignment vertical="center" wrapText="1"/>
    </xf>
    <xf numFmtId="0" fontId="7" fillId="32" borderId="0" xfId="0" applyFont="1" applyFill="1" applyAlignment="1">
      <alignment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6" fillId="32" borderId="0" xfId="0" applyFont="1" applyFill="1" applyAlignment="1">
      <alignment vertical="center" wrapText="1"/>
    </xf>
    <xf numFmtId="0" fontId="7" fillId="32" borderId="10" xfId="0" applyFont="1" applyFill="1" applyBorder="1" applyAlignment="1">
      <alignment horizontal="center" vertical="center" wrapText="1"/>
    </xf>
    <xf numFmtId="0" fontId="6" fillId="32" borderId="10" xfId="0" applyFont="1" applyFill="1" applyBorder="1" applyAlignment="1">
      <alignment horizontal="left" vertical="center" wrapText="1"/>
    </xf>
    <xf numFmtId="0" fontId="0" fillId="32" borderId="0" xfId="0" applyFont="1" applyFill="1" applyAlignment="1">
      <alignment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0" xfId="0" applyFont="1" applyFill="1" applyAlignment="1">
      <alignment vertical="center" wrapText="1"/>
    </xf>
    <xf numFmtId="0" fontId="0" fillId="32" borderId="0" xfId="0" applyFont="1" applyFill="1" applyAlignment="1">
      <alignment vertical="center" wrapText="1"/>
    </xf>
    <xf numFmtId="0" fontId="7" fillId="32" borderId="10" xfId="0" applyFont="1" applyFill="1" applyBorder="1" applyAlignment="1">
      <alignment horizontal="center" vertical="center" wrapText="1"/>
    </xf>
    <xf numFmtId="0" fontId="0" fillId="0" borderId="0" xfId="0" applyFont="1" applyFill="1" applyAlignment="1">
      <alignment horizontal="center" vertical="top" wrapText="1"/>
    </xf>
    <xf numFmtId="0" fontId="0" fillId="0" borderId="13" xfId="0" applyFont="1" applyFill="1" applyBorder="1" applyAlignment="1">
      <alignment horizontal="center" vertical="center" wrapText="1"/>
    </xf>
    <xf numFmtId="49" fontId="21" fillId="0" borderId="0" xfId="0" applyNumberFormat="1" applyFont="1" applyFill="1" applyAlignment="1">
      <alignment horizontal="left" vertical="center" wrapText="1"/>
    </xf>
    <xf numFmtId="0" fontId="0"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4" xfId="0" applyFill="1" applyBorder="1" applyAlignment="1">
      <alignment vertical="center"/>
    </xf>
    <xf numFmtId="0" fontId="0" fillId="0" borderId="10" xfId="0" applyFill="1" applyBorder="1" applyAlignment="1">
      <alignment horizontal="left" vertical="center" wrapText="1"/>
    </xf>
    <xf numFmtId="0" fontId="0" fillId="0" borderId="10" xfId="0" applyFill="1" applyBorder="1" applyAlignment="1">
      <alignment horizontal="center"/>
    </xf>
    <xf numFmtId="0" fontId="0" fillId="0" borderId="10" xfId="0" applyFill="1" applyBorder="1" applyAlignment="1">
      <alignment horizontal="left"/>
    </xf>
    <xf numFmtId="4" fontId="0" fillId="0" borderId="10" xfId="0" applyNumberFormat="1" applyFill="1" applyBorder="1" applyAlignment="1">
      <alignment horizontal="center" vertical="center" wrapText="1"/>
    </xf>
    <xf numFmtId="4" fontId="0" fillId="0" borderId="10" xfId="0" applyNumberFormat="1" applyFont="1" applyFill="1" applyBorder="1" applyAlignment="1">
      <alignment horizontal="center" vertical="center"/>
    </xf>
    <xf numFmtId="181"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81" fontId="0" fillId="0" borderId="10" xfId="0" applyNumberFormat="1" applyFill="1" applyBorder="1" applyAlignment="1">
      <alignment horizontal="center" vertical="center" wrapText="1"/>
    </xf>
    <xf numFmtId="0" fontId="7" fillId="32" borderId="10" xfId="0" applyFont="1" applyFill="1" applyBorder="1" applyAlignment="1">
      <alignment horizontal="center" vertical="center" wrapText="1"/>
    </xf>
    <xf numFmtId="4" fontId="0" fillId="0" borderId="10" xfId="0" applyNumberFormat="1" applyFont="1" applyFill="1" applyBorder="1" applyAlignment="1">
      <alignment horizontal="center" vertical="center"/>
    </xf>
    <xf numFmtId="0" fontId="0" fillId="0" borderId="15" xfId="0" applyFont="1" applyFill="1" applyBorder="1" applyAlignment="1">
      <alignment horizontal="center" vertical="center"/>
    </xf>
    <xf numFmtId="4" fontId="4" fillId="0" borderId="10" xfId="0" applyNumberFormat="1" applyFont="1" applyFill="1" applyBorder="1" applyAlignment="1">
      <alignment horizontal="center" vertical="center" wrapText="1"/>
    </xf>
    <xf numFmtId="182" fontId="0" fillId="0" borderId="10" xfId="0" applyNumberFormat="1" applyFill="1" applyBorder="1" applyAlignment="1">
      <alignment horizontal="center" vertical="center" wrapText="1"/>
    </xf>
    <xf numFmtId="182" fontId="0"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wrapText="1"/>
    </xf>
    <xf numFmtId="3" fontId="0" fillId="0" borderId="10" xfId="0" applyNumberFormat="1" applyFont="1" applyFill="1" applyBorder="1" applyAlignment="1">
      <alignment horizontal="center" vertical="center"/>
    </xf>
    <xf numFmtId="3" fontId="0" fillId="0" borderId="10" xfId="0" applyNumberFormat="1" applyFill="1" applyBorder="1" applyAlignment="1">
      <alignment horizontal="center" vertical="center" wrapText="1"/>
    </xf>
    <xf numFmtId="181" fontId="0" fillId="0" borderId="10" xfId="0" applyNumberFormat="1" applyFill="1" applyBorder="1" applyAlignment="1">
      <alignment horizontal="center" vertical="center"/>
    </xf>
    <xf numFmtId="1" fontId="0" fillId="0" borderId="10" xfId="0" applyNumberFormat="1" applyFont="1" applyFill="1" applyBorder="1" applyAlignment="1">
      <alignment horizontal="center" vertical="center"/>
    </xf>
    <xf numFmtId="1" fontId="0" fillId="0" borderId="10" xfId="0" applyNumberFormat="1" applyFill="1" applyBorder="1" applyAlignment="1">
      <alignment horizontal="center" vertical="center" wrapText="1"/>
    </xf>
    <xf numFmtId="3" fontId="58" fillId="0" borderId="10" xfId="0" applyNumberFormat="1"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182" fontId="0" fillId="0" borderId="10" xfId="0" applyNumberFormat="1" applyFill="1" applyBorder="1" applyAlignment="1">
      <alignment horizontal="center" vertical="center"/>
    </xf>
    <xf numFmtId="3" fontId="0" fillId="0" borderId="10" xfId="0" applyNumberFormat="1" applyFill="1" applyBorder="1" applyAlignment="1">
      <alignment horizontal="center" vertical="center"/>
    </xf>
    <xf numFmtId="0" fontId="0" fillId="0" borderId="10" xfId="0" applyNumberFormat="1" applyFill="1" applyBorder="1" applyAlignment="1">
      <alignment horizontal="center" vertical="center"/>
    </xf>
    <xf numFmtId="181" fontId="0" fillId="0" borderId="10" xfId="0" applyNumberFormat="1" applyFont="1" applyFill="1" applyBorder="1" applyAlignment="1">
      <alignment horizontal="center" vertical="center" wrapText="1"/>
    </xf>
    <xf numFmtId="182" fontId="0" fillId="0" borderId="10" xfId="0" applyNumberFormat="1" applyFont="1" applyFill="1" applyBorder="1" applyAlignment="1">
      <alignment horizontal="center" vertical="center" wrapText="1"/>
    </xf>
    <xf numFmtId="181"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4" fontId="0" fillId="0" borderId="0" xfId="0" applyNumberFormat="1" applyFont="1" applyFill="1" applyAlignment="1">
      <alignment horizontal="center" vertical="center"/>
    </xf>
    <xf numFmtId="3" fontId="0" fillId="0" borderId="10" xfId="0" applyNumberFormat="1" applyFont="1" applyFill="1" applyBorder="1" applyAlignment="1">
      <alignment horizontal="center" vertical="center"/>
    </xf>
    <xf numFmtId="3" fontId="0" fillId="0" borderId="0" xfId="0" applyNumberFormat="1" applyFont="1" applyFill="1" applyAlignment="1">
      <alignment horizontal="center" vertical="center"/>
    </xf>
    <xf numFmtId="3" fontId="0" fillId="0" borderId="12"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1" fontId="58" fillId="0" borderId="10" xfId="0" applyNumberFormat="1" applyFont="1" applyFill="1" applyBorder="1" applyAlignment="1">
      <alignment horizontal="center" vertical="center" wrapText="1"/>
    </xf>
    <xf numFmtId="181" fontId="0" fillId="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82"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7" fillId="32"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center" vertical="center" wrapText="1"/>
    </xf>
    <xf numFmtId="4" fontId="0" fillId="0" borderId="10" xfId="0" applyNumberFormat="1" applyFill="1" applyBorder="1" applyAlignment="1">
      <alignment horizontal="center" vertical="center"/>
    </xf>
    <xf numFmtId="0" fontId="0" fillId="0" borderId="0" xfId="0" applyFont="1" applyFill="1" applyAlignment="1">
      <alignment horizontal="center" vertical="top" wrapText="1"/>
    </xf>
    <xf numFmtId="0" fontId="0"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Alignment="1">
      <alignment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17" fillId="0" borderId="0" xfId="0" applyFont="1" applyFill="1" applyAlignment="1">
      <alignment vertical="center" wrapText="1"/>
    </xf>
    <xf numFmtId="0" fontId="2" fillId="0" borderId="0" xfId="0" applyFont="1" applyFill="1" applyAlignment="1">
      <alignment horizontal="center" vertical="center" wrapText="1"/>
    </xf>
    <xf numFmtId="0" fontId="21" fillId="0" borderId="0" xfId="0" applyFont="1" applyFill="1" applyAlignment="1">
      <alignment horizontal="center" vertical="center" wrapText="1"/>
    </xf>
    <xf numFmtId="49" fontId="3" fillId="0" borderId="0" xfId="0" applyNumberFormat="1" applyFont="1" applyFill="1" applyAlignment="1">
      <alignment horizontal="center" vertical="center"/>
    </xf>
    <xf numFmtId="0" fontId="11"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top" wrapText="1"/>
    </xf>
    <xf numFmtId="0" fontId="17" fillId="0" borderId="0" xfId="0" applyFont="1" applyFill="1" applyAlignment="1">
      <alignment horizontal="left"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49" fontId="20" fillId="0" borderId="0" xfId="0" applyNumberFormat="1" applyFont="1" applyFill="1" applyAlignment="1">
      <alignment horizontal="center" vertical="center" wrapText="1"/>
    </xf>
    <xf numFmtId="0" fontId="1" fillId="0" borderId="0" xfId="0" applyFont="1" applyFill="1" applyAlignment="1">
      <alignment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0" borderId="0" xfId="0" applyFont="1" applyFill="1" applyAlignment="1">
      <alignment wrapText="1"/>
    </xf>
    <xf numFmtId="0" fontId="0" fillId="0" borderId="16" xfId="0" applyFill="1" applyBorder="1" applyAlignment="1">
      <alignment horizontal="left" vertical="center" wrapText="1"/>
    </xf>
    <xf numFmtId="0" fontId="0" fillId="0" borderId="17" xfId="0" applyBorder="1" applyAlignment="1">
      <alignment vertical="center" wrapText="1"/>
    </xf>
    <xf numFmtId="0" fontId="0" fillId="0" borderId="13" xfId="0" applyBorder="1" applyAlignment="1">
      <alignment vertical="center" wrapText="1"/>
    </xf>
    <xf numFmtId="0" fontId="2" fillId="0" borderId="0" xfId="0" applyFont="1" applyFill="1" applyAlignment="1">
      <alignment horizontal="lef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7" xfId="0" applyBorder="1" applyAlignment="1">
      <alignment wrapText="1"/>
    </xf>
    <xf numFmtId="0" fontId="0" fillId="0" borderId="13" xfId="0" applyBorder="1" applyAlignment="1">
      <alignment wrapText="1"/>
    </xf>
    <xf numFmtId="0" fontId="0" fillId="0" borderId="16"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NumberFormat="1" applyFill="1" applyBorder="1" applyAlignment="1">
      <alignment horizontal="left" vertical="center" wrapText="1"/>
    </xf>
    <xf numFmtId="0" fontId="0" fillId="0" borderId="17" xfId="0" applyNumberFormat="1" applyBorder="1" applyAlignment="1">
      <alignment vertical="center" wrapText="1"/>
    </xf>
    <xf numFmtId="0" fontId="0" fillId="0" borderId="13" xfId="0" applyNumberFormat="1" applyBorder="1" applyAlignment="1">
      <alignment vertical="center" wrapText="1"/>
    </xf>
    <xf numFmtId="2" fontId="0" fillId="0" borderId="16" xfId="0" applyNumberFormat="1" applyFill="1" applyBorder="1" applyAlignment="1">
      <alignment horizontal="left" vertical="center" wrapText="1"/>
    </xf>
    <xf numFmtId="2" fontId="0" fillId="0" borderId="17" xfId="0" applyNumberFormat="1" applyBorder="1" applyAlignment="1">
      <alignment vertical="center" wrapText="1"/>
    </xf>
    <xf numFmtId="2" fontId="0" fillId="0" borderId="13" xfId="0" applyNumberFormat="1" applyBorder="1" applyAlignment="1">
      <alignment vertical="center" wrapText="1"/>
    </xf>
    <xf numFmtId="0" fontId="0" fillId="0" borderId="0"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vertical="center" wrapText="1"/>
    </xf>
    <xf numFmtId="0" fontId="6" fillId="32" borderId="0" xfId="0" applyFont="1" applyFill="1" applyAlignment="1">
      <alignment vertical="center" wrapText="1"/>
    </xf>
    <xf numFmtId="0" fontId="6" fillId="32" borderId="20"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2" borderId="17"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6" fillId="0" borderId="0" xfId="0" applyFont="1" applyFill="1" applyAlignment="1">
      <alignment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0" fillId="0" borderId="0" xfId="0" applyFont="1"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vertical="center" wrapText="1"/>
    </xf>
    <xf numFmtId="0" fontId="0" fillId="0" borderId="1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13" fillId="0" borderId="0" xfId="0" applyFont="1" applyFill="1" applyAlignment="1">
      <alignment horizontal="justify" vertical="center" wrapText="1"/>
    </xf>
    <xf numFmtId="0" fontId="14" fillId="0" borderId="0" xfId="0"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N43"/>
  <sheetViews>
    <sheetView showGridLines="0" tabSelected="1" view="pageBreakPreview" zoomScale="80" zoomScaleNormal="70" zoomScaleSheetLayoutView="80" zoomScalePageLayoutView="0" workbookViewId="0" topLeftCell="A1">
      <selection activeCell="I40" sqref="I40"/>
    </sheetView>
  </sheetViews>
  <sheetFormatPr defaultColWidth="9.00390625" defaultRowHeight="12.75"/>
  <cols>
    <col min="1" max="1" width="9.125" style="39" customWidth="1"/>
    <col min="2" max="2" width="30.00390625" style="39" customWidth="1"/>
    <col min="3" max="3" width="15.00390625" style="39" customWidth="1"/>
    <col min="4" max="4" width="15.75390625" style="39" customWidth="1"/>
    <col min="5" max="6" width="16.00390625" style="39" customWidth="1"/>
    <col min="7" max="7" width="17.00390625" style="39" customWidth="1"/>
    <col min="8" max="8" width="15.75390625" style="39" customWidth="1"/>
    <col min="9" max="9" width="18.75390625" style="39" customWidth="1"/>
    <col min="10" max="10" width="15.375" style="39" customWidth="1"/>
    <col min="11" max="11" width="14.25390625" style="39" customWidth="1"/>
    <col min="12" max="12" width="12.625" style="39" customWidth="1"/>
    <col min="13" max="13" width="16.25390625" style="39" customWidth="1"/>
    <col min="14" max="14" width="15.375" style="39" customWidth="1"/>
    <col min="15" max="15" width="7.375" style="39" customWidth="1"/>
    <col min="16" max="16" width="6.375" style="39" customWidth="1"/>
    <col min="17" max="16384" width="9.125" style="39" customWidth="1"/>
  </cols>
  <sheetData>
    <row r="1" spans="1:8" ht="18">
      <c r="A1" s="190" t="s">
        <v>105</v>
      </c>
      <c r="B1" s="190"/>
      <c r="C1" s="190"/>
      <c r="D1" s="190"/>
      <c r="E1" s="190"/>
      <c r="F1" s="190"/>
      <c r="G1" s="190"/>
      <c r="H1" s="190"/>
    </row>
    <row r="2" spans="1:3" ht="12.75">
      <c r="A2" s="38"/>
      <c r="B2" s="38"/>
      <c r="C2" s="38"/>
    </row>
    <row r="3" spans="1:14" ht="25.5" customHeight="1">
      <c r="A3" s="184" t="s">
        <v>108</v>
      </c>
      <c r="B3" s="184"/>
      <c r="C3" s="184"/>
      <c r="D3" s="184"/>
      <c r="E3" s="184"/>
      <c r="F3" s="184"/>
      <c r="G3" s="184"/>
      <c r="H3" s="177" t="s">
        <v>106</v>
      </c>
      <c r="I3" s="177"/>
      <c r="J3" s="52"/>
      <c r="K3" s="52"/>
      <c r="L3" s="52"/>
      <c r="M3" s="176" t="s">
        <v>104</v>
      </c>
      <c r="N3" s="176"/>
    </row>
    <row r="4" spans="1:14" ht="48.75" customHeight="1">
      <c r="A4" s="185" t="s">
        <v>91</v>
      </c>
      <c r="B4" s="185"/>
      <c r="C4" s="185"/>
      <c r="D4" s="185"/>
      <c r="E4" s="185"/>
      <c r="F4" s="38" t="s">
        <v>90</v>
      </c>
      <c r="G4" s="38"/>
      <c r="H4" s="173" t="s">
        <v>92</v>
      </c>
      <c r="I4" s="173"/>
      <c r="J4" s="38"/>
      <c r="K4" s="38"/>
      <c r="L4" s="38"/>
      <c r="M4" s="172" t="s">
        <v>87</v>
      </c>
      <c r="N4" s="172"/>
    </row>
    <row r="5" spans="1:12" ht="15">
      <c r="A5" s="52"/>
      <c r="B5" s="52"/>
      <c r="C5" s="52"/>
      <c r="D5" s="52"/>
      <c r="E5" s="52"/>
      <c r="F5" s="52"/>
      <c r="G5" s="52"/>
      <c r="H5" s="52"/>
      <c r="I5" s="52"/>
      <c r="J5" s="52"/>
      <c r="K5" s="52"/>
      <c r="L5" s="52"/>
    </row>
    <row r="6" spans="1:14" ht="30" customHeight="1">
      <c r="A6" s="184" t="s">
        <v>107</v>
      </c>
      <c r="B6" s="184"/>
      <c r="C6" s="184"/>
      <c r="D6" s="184"/>
      <c r="E6" s="184"/>
      <c r="F6" s="184"/>
      <c r="G6" s="184"/>
      <c r="H6" s="177" t="s">
        <v>109</v>
      </c>
      <c r="I6" s="177"/>
      <c r="J6" s="52"/>
      <c r="K6" s="52"/>
      <c r="L6" s="52"/>
      <c r="M6" s="176" t="s">
        <v>104</v>
      </c>
      <c r="N6" s="176"/>
    </row>
    <row r="7" spans="1:14" ht="72" customHeight="1">
      <c r="A7" s="185" t="s">
        <v>57</v>
      </c>
      <c r="B7" s="185"/>
      <c r="C7" s="185"/>
      <c r="D7" s="185"/>
      <c r="E7" s="185"/>
      <c r="F7" s="38"/>
      <c r="G7" s="38"/>
      <c r="H7" s="173" t="s">
        <v>93</v>
      </c>
      <c r="I7" s="173"/>
      <c r="J7" s="38"/>
      <c r="K7" s="38"/>
      <c r="L7" s="38"/>
      <c r="M7" s="172" t="s">
        <v>87</v>
      </c>
      <c r="N7" s="172"/>
    </row>
    <row r="8" spans="1:12" ht="15" customHeight="1">
      <c r="A8" s="84"/>
      <c r="B8" s="84"/>
      <c r="C8" s="84"/>
      <c r="D8" s="109"/>
      <c r="E8" s="109"/>
      <c r="F8" s="53"/>
      <c r="G8" s="53"/>
      <c r="H8" s="53"/>
      <c r="I8" s="53"/>
      <c r="J8" s="53"/>
      <c r="K8" s="53"/>
      <c r="L8" s="52"/>
    </row>
    <row r="9" spans="1:14" ht="44.25" customHeight="1">
      <c r="A9" s="42" t="s">
        <v>94</v>
      </c>
      <c r="B9" s="42" t="s">
        <v>181</v>
      </c>
      <c r="C9" s="42"/>
      <c r="D9" s="189" t="s">
        <v>182</v>
      </c>
      <c r="E9" s="189"/>
      <c r="F9" s="42"/>
      <c r="G9" s="179" t="s">
        <v>183</v>
      </c>
      <c r="H9" s="179"/>
      <c r="I9" s="180" t="s">
        <v>184</v>
      </c>
      <c r="J9" s="177"/>
      <c r="K9" s="177"/>
      <c r="L9" s="52"/>
      <c r="M9" s="181" t="s">
        <v>315</v>
      </c>
      <c r="N9" s="181"/>
    </row>
    <row r="10" spans="1:14" ht="54" customHeight="1">
      <c r="A10" s="38"/>
      <c r="B10" s="107" t="s">
        <v>95</v>
      </c>
      <c r="C10" s="38"/>
      <c r="D10" s="172" t="s">
        <v>96</v>
      </c>
      <c r="E10" s="172"/>
      <c r="F10" s="38"/>
      <c r="G10" s="172" t="s">
        <v>97</v>
      </c>
      <c r="H10" s="172"/>
      <c r="I10" s="172" t="s">
        <v>98</v>
      </c>
      <c r="J10" s="172"/>
      <c r="K10" s="172"/>
      <c r="L10" s="38"/>
      <c r="M10" s="172" t="s">
        <v>88</v>
      </c>
      <c r="N10" s="172"/>
    </row>
    <row r="11" spans="1:12" ht="15">
      <c r="A11" s="53"/>
      <c r="B11" s="53"/>
      <c r="C11" s="53"/>
      <c r="D11" s="53"/>
      <c r="E11" s="53"/>
      <c r="F11" s="53"/>
      <c r="G11" s="53"/>
      <c r="H11" s="53"/>
      <c r="I11" s="52"/>
      <c r="J11" s="52"/>
      <c r="K11" s="52"/>
      <c r="L11" s="52"/>
    </row>
    <row r="12" spans="1:12" ht="15.75">
      <c r="A12" s="183" t="s">
        <v>110</v>
      </c>
      <c r="B12" s="183"/>
      <c r="C12" s="183"/>
      <c r="D12" s="183"/>
      <c r="E12" s="183"/>
      <c r="F12" s="183"/>
      <c r="G12" s="183"/>
      <c r="H12" s="183"/>
      <c r="I12" s="52"/>
      <c r="J12" s="52"/>
      <c r="K12" s="52"/>
      <c r="L12" s="52"/>
    </row>
    <row r="13" spans="1:12" ht="15.75">
      <c r="A13" s="51"/>
      <c r="B13" s="52"/>
      <c r="C13" s="52"/>
      <c r="D13" s="52"/>
      <c r="E13" s="52"/>
      <c r="F13" s="52"/>
      <c r="G13" s="52"/>
      <c r="H13" s="52"/>
      <c r="I13" s="52"/>
      <c r="J13" s="52"/>
      <c r="K13" s="52"/>
      <c r="L13" s="52"/>
    </row>
    <row r="14" spans="1:13" ht="45.75" customHeight="1">
      <c r="A14" s="183" t="s">
        <v>99</v>
      </c>
      <c r="B14" s="183"/>
      <c r="C14" s="183"/>
      <c r="D14" s="183"/>
      <c r="E14" s="183"/>
      <c r="F14" s="174" t="s">
        <v>324</v>
      </c>
      <c r="G14" s="175"/>
      <c r="H14" s="175"/>
      <c r="I14" s="175"/>
      <c r="J14" s="175"/>
      <c r="K14" s="175"/>
      <c r="L14" s="175"/>
      <c r="M14" s="175"/>
    </row>
    <row r="15" spans="1:12" ht="15.75">
      <c r="A15" s="51"/>
      <c r="B15" s="52"/>
      <c r="C15" s="52"/>
      <c r="D15" s="52"/>
      <c r="E15" s="52"/>
      <c r="F15" s="52"/>
      <c r="G15" s="52"/>
      <c r="H15" s="52"/>
      <c r="I15" s="52"/>
      <c r="J15" s="52"/>
      <c r="K15" s="52"/>
      <c r="L15" s="52"/>
    </row>
    <row r="16" spans="1:13" ht="195.75" customHeight="1">
      <c r="A16" s="184" t="s">
        <v>100</v>
      </c>
      <c r="B16" s="184"/>
      <c r="C16" s="184"/>
      <c r="D16" s="184"/>
      <c r="E16" s="52"/>
      <c r="F16" s="174" t="s">
        <v>185</v>
      </c>
      <c r="G16" s="175"/>
      <c r="H16" s="175"/>
      <c r="I16" s="175"/>
      <c r="J16" s="175"/>
      <c r="K16" s="175"/>
      <c r="L16" s="175"/>
      <c r="M16" s="175"/>
    </row>
    <row r="17" spans="1:12" ht="15.75">
      <c r="A17" s="51"/>
      <c r="B17" s="52"/>
      <c r="C17" s="52"/>
      <c r="D17" s="52"/>
      <c r="E17" s="52"/>
      <c r="F17" s="52"/>
      <c r="G17" s="52"/>
      <c r="H17" s="52"/>
      <c r="I17" s="52"/>
      <c r="J17" s="52"/>
      <c r="K17" s="52"/>
      <c r="L17" s="52"/>
    </row>
    <row r="18" spans="1:13" ht="108.75" customHeight="1">
      <c r="A18" s="183" t="s">
        <v>101</v>
      </c>
      <c r="B18" s="183"/>
      <c r="C18" s="183"/>
      <c r="D18" s="183"/>
      <c r="E18" s="52"/>
      <c r="F18" s="174" t="s">
        <v>186</v>
      </c>
      <c r="G18" s="175"/>
      <c r="H18" s="175"/>
      <c r="I18" s="175"/>
      <c r="J18" s="175"/>
      <c r="K18" s="175"/>
      <c r="L18" s="175"/>
      <c r="M18" s="175"/>
    </row>
    <row r="19" spans="1:12" ht="9" customHeight="1">
      <c r="A19" s="51"/>
      <c r="B19" s="52"/>
      <c r="C19" s="52"/>
      <c r="D19" s="52"/>
      <c r="E19" s="52"/>
      <c r="F19" s="52" t="s">
        <v>90</v>
      </c>
      <c r="G19" s="52"/>
      <c r="H19" s="52"/>
      <c r="I19" s="52"/>
      <c r="J19" s="52"/>
      <c r="K19" s="52"/>
      <c r="L19" s="52"/>
    </row>
    <row r="20" spans="1:14" s="42" customFormat="1" ht="22.5" customHeight="1">
      <c r="A20" s="178" t="s">
        <v>102</v>
      </c>
      <c r="B20" s="178"/>
      <c r="C20" s="178"/>
      <c r="D20" s="178"/>
      <c r="E20" s="178"/>
      <c r="F20" s="178"/>
      <c r="G20" s="54"/>
      <c r="H20" s="54"/>
      <c r="I20" s="54"/>
      <c r="J20" s="54"/>
      <c r="K20" s="54"/>
      <c r="L20" s="54"/>
      <c r="M20" s="54"/>
      <c r="N20" s="54"/>
    </row>
    <row r="21" spans="1:12" ht="15.75">
      <c r="A21" s="51"/>
      <c r="B21" s="52"/>
      <c r="C21" s="52"/>
      <c r="D21" s="52"/>
      <c r="E21" s="52"/>
      <c r="F21" s="52"/>
      <c r="G21" s="52"/>
      <c r="H21" s="52"/>
      <c r="I21" s="52"/>
      <c r="J21" s="52"/>
      <c r="K21" s="52"/>
      <c r="L21" s="52"/>
    </row>
    <row r="22" spans="1:14" s="42" customFormat="1" ht="18.75" customHeight="1">
      <c r="A22" s="186" t="s">
        <v>114</v>
      </c>
      <c r="B22" s="186"/>
      <c r="C22" s="186"/>
      <c r="D22" s="186"/>
      <c r="E22" s="186"/>
      <c r="F22" s="186"/>
      <c r="G22" s="54"/>
      <c r="H22" s="54"/>
      <c r="I22" s="54"/>
      <c r="J22" s="54"/>
      <c r="K22" s="54"/>
      <c r="L22" s="54"/>
      <c r="M22" s="54"/>
      <c r="N22" s="54"/>
    </row>
    <row r="23" spans="1:14" s="42" customFormat="1" ht="12.75" customHeight="1">
      <c r="A23" s="54"/>
      <c r="B23" s="54"/>
      <c r="C23" s="54"/>
      <c r="D23" s="54"/>
      <c r="E23" s="54"/>
      <c r="F23" s="54"/>
      <c r="G23" s="54"/>
      <c r="H23" s="54"/>
      <c r="I23" s="54"/>
      <c r="J23" s="54"/>
      <c r="K23" s="54"/>
      <c r="L23" s="54"/>
      <c r="M23" s="54"/>
      <c r="N23" s="86" t="s">
        <v>56</v>
      </c>
    </row>
    <row r="24" spans="1:14" ht="22.5" customHeight="1">
      <c r="A24" s="187" t="s">
        <v>28</v>
      </c>
      <c r="B24" s="191" t="s">
        <v>12</v>
      </c>
      <c r="C24" s="182" t="s">
        <v>113</v>
      </c>
      <c r="D24" s="182"/>
      <c r="E24" s="182"/>
      <c r="F24" s="182"/>
      <c r="G24" s="182" t="s">
        <v>111</v>
      </c>
      <c r="H24" s="182"/>
      <c r="I24" s="182"/>
      <c r="J24" s="182"/>
      <c r="K24" s="182" t="s">
        <v>112</v>
      </c>
      <c r="L24" s="182"/>
      <c r="M24" s="182"/>
      <c r="N24" s="182"/>
    </row>
    <row r="25" spans="1:14" ht="30" customHeight="1">
      <c r="A25" s="188"/>
      <c r="B25" s="192"/>
      <c r="C25" s="23" t="s">
        <v>2</v>
      </c>
      <c r="D25" s="23" t="s">
        <v>41</v>
      </c>
      <c r="E25" s="24" t="s">
        <v>82</v>
      </c>
      <c r="F25" s="24" t="s">
        <v>38</v>
      </c>
      <c r="G25" s="23" t="s">
        <v>2</v>
      </c>
      <c r="H25" s="23" t="s">
        <v>41</v>
      </c>
      <c r="I25" s="24" t="s">
        <v>82</v>
      </c>
      <c r="J25" s="24" t="s">
        <v>39</v>
      </c>
      <c r="K25" s="23" t="s">
        <v>2</v>
      </c>
      <c r="L25" s="23" t="s">
        <v>41</v>
      </c>
      <c r="M25" s="24" t="s">
        <v>82</v>
      </c>
      <c r="N25" s="24" t="s">
        <v>40</v>
      </c>
    </row>
    <row r="26" spans="1:14" ht="19.5" customHeight="1">
      <c r="A26" s="32">
        <v>1</v>
      </c>
      <c r="B26" s="9">
        <v>2</v>
      </c>
      <c r="C26" s="25">
        <v>3</v>
      </c>
      <c r="D26" s="25">
        <v>4</v>
      </c>
      <c r="E26" s="25">
        <v>5</v>
      </c>
      <c r="F26" s="25">
        <v>6</v>
      </c>
      <c r="G26" s="25">
        <v>7</v>
      </c>
      <c r="H26" s="25">
        <v>8</v>
      </c>
      <c r="I26" s="25">
        <v>9</v>
      </c>
      <c r="J26" s="25">
        <v>10</v>
      </c>
      <c r="K26" s="25">
        <v>11</v>
      </c>
      <c r="L26" s="25">
        <v>12</v>
      </c>
      <c r="M26" s="25">
        <v>13</v>
      </c>
      <c r="N26" s="25">
        <v>14</v>
      </c>
    </row>
    <row r="27" spans="1:14" ht="29.25" customHeight="1">
      <c r="A27" s="29"/>
      <c r="B27" s="10" t="s">
        <v>30</v>
      </c>
      <c r="C27" s="150">
        <v>1203061.56</v>
      </c>
      <c r="D27" s="150" t="s">
        <v>15</v>
      </c>
      <c r="E27" s="150" t="s">
        <v>15</v>
      </c>
      <c r="F27" s="150">
        <f>C27</f>
        <v>1203061.56</v>
      </c>
      <c r="G27" s="150">
        <v>1560000</v>
      </c>
      <c r="H27" s="150" t="s">
        <v>15</v>
      </c>
      <c r="I27" s="150" t="s">
        <v>15</v>
      </c>
      <c r="J27" s="150">
        <f>G27</f>
        <v>1560000</v>
      </c>
      <c r="K27" s="151">
        <v>1560000</v>
      </c>
      <c r="L27" s="151" t="s">
        <v>15</v>
      </c>
      <c r="M27" s="151" t="s">
        <v>15</v>
      </c>
      <c r="N27" s="151">
        <f>K27</f>
        <v>1560000</v>
      </c>
    </row>
    <row r="28" spans="1:14" ht="57">
      <c r="A28" s="9"/>
      <c r="B28" s="10" t="s">
        <v>43</v>
      </c>
      <c r="C28" s="150" t="s">
        <v>15</v>
      </c>
      <c r="D28" s="150"/>
      <c r="E28" s="150"/>
      <c r="F28" s="150"/>
      <c r="G28" s="150" t="s">
        <v>15</v>
      </c>
      <c r="H28" s="150"/>
      <c r="I28" s="150"/>
      <c r="J28" s="150"/>
      <c r="K28" s="151" t="s">
        <v>15</v>
      </c>
      <c r="L28" s="151"/>
      <c r="M28" s="151"/>
      <c r="N28" s="151"/>
    </row>
    <row r="29" spans="1:14" ht="57">
      <c r="A29" s="10"/>
      <c r="B29" s="10" t="s">
        <v>44</v>
      </c>
      <c r="C29" s="150" t="s">
        <v>15</v>
      </c>
      <c r="D29" s="150"/>
      <c r="E29" s="150"/>
      <c r="F29" s="150"/>
      <c r="G29" s="150" t="s">
        <v>15</v>
      </c>
      <c r="H29" s="150"/>
      <c r="I29" s="150"/>
      <c r="J29" s="150"/>
      <c r="K29" s="151" t="s">
        <v>15</v>
      </c>
      <c r="L29" s="151"/>
      <c r="M29" s="151"/>
      <c r="N29" s="151"/>
    </row>
    <row r="30" spans="1:14" ht="30.75" customHeight="1">
      <c r="A30" s="9"/>
      <c r="B30" s="10" t="s">
        <v>45</v>
      </c>
      <c r="C30" s="150" t="s">
        <v>15</v>
      </c>
      <c r="D30" s="150"/>
      <c r="E30" s="150"/>
      <c r="F30" s="150"/>
      <c r="G30" s="150" t="s">
        <v>15</v>
      </c>
      <c r="H30" s="150"/>
      <c r="I30" s="150"/>
      <c r="J30" s="150"/>
      <c r="K30" s="151" t="s">
        <v>15</v>
      </c>
      <c r="L30" s="151"/>
      <c r="M30" s="151"/>
      <c r="N30" s="151"/>
    </row>
    <row r="31" spans="1:14" ht="22.5" customHeight="1">
      <c r="A31" s="9"/>
      <c r="B31" s="10" t="s">
        <v>42</v>
      </c>
      <c r="C31" s="150">
        <f>C27</f>
        <v>1203061.56</v>
      </c>
      <c r="D31" s="150">
        <v>0</v>
      </c>
      <c r="E31" s="150">
        <v>0</v>
      </c>
      <c r="F31" s="150">
        <f>F27</f>
        <v>1203061.56</v>
      </c>
      <c r="G31" s="150">
        <f>G27</f>
        <v>1560000</v>
      </c>
      <c r="H31" s="150">
        <f>H29</f>
        <v>0</v>
      </c>
      <c r="I31" s="150">
        <f>I29</f>
        <v>0</v>
      </c>
      <c r="J31" s="150">
        <f>G31+H31</f>
        <v>1560000</v>
      </c>
      <c r="K31" s="151">
        <f>K27</f>
        <v>1560000</v>
      </c>
      <c r="L31" s="151">
        <v>0</v>
      </c>
      <c r="M31" s="151">
        <v>0</v>
      </c>
      <c r="N31" s="151">
        <f>N27</f>
        <v>1560000</v>
      </c>
    </row>
    <row r="32" spans="1:14" ht="12.75" customHeight="1">
      <c r="A32" s="197"/>
      <c r="B32" s="197"/>
      <c r="C32" s="197"/>
      <c r="D32" s="197"/>
      <c r="E32" s="28"/>
      <c r="F32" s="28"/>
      <c r="G32" s="28"/>
      <c r="H32" s="28"/>
      <c r="I32" s="28"/>
      <c r="J32" s="28"/>
      <c r="K32" s="28"/>
      <c r="L32" s="28"/>
      <c r="M32" s="28"/>
      <c r="N32" s="28"/>
    </row>
    <row r="33" spans="1:14" ht="22.5" customHeight="1">
      <c r="A33" s="196" t="s">
        <v>115</v>
      </c>
      <c r="B33" s="196"/>
      <c r="C33" s="196"/>
      <c r="D33" s="196"/>
      <c r="E33" s="196"/>
      <c r="F33" s="196"/>
      <c r="G33" s="196"/>
      <c r="H33" s="196"/>
      <c r="I33" s="196"/>
      <c r="J33" s="196"/>
      <c r="K33" s="28"/>
      <c r="L33" s="28"/>
      <c r="M33" s="28"/>
      <c r="N33" s="28"/>
    </row>
    <row r="34" spans="1:14" ht="14.25" customHeight="1">
      <c r="A34" s="28"/>
      <c r="B34" s="28"/>
      <c r="C34" s="28"/>
      <c r="D34" s="28"/>
      <c r="E34" s="28"/>
      <c r="F34" s="28"/>
      <c r="G34" s="28"/>
      <c r="H34" s="28"/>
      <c r="I34" s="28"/>
      <c r="J34" s="28" t="s">
        <v>56</v>
      </c>
      <c r="L34" s="28"/>
      <c r="M34" s="28"/>
      <c r="N34" s="28"/>
    </row>
    <row r="35" spans="1:14" ht="22.5" customHeight="1">
      <c r="A35" s="182" t="s">
        <v>28</v>
      </c>
      <c r="B35" s="191" t="s">
        <v>29</v>
      </c>
      <c r="C35" s="193" t="s">
        <v>116</v>
      </c>
      <c r="D35" s="194"/>
      <c r="E35" s="194"/>
      <c r="F35" s="195"/>
      <c r="G35" s="193" t="s">
        <v>117</v>
      </c>
      <c r="H35" s="194"/>
      <c r="I35" s="194"/>
      <c r="J35" s="195"/>
      <c r="K35" s="28"/>
      <c r="L35" s="28"/>
      <c r="M35" s="28"/>
      <c r="N35" s="28"/>
    </row>
    <row r="36" spans="1:14" ht="30" customHeight="1">
      <c r="A36" s="182"/>
      <c r="B36" s="192"/>
      <c r="C36" s="23" t="s">
        <v>2</v>
      </c>
      <c r="D36" s="23" t="s">
        <v>41</v>
      </c>
      <c r="E36" s="24" t="s">
        <v>82</v>
      </c>
      <c r="F36" s="24" t="s">
        <v>38</v>
      </c>
      <c r="G36" s="23" t="s">
        <v>2</v>
      </c>
      <c r="H36" s="23" t="s">
        <v>41</v>
      </c>
      <c r="I36" s="24" t="s">
        <v>82</v>
      </c>
      <c r="J36" s="24" t="s">
        <v>39</v>
      </c>
      <c r="K36" s="28"/>
      <c r="L36" s="28"/>
      <c r="M36" s="28"/>
      <c r="N36" s="28"/>
    </row>
    <row r="37" spans="1:14" ht="22.5" customHeight="1">
      <c r="A37" s="9">
        <v>1</v>
      </c>
      <c r="B37" s="9">
        <v>2</v>
      </c>
      <c r="C37" s="25">
        <v>3</v>
      </c>
      <c r="D37" s="25">
        <v>4</v>
      </c>
      <c r="E37" s="25">
        <v>5</v>
      </c>
      <c r="F37" s="25">
        <v>6</v>
      </c>
      <c r="G37" s="25">
        <v>7</v>
      </c>
      <c r="H37" s="25">
        <v>8</v>
      </c>
      <c r="I37" s="25">
        <v>9</v>
      </c>
      <c r="J37" s="9">
        <v>10</v>
      </c>
      <c r="K37" s="11"/>
      <c r="L37" s="11"/>
      <c r="M37" s="11"/>
      <c r="N37" s="11"/>
    </row>
    <row r="38" spans="1:14" ht="36" customHeight="1">
      <c r="A38" s="29"/>
      <c r="B38" s="10" t="s">
        <v>30</v>
      </c>
      <c r="C38" s="151">
        <v>1648920</v>
      </c>
      <c r="D38" s="151" t="s">
        <v>15</v>
      </c>
      <c r="E38" s="151" t="s">
        <v>15</v>
      </c>
      <c r="F38" s="151">
        <f>C38</f>
        <v>1648920</v>
      </c>
      <c r="G38" s="151">
        <v>1736313</v>
      </c>
      <c r="H38" s="151" t="s">
        <v>15</v>
      </c>
      <c r="I38" s="151" t="s">
        <v>15</v>
      </c>
      <c r="J38" s="151">
        <f>G38</f>
        <v>1736313</v>
      </c>
      <c r="K38" s="28"/>
      <c r="L38" s="28"/>
      <c r="M38" s="28"/>
      <c r="N38" s="28"/>
    </row>
    <row r="39" spans="1:14" ht="60" customHeight="1">
      <c r="A39" s="9"/>
      <c r="B39" s="10" t="s">
        <v>43</v>
      </c>
      <c r="C39" s="151" t="s">
        <v>15</v>
      </c>
      <c r="D39" s="151"/>
      <c r="E39" s="151"/>
      <c r="F39" s="151"/>
      <c r="G39" s="151" t="s">
        <v>15</v>
      </c>
      <c r="H39" s="151"/>
      <c r="I39" s="151"/>
      <c r="J39" s="151"/>
      <c r="K39" s="28"/>
      <c r="L39" s="28"/>
      <c r="M39" s="28"/>
      <c r="N39" s="28"/>
    </row>
    <row r="40" spans="1:14" ht="60.75" customHeight="1">
      <c r="A40" s="10"/>
      <c r="B40" s="10" t="s">
        <v>44</v>
      </c>
      <c r="C40" s="151" t="s">
        <v>15</v>
      </c>
      <c r="D40" s="151"/>
      <c r="E40" s="151"/>
      <c r="F40" s="151"/>
      <c r="G40" s="151" t="s">
        <v>15</v>
      </c>
      <c r="H40" s="151"/>
      <c r="I40" s="151"/>
      <c r="J40" s="151"/>
      <c r="K40" s="28"/>
      <c r="L40" s="28"/>
      <c r="M40" s="28"/>
      <c r="N40" s="28"/>
    </row>
    <row r="41" spans="1:14" ht="28.5">
      <c r="A41" s="9"/>
      <c r="B41" s="10" t="s">
        <v>45</v>
      </c>
      <c r="C41" s="151" t="s">
        <v>15</v>
      </c>
      <c r="D41" s="151"/>
      <c r="E41" s="151"/>
      <c r="F41" s="151"/>
      <c r="G41" s="151" t="s">
        <v>15</v>
      </c>
      <c r="H41" s="151"/>
      <c r="I41" s="151"/>
      <c r="J41" s="151"/>
      <c r="K41" s="28"/>
      <c r="L41" s="28"/>
      <c r="M41" s="28"/>
      <c r="N41" s="28"/>
    </row>
    <row r="42" spans="1:14" ht="24" customHeight="1">
      <c r="A42" s="9"/>
      <c r="B42" s="10" t="s">
        <v>42</v>
      </c>
      <c r="C42" s="151">
        <f>C38</f>
        <v>1648920</v>
      </c>
      <c r="D42" s="151">
        <v>0</v>
      </c>
      <c r="E42" s="151">
        <v>0</v>
      </c>
      <c r="F42" s="151">
        <f>F38</f>
        <v>1648920</v>
      </c>
      <c r="G42" s="151">
        <f>G38</f>
        <v>1736313</v>
      </c>
      <c r="H42" s="151">
        <v>0</v>
      </c>
      <c r="I42" s="151">
        <v>0</v>
      </c>
      <c r="J42" s="151">
        <f>J38</f>
        <v>1736313</v>
      </c>
      <c r="K42" s="28"/>
      <c r="L42" s="28"/>
      <c r="M42" s="28"/>
      <c r="N42" s="28"/>
    </row>
    <row r="43" spans="1:13" ht="22.5" customHeight="1">
      <c r="A43" s="28"/>
      <c r="B43" s="28"/>
      <c r="C43" s="28"/>
      <c r="D43" s="28"/>
      <c r="E43" s="28"/>
      <c r="F43" s="28"/>
      <c r="G43" s="28"/>
      <c r="H43" s="28"/>
      <c r="I43" s="28"/>
      <c r="J43" s="28"/>
      <c r="K43" s="28"/>
      <c r="L43" s="28"/>
      <c r="M43" s="28"/>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sheetData>
  <sheetProtection selectLockedCells="1"/>
  <mergeCells count="41">
    <mergeCell ref="A35:A36"/>
    <mergeCell ref="B35:B36"/>
    <mergeCell ref="C35:F35"/>
    <mergeCell ref="G35:J35"/>
    <mergeCell ref="A33:J33"/>
    <mergeCell ref="A32:D32"/>
    <mergeCell ref="K24:N24"/>
    <mergeCell ref="D9:E9"/>
    <mergeCell ref="A1:H1"/>
    <mergeCell ref="A14:E14"/>
    <mergeCell ref="A12:H12"/>
    <mergeCell ref="A16:D16"/>
    <mergeCell ref="A4:E4"/>
    <mergeCell ref="A3:G3"/>
    <mergeCell ref="H3:I3"/>
    <mergeCell ref="B24:B25"/>
    <mergeCell ref="C24:F24"/>
    <mergeCell ref="A18:D18"/>
    <mergeCell ref="A6:G6"/>
    <mergeCell ref="A7:E7"/>
    <mergeCell ref="A22:F22"/>
    <mergeCell ref="G24:J24"/>
    <mergeCell ref="A24:A25"/>
    <mergeCell ref="D10:E10"/>
    <mergeCell ref="G10:H10"/>
    <mergeCell ref="M3:N3"/>
    <mergeCell ref="H6:I6"/>
    <mergeCell ref="H7:I7"/>
    <mergeCell ref="M6:N6"/>
    <mergeCell ref="M7:N7"/>
    <mergeCell ref="A20:F20"/>
    <mergeCell ref="G9:H9"/>
    <mergeCell ref="I9:K9"/>
    <mergeCell ref="I10:K10"/>
    <mergeCell ref="M9:N9"/>
    <mergeCell ref="M10:N10"/>
    <mergeCell ref="H4:I4"/>
    <mergeCell ref="M4:N4"/>
    <mergeCell ref="F14:M14"/>
    <mergeCell ref="F16:M16"/>
    <mergeCell ref="F18:M18"/>
  </mergeCells>
  <printOptions horizontalCentered="1"/>
  <pageMargins left="1.062992125984252" right="0.2362204724409449" top="0.3937007874015748" bottom="0.3937007874015748" header="0.1968503937007874" footer="0.2362204724409449"/>
  <pageSetup horizontalDpi="600" verticalDpi="600" orientation="landscape" paperSize="9" scale="59" r:id="rId1"/>
  <rowBreaks count="1" manualBreakCount="1">
    <brk id="19" max="13" man="1"/>
  </rowBreaks>
</worksheet>
</file>

<file path=xl/worksheets/sheet2.xml><?xml version="1.0" encoding="utf-8"?>
<worksheet xmlns="http://schemas.openxmlformats.org/spreadsheetml/2006/main" xmlns:r="http://schemas.openxmlformats.org/officeDocument/2006/relationships">
  <sheetPr>
    <tabColor rgb="FFFFFF00"/>
  </sheetPr>
  <dimension ref="A2:N44"/>
  <sheetViews>
    <sheetView showGridLines="0" view="pageBreakPreview" zoomScale="70" zoomScaleNormal="70" zoomScaleSheetLayoutView="70" workbookViewId="0" topLeftCell="A22">
      <selection activeCell="K11" sqref="K11"/>
    </sheetView>
  </sheetViews>
  <sheetFormatPr defaultColWidth="9.00390625" defaultRowHeight="12.75"/>
  <cols>
    <col min="1" max="1" width="15.375" style="14" customWidth="1"/>
    <col min="2" max="2" width="27.875" style="14" customWidth="1"/>
    <col min="3" max="3" width="17.875" style="14" customWidth="1"/>
    <col min="4" max="4" width="15.00390625" style="14" customWidth="1"/>
    <col min="5" max="5" width="11.625" style="14" customWidth="1"/>
    <col min="6" max="6" width="15.00390625" style="14" customWidth="1"/>
    <col min="7" max="7" width="14.75390625" style="14" customWidth="1"/>
    <col min="8" max="8" width="13.375" style="14" customWidth="1"/>
    <col min="9" max="9" width="12.25390625" style="14" customWidth="1"/>
    <col min="10" max="10" width="14.00390625" style="14" customWidth="1"/>
    <col min="11" max="11" width="14.625" style="14" customWidth="1"/>
    <col min="12" max="13" width="12.125" style="14" customWidth="1"/>
    <col min="14" max="14" width="15.00390625" style="14" customWidth="1"/>
    <col min="15" max="16384" width="9.125" style="14" customWidth="1"/>
  </cols>
  <sheetData>
    <row r="2" spans="1:11" ht="36.75" customHeight="1">
      <c r="A2" s="198" t="s">
        <v>77</v>
      </c>
      <c r="B2" s="198"/>
      <c r="C2" s="198"/>
      <c r="D2" s="198"/>
      <c r="E2" s="198"/>
      <c r="F2" s="198"/>
      <c r="G2" s="198"/>
      <c r="H2" s="198"/>
      <c r="I2" s="198"/>
      <c r="J2" s="198"/>
      <c r="K2" s="198"/>
    </row>
    <row r="3" spans="1:11" ht="17.25" customHeight="1">
      <c r="A3" s="21"/>
      <c r="B3" s="21"/>
      <c r="C3" s="21"/>
      <c r="D3" s="21"/>
      <c r="E3" s="21"/>
      <c r="F3" s="21"/>
      <c r="G3" s="21"/>
      <c r="H3" s="21"/>
      <c r="I3" s="21"/>
      <c r="J3" s="21"/>
      <c r="K3" s="21"/>
    </row>
    <row r="4" spans="1:13" ht="17.25" customHeight="1">
      <c r="A4" s="198" t="s">
        <v>119</v>
      </c>
      <c r="B4" s="198"/>
      <c r="C4" s="198"/>
      <c r="D4" s="198"/>
      <c r="E4" s="198"/>
      <c r="F4" s="198"/>
      <c r="G4" s="198"/>
      <c r="H4" s="198"/>
      <c r="I4" s="198"/>
      <c r="J4" s="198"/>
      <c r="K4" s="198"/>
      <c r="L4" s="198"/>
      <c r="M4" s="198"/>
    </row>
    <row r="5" spans="1:14" ht="15.75" customHeight="1">
      <c r="A5" s="21"/>
      <c r="B5" s="21"/>
      <c r="C5" s="21"/>
      <c r="D5" s="21"/>
      <c r="E5" s="21"/>
      <c r="F5" s="21"/>
      <c r="G5" s="21"/>
      <c r="H5" s="21"/>
      <c r="I5" s="21"/>
      <c r="J5" s="21"/>
      <c r="K5" s="21"/>
      <c r="N5" s="22" t="s">
        <v>56</v>
      </c>
    </row>
    <row r="6" spans="1:14" ht="17.25" customHeight="1">
      <c r="A6" s="182" t="s">
        <v>58</v>
      </c>
      <c r="B6" s="191" t="s">
        <v>12</v>
      </c>
      <c r="C6" s="182" t="s">
        <v>113</v>
      </c>
      <c r="D6" s="182"/>
      <c r="E6" s="182"/>
      <c r="F6" s="182"/>
      <c r="G6" s="182" t="s">
        <v>118</v>
      </c>
      <c r="H6" s="182"/>
      <c r="I6" s="182"/>
      <c r="J6" s="182"/>
      <c r="K6" s="182" t="s">
        <v>112</v>
      </c>
      <c r="L6" s="182"/>
      <c r="M6" s="182"/>
      <c r="N6" s="182"/>
    </row>
    <row r="7" spans="1:14" ht="55.5" customHeight="1">
      <c r="A7" s="182"/>
      <c r="B7" s="192"/>
      <c r="C7" s="23" t="s">
        <v>2</v>
      </c>
      <c r="D7" s="23" t="s">
        <v>41</v>
      </c>
      <c r="E7" s="24" t="s">
        <v>82</v>
      </c>
      <c r="F7" s="24" t="s">
        <v>38</v>
      </c>
      <c r="G7" s="23" t="s">
        <v>2</v>
      </c>
      <c r="H7" s="23" t="s">
        <v>41</v>
      </c>
      <c r="I7" s="24" t="s">
        <v>82</v>
      </c>
      <c r="J7" s="24" t="s">
        <v>39</v>
      </c>
      <c r="K7" s="23" t="s">
        <v>2</v>
      </c>
      <c r="L7" s="23" t="s">
        <v>41</v>
      </c>
      <c r="M7" s="24" t="s">
        <v>82</v>
      </c>
      <c r="N7" s="24" t="s">
        <v>40</v>
      </c>
    </row>
    <row r="8" spans="1:14" ht="14.25" customHeight="1">
      <c r="A8" s="9">
        <v>1</v>
      </c>
      <c r="B8" s="9">
        <v>2</v>
      </c>
      <c r="C8" s="9">
        <v>3</v>
      </c>
      <c r="D8" s="9">
        <v>4</v>
      </c>
      <c r="E8" s="9">
        <v>5</v>
      </c>
      <c r="F8" s="9">
        <v>6</v>
      </c>
      <c r="G8" s="9">
        <v>7</v>
      </c>
      <c r="H8" s="9">
        <v>8</v>
      </c>
      <c r="I8" s="9">
        <v>9</v>
      </c>
      <c r="J8" s="9">
        <v>10</v>
      </c>
      <c r="K8" s="9">
        <v>11</v>
      </c>
      <c r="L8" s="9">
        <v>12</v>
      </c>
      <c r="M8" s="9">
        <v>13</v>
      </c>
      <c r="N8" s="9">
        <v>14</v>
      </c>
    </row>
    <row r="9" spans="1:14" ht="45.75" customHeight="1">
      <c r="A9" s="111">
        <v>2210</v>
      </c>
      <c r="B9" s="10" t="s">
        <v>124</v>
      </c>
      <c r="C9" s="150">
        <v>380977.12</v>
      </c>
      <c r="D9" s="150" t="s">
        <v>123</v>
      </c>
      <c r="E9" s="150" t="s">
        <v>123</v>
      </c>
      <c r="F9" s="150">
        <f>C9</f>
        <v>380977.12</v>
      </c>
      <c r="G9" s="150">
        <v>364920</v>
      </c>
      <c r="H9" s="150" t="s">
        <v>123</v>
      </c>
      <c r="I9" s="150" t="s">
        <v>123</v>
      </c>
      <c r="J9" s="150">
        <f>G9</f>
        <v>364920</v>
      </c>
      <c r="K9" s="151">
        <v>460000</v>
      </c>
      <c r="L9" s="151" t="s">
        <v>123</v>
      </c>
      <c r="M9" s="151" t="s">
        <v>123</v>
      </c>
      <c r="N9" s="151">
        <f>K9</f>
        <v>460000</v>
      </c>
    </row>
    <row r="10" spans="1:14" ht="33.75" customHeight="1">
      <c r="A10" s="111">
        <v>2240</v>
      </c>
      <c r="B10" s="10" t="s">
        <v>125</v>
      </c>
      <c r="C10" s="150">
        <v>822084.44</v>
      </c>
      <c r="D10" s="150" t="s">
        <v>123</v>
      </c>
      <c r="E10" s="150" t="s">
        <v>123</v>
      </c>
      <c r="F10" s="150">
        <f>C10</f>
        <v>822084.44</v>
      </c>
      <c r="G10" s="150">
        <v>1145080</v>
      </c>
      <c r="H10" s="150" t="s">
        <v>123</v>
      </c>
      <c r="I10" s="150" t="s">
        <v>123</v>
      </c>
      <c r="J10" s="150">
        <f>G10</f>
        <v>1145080</v>
      </c>
      <c r="K10" s="151">
        <v>1050000</v>
      </c>
      <c r="L10" s="151" t="s">
        <v>123</v>
      </c>
      <c r="M10" s="151" t="s">
        <v>123</v>
      </c>
      <c r="N10" s="151">
        <f>K10</f>
        <v>1050000</v>
      </c>
    </row>
    <row r="11" spans="1:14" ht="71.25" customHeight="1">
      <c r="A11" s="111">
        <v>2610</v>
      </c>
      <c r="B11" s="10" t="s">
        <v>126</v>
      </c>
      <c r="C11" s="150">
        <v>0</v>
      </c>
      <c r="D11" s="150" t="s">
        <v>123</v>
      </c>
      <c r="E11" s="150" t="s">
        <v>123</v>
      </c>
      <c r="F11" s="150">
        <f>C11</f>
        <v>0</v>
      </c>
      <c r="G11" s="150">
        <v>50000</v>
      </c>
      <c r="H11" s="150" t="s">
        <v>123</v>
      </c>
      <c r="I11" s="150" t="s">
        <v>123</v>
      </c>
      <c r="J11" s="150">
        <f>G11</f>
        <v>50000</v>
      </c>
      <c r="K11" s="151">
        <v>50000</v>
      </c>
      <c r="L11" s="151" t="s">
        <v>123</v>
      </c>
      <c r="M11" s="151" t="s">
        <v>123</v>
      </c>
      <c r="N11" s="151">
        <f>K11</f>
        <v>50000</v>
      </c>
    </row>
    <row r="12" spans="1:14" ht="18.75" customHeight="1">
      <c r="A12" s="9"/>
      <c r="B12" s="10" t="s">
        <v>42</v>
      </c>
      <c r="C12" s="150">
        <f>C9+C10+C11</f>
        <v>1203061.56</v>
      </c>
      <c r="D12" s="150">
        <v>0</v>
      </c>
      <c r="E12" s="150">
        <v>0</v>
      </c>
      <c r="F12" s="150">
        <f>C12</f>
        <v>1203061.56</v>
      </c>
      <c r="G12" s="150">
        <f>G9+G10+G11</f>
        <v>1560000</v>
      </c>
      <c r="H12" s="150">
        <v>0</v>
      </c>
      <c r="I12" s="150">
        <v>0</v>
      </c>
      <c r="J12" s="150">
        <f>SUM(J9:J11)</f>
        <v>1560000</v>
      </c>
      <c r="K12" s="151">
        <f>K9+K10+K11</f>
        <v>1560000</v>
      </c>
      <c r="L12" s="151">
        <v>0</v>
      </c>
      <c r="M12" s="151">
        <v>0</v>
      </c>
      <c r="N12" s="151">
        <f>N9+N10+N11</f>
        <v>1560000</v>
      </c>
    </row>
    <row r="13" spans="1:8" ht="15.75">
      <c r="A13" s="21"/>
      <c r="B13" s="21"/>
      <c r="C13" s="21"/>
      <c r="D13" s="21"/>
      <c r="E13" s="21"/>
      <c r="F13" s="21"/>
      <c r="G13" s="21"/>
      <c r="H13" s="21"/>
    </row>
    <row r="14" spans="1:13" ht="15.75" customHeight="1">
      <c r="A14" s="198" t="s">
        <v>120</v>
      </c>
      <c r="B14" s="198"/>
      <c r="C14" s="198"/>
      <c r="D14" s="198"/>
      <c r="E14" s="198"/>
      <c r="F14" s="198"/>
      <c r="G14" s="198"/>
      <c r="H14" s="198"/>
      <c r="I14" s="198"/>
      <c r="J14" s="198"/>
      <c r="K14" s="198"/>
      <c r="L14" s="198"/>
      <c r="M14" s="198"/>
    </row>
    <row r="15" spans="1:14" ht="15.75">
      <c r="A15" s="21"/>
      <c r="B15" s="21"/>
      <c r="C15" s="21"/>
      <c r="D15" s="21"/>
      <c r="E15" s="21"/>
      <c r="F15" s="21"/>
      <c r="G15" s="21"/>
      <c r="H15" s="21"/>
      <c r="I15" s="21"/>
      <c r="J15" s="21"/>
      <c r="K15" s="21"/>
      <c r="N15" s="22" t="s">
        <v>56</v>
      </c>
    </row>
    <row r="16" spans="1:14" ht="19.5" customHeight="1">
      <c r="A16" s="182" t="s">
        <v>59</v>
      </c>
      <c r="B16" s="191" t="s">
        <v>12</v>
      </c>
      <c r="C16" s="182" t="s">
        <v>113</v>
      </c>
      <c r="D16" s="182"/>
      <c r="E16" s="182"/>
      <c r="F16" s="182"/>
      <c r="G16" s="182" t="s">
        <v>118</v>
      </c>
      <c r="H16" s="182"/>
      <c r="I16" s="182"/>
      <c r="J16" s="182"/>
      <c r="K16" s="182" t="s">
        <v>112</v>
      </c>
      <c r="L16" s="182"/>
      <c r="M16" s="182"/>
      <c r="N16" s="182"/>
    </row>
    <row r="17" spans="1:14" ht="54.75" customHeight="1">
      <c r="A17" s="182"/>
      <c r="B17" s="192"/>
      <c r="C17" s="23" t="s">
        <v>2</v>
      </c>
      <c r="D17" s="23" t="s">
        <v>41</v>
      </c>
      <c r="E17" s="24" t="s">
        <v>82</v>
      </c>
      <c r="F17" s="24" t="s">
        <v>38</v>
      </c>
      <c r="G17" s="23" t="s">
        <v>2</v>
      </c>
      <c r="H17" s="23" t="s">
        <v>41</v>
      </c>
      <c r="I17" s="24" t="s">
        <v>82</v>
      </c>
      <c r="J17" s="24" t="s">
        <v>39</v>
      </c>
      <c r="K17" s="23" t="s">
        <v>2</v>
      </c>
      <c r="L17" s="23" t="s">
        <v>41</v>
      </c>
      <c r="M17" s="24" t="s">
        <v>82</v>
      </c>
      <c r="N17" s="24" t="s">
        <v>40</v>
      </c>
    </row>
    <row r="18" spans="1:14" ht="14.25">
      <c r="A18" s="9">
        <v>1</v>
      </c>
      <c r="B18" s="9">
        <v>2</v>
      </c>
      <c r="C18" s="9">
        <v>3</v>
      </c>
      <c r="D18" s="9">
        <v>4</v>
      </c>
      <c r="E18" s="9">
        <v>5</v>
      </c>
      <c r="F18" s="9">
        <v>6</v>
      </c>
      <c r="G18" s="9">
        <v>7</v>
      </c>
      <c r="H18" s="9">
        <v>8</v>
      </c>
      <c r="I18" s="9">
        <v>9</v>
      </c>
      <c r="J18" s="9">
        <v>10</v>
      </c>
      <c r="K18" s="9">
        <v>11</v>
      </c>
      <c r="L18" s="9">
        <v>12</v>
      </c>
      <c r="M18" s="9">
        <v>13</v>
      </c>
      <c r="N18" s="9">
        <v>14</v>
      </c>
    </row>
    <row r="19" spans="1:14" ht="14.25">
      <c r="A19" s="33"/>
      <c r="B19" s="10"/>
      <c r="C19" s="9"/>
      <c r="D19" s="9"/>
      <c r="E19" s="9"/>
      <c r="F19" s="9"/>
      <c r="G19" s="9"/>
      <c r="H19" s="9"/>
      <c r="I19" s="9"/>
      <c r="J19" s="9"/>
      <c r="K19" s="9"/>
      <c r="L19" s="9"/>
      <c r="M19" s="9"/>
      <c r="N19" s="9"/>
    </row>
    <row r="20" spans="1:14" ht="14.25">
      <c r="A20" s="9"/>
      <c r="B20" s="10"/>
      <c r="C20" s="9"/>
      <c r="D20" s="9"/>
      <c r="E20" s="9"/>
      <c r="F20" s="9"/>
      <c r="G20" s="9"/>
      <c r="H20" s="9"/>
      <c r="I20" s="9"/>
      <c r="J20" s="9"/>
      <c r="K20" s="9"/>
      <c r="L20" s="9"/>
      <c r="M20" s="9"/>
      <c r="N20" s="9"/>
    </row>
    <row r="21" spans="1:14" ht="14.25">
      <c r="A21" s="9"/>
      <c r="B21" s="10" t="s">
        <v>42</v>
      </c>
      <c r="C21" s="9" t="s">
        <v>123</v>
      </c>
      <c r="D21" s="9" t="s">
        <v>123</v>
      </c>
      <c r="E21" s="9" t="s">
        <v>123</v>
      </c>
      <c r="F21" s="9" t="s">
        <v>123</v>
      </c>
      <c r="G21" s="9" t="s">
        <v>123</v>
      </c>
      <c r="H21" s="9" t="s">
        <v>123</v>
      </c>
      <c r="I21" s="9" t="s">
        <v>123</v>
      </c>
      <c r="J21" s="9" t="s">
        <v>123</v>
      </c>
      <c r="K21" s="9" t="s">
        <v>123</v>
      </c>
      <c r="L21" s="9" t="s">
        <v>123</v>
      </c>
      <c r="M21" s="9" t="s">
        <v>123</v>
      </c>
      <c r="N21" s="9" t="s">
        <v>123</v>
      </c>
    </row>
    <row r="22" spans="1:14" ht="14.25">
      <c r="A22" s="11"/>
      <c r="B22" s="12"/>
      <c r="C22" s="11"/>
      <c r="D22" s="11"/>
      <c r="E22" s="11"/>
      <c r="F22" s="11"/>
      <c r="G22" s="11"/>
      <c r="H22" s="11"/>
      <c r="I22" s="11"/>
      <c r="J22" s="11"/>
      <c r="K22" s="11"/>
      <c r="L22" s="11"/>
      <c r="M22" s="11"/>
      <c r="N22" s="11"/>
    </row>
    <row r="23" spans="1:13" ht="33" customHeight="1">
      <c r="A23" s="198" t="s">
        <v>121</v>
      </c>
      <c r="B23" s="198"/>
      <c r="C23" s="198"/>
      <c r="D23" s="198"/>
      <c r="E23" s="198"/>
      <c r="F23" s="198"/>
      <c r="G23" s="198"/>
      <c r="H23" s="198"/>
      <c r="I23" s="198"/>
      <c r="J23" s="198"/>
      <c r="K23" s="21"/>
      <c r="L23" s="21"/>
      <c r="M23" s="21"/>
    </row>
    <row r="24" spans="1:10" ht="15.75">
      <c r="A24" s="21"/>
      <c r="B24" s="21"/>
      <c r="C24" s="21"/>
      <c r="D24" s="21"/>
      <c r="E24" s="21"/>
      <c r="F24" s="21"/>
      <c r="G24" s="21"/>
      <c r="H24" s="21"/>
      <c r="I24" s="21"/>
      <c r="J24" s="22" t="s">
        <v>56</v>
      </c>
    </row>
    <row r="25" spans="1:10" ht="17.25" customHeight="1">
      <c r="A25" s="182" t="s">
        <v>58</v>
      </c>
      <c r="B25" s="191" t="s">
        <v>29</v>
      </c>
      <c r="C25" s="182" t="s">
        <v>116</v>
      </c>
      <c r="D25" s="182"/>
      <c r="E25" s="182"/>
      <c r="F25" s="182"/>
      <c r="G25" s="182" t="s">
        <v>117</v>
      </c>
      <c r="H25" s="182"/>
      <c r="I25" s="182"/>
      <c r="J25" s="182"/>
    </row>
    <row r="26" spans="1:10" ht="57" customHeight="1">
      <c r="A26" s="182"/>
      <c r="B26" s="192"/>
      <c r="C26" s="23" t="s">
        <v>2</v>
      </c>
      <c r="D26" s="23" t="s">
        <v>41</v>
      </c>
      <c r="E26" s="24" t="s">
        <v>82</v>
      </c>
      <c r="F26" s="24" t="s">
        <v>38</v>
      </c>
      <c r="G26" s="23" t="s">
        <v>2</v>
      </c>
      <c r="H26" s="23" t="s">
        <v>41</v>
      </c>
      <c r="I26" s="24" t="s">
        <v>82</v>
      </c>
      <c r="J26" s="24" t="s">
        <v>39</v>
      </c>
    </row>
    <row r="27" spans="1:10" ht="14.25">
      <c r="A27" s="9">
        <v>1</v>
      </c>
      <c r="B27" s="9">
        <v>2</v>
      </c>
      <c r="C27" s="32">
        <v>3</v>
      </c>
      <c r="D27" s="9">
        <v>4</v>
      </c>
      <c r="E27" s="32">
        <v>5</v>
      </c>
      <c r="F27" s="9">
        <v>6</v>
      </c>
      <c r="G27" s="32">
        <v>7</v>
      </c>
      <c r="H27" s="9">
        <v>8</v>
      </c>
      <c r="I27" s="32">
        <v>9</v>
      </c>
      <c r="J27" s="9">
        <v>10</v>
      </c>
    </row>
    <row r="28" spans="1:10" ht="28.5">
      <c r="A28" s="111">
        <v>2210</v>
      </c>
      <c r="B28" s="10" t="s">
        <v>124</v>
      </c>
      <c r="C28" s="151">
        <f>K9*105.7%</f>
        <v>486220</v>
      </c>
      <c r="D28" s="151" t="s">
        <v>123</v>
      </c>
      <c r="E28" s="151" t="s">
        <v>123</v>
      </c>
      <c r="F28" s="151">
        <f>C28</f>
        <v>486220</v>
      </c>
      <c r="G28" s="151">
        <f>F28*105.3%</f>
        <v>511989.66</v>
      </c>
      <c r="H28" s="151" t="s">
        <v>123</v>
      </c>
      <c r="I28" s="151" t="s">
        <v>123</v>
      </c>
      <c r="J28" s="151">
        <f>G28</f>
        <v>511989.66</v>
      </c>
    </row>
    <row r="29" spans="1:10" ht="28.5">
      <c r="A29" s="111">
        <v>2240</v>
      </c>
      <c r="B29" s="10" t="s">
        <v>125</v>
      </c>
      <c r="C29" s="151">
        <f>K10*105.7%</f>
        <v>1109850</v>
      </c>
      <c r="D29" s="151" t="s">
        <v>123</v>
      </c>
      <c r="E29" s="151" t="s">
        <v>123</v>
      </c>
      <c r="F29" s="151">
        <f>C29</f>
        <v>1109850</v>
      </c>
      <c r="G29" s="151">
        <f>F29*105.3%</f>
        <v>1168672.0499999998</v>
      </c>
      <c r="H29" s="151" t="s">
        <v>123</v>
      </c>
      <c r="I29" s="151" t="s">
        <v>123</v>
      </c>
      <c r="J29" s="151">
        <f>G29</f>
        <v>1168672.0499999998</v>
      </c>
    </row>
    <row r="30" spans="1:10" ht="57">
      <c r="A30" s="111">
        <v>2610</v>
      </c>
      <c r="B30" s="10" t="s">
        <v>126</v>
      </c>
      <c r="C30" s="151">
        <f>K11*105.7%</f>
        <v>52850</v>
      </c>
      <c r="D30" s="151" t="s">
        <v>123</v>
      </c>
      <c r="E30" s="151" t="s">
        <v>123</v>
      </c>
      <c r="F30" s="151">
        <f>C30</f>
        <v>52850</v>
      </c>
      <c r="G30" s="151">
        <f>F30*105.3%</f>
        <v>55651.049999999996</v>
      </c>
      <c r="H30" s="151" t="s">
        <v>123</v>
      </c>
      <c r="I30" s="151" t="s">
        <v>123</v>
      </c>
      <c r="J30" s="151">
        <f>G30</f>
        <v>55651.049999999996</v>
      </c>
    </row>
    <row r="31" spans="1:10" ht="19.5" customHeight="1">
      <c r="A31" s="9"/>
      <c r="B31" s="10" t="s">
        <v>42</v>
      </c>
      <c r="C31" s="151">
        <f>SUM(C28:C30)</f>
        <v>1648920</v>
      </c>
      <c r="D31" s="151">
        <v>0</v>
      </c>
      <c r="E31" s="151">
        <v>0</v>
      </c>
      <c r="F31" s="151">
        <f>SUM(F28:F30)</f>
        <v>1648920</v>
      </c>
      <c r="G31" s="151">
        <f>SUM(G28:G30)</f>
        <v>1736312.7599999998</v>
      </c>
      <c r="H31" s="151">
        <v>0</v>
      </c>
      <c r="I31" s="151">
        <v>0</v>
      </c>
      <c r="J31" s="151">
        <f>G31</f>
        <v>1736312.7599999998</v>
      </c>
    </row>
    <row r="32" spans="1:14" ht="14.25">
      <c r="A32" s="11"/>
      <c r="B32" s="12"/>
      <c r="C32" s="11"/>
      <c r="D32" s="11"/>
      <c r="E32" s="11"/>
      <c r="F32" s="11"/>
      <c r="G32" s="11"/>
      <c r="H32" s="11"/>
      <c r="I32" s="11"/>
      <c r="J32" s="11"/>
      <c r="K32" s="11"/>
      <c r="L32" s="11"/>
      <c r="M32" s="11"/>
      <c r="N32" s="11"/>
    </row>
    <row r="33" spans="1:14" ht="35.25" customHeight="1">
      <c r="A33" s="198" t="s">
        <v>122</v>
      </c>
      <c r="B33" s="198"/>
      <c r="C33" s="198"/>
      <c r="D33" s="198"/>
      <c r="E33" s="198"/>
      <c r="F33" s="198"/>
      <c r="G33" s="198"/>
      <c r="H33" s="198"/>
      <c r="I33" s="198"/>
      <c r="J33" s="198"/>
      <c r="K33" s="11"/>
      <c r="L33" s="11"/>
      <c r="M33" s="11"/>
      <c r="N33" s="11"/>
    </row>
    <row r="34" spans="1:14" ht="15.75">
      <c r="A34" s="21"/>
      <c r="B34" s="21"/>
      <c r="C34" s="21"/>
      <c r="D34" s="21"/>
      <c r="E34" s="21"/>
      <c r="F34" s="21"/>
      <c r="G34" s="21"/>
      <c r="H34" s="21"/>
      <c r="I34" s="21"/>
      <c r="J34" s="22" t="s">
        <v>56</v>
      </c>
      <c r="K34" s="11"/>
      <c r="L34" s="11"/>
      <c r="M34" s="11"/>
      <c r="N34" s="11"/>
    </row>
    <row r="35" spans="1:14" ht="19.5" customHeight="1">
      <c r="A35" s="182" t="s">
        <v>59</v>
      </c>
      <c r="B35" s="191" t="s">
        <v>29</v>
      </c>
      <c r="C35" s="182" t="s">
        <v>116</v>
      </c>
      <c r="D35" s="182"/>
      <c r="E35" s="182"/>
      <c r="F35" s="182"/>
      <c r="G35" s="182" t="s">
        <v>117</v>
      </c>
      <c r="H35" s="182"/>
      <c r="I35" s="182"/>
      <c r="J35" s="182"/>
      <c r="K35" s="11"/>
      <c r="L35" s="11"/>
      <c r="M35" s="11"/>
      <c r="N35" s="11"/>
    </row>
    <row r="36" spans="1:10" ht="55.5" customHeight="1">
      <c r="A36" s="182"/>
      <c r="B36" s="192"/>
      <c r="C36" s="23" t="s">
        <v>2</v>
      </c>
      <c r="D36" s="23" t="s">
        <v>41</v>
      </c>
      <c r="E36" s="24" t="s">
        <v>82</v>
      </c>
      <c r="F36" s="24" t="s">
        <v>38</v>
      </c>
      <c r="G36" s="23" t="s">
        <v>2</v>
      </c>
      <c r="H36" s="23" t="s">
        <v>41</v>
      </c>
      <c r="I36" s="24" t="s">
        <v>82</v>
      </c>
      <c r="J36" s="24" t="s">
        <v>39</v>
      </c>
    </row>
    <row r="37" spans="1:10" ht="14.25">
      <c r="A37" s="9">
        <v>1</v>
      </c>
      <c r="B37" s="9">
        <v>2</v>
      </c>
      <c r="C37" s="32">
        <v>3</v>
      </c>
      <c r="D37" s="9">
        <v>4</v>
      </c>
      <c r="E37" s="32">
        <v>5</v>
      </c>
      <c r="F37" s="9">
        <v>6</v>
      </c>
      <c r="G37" s="32">
        <v>7</v>
      </c>
      <c r="H37" s="9">
        <v>8</v>
      </c>
      <c r="I37" s="32">
        <v>9</v>
      </c>
      <c r="J37" s="9">
        <v>10</v>
      </c>
    </row>
    <row r="38" spans="1:10" ht="14.25">
      <c r="A38" s="33"/>
      <c r="B38" s="10"/>
      <c r="C38" s="9"/>
      <c r="D38" s="9"/>
      <c r="E38" s="9"/>
      <c r="F38" s="9"/>
      <c r="G38" s="9"/>
      <c r="H38" s="9"/>
      <c r="I38" s="9"/>
      <c r="J38" s="9"/>
    </row>
    <row r="39" spans="1:10" ht="14.25">
      <c r="A39" s="9"/>
      <c r="B39" s="10"/>
      <c r="C39" s="9"/>
      <c r="D39" s="9"/>
      <c r="E39" s="9"/>
      <c r="F39" s="9"/>
      <c r="G39" s="9"/>
      <c r="H39" s="9"/>
      <c r="I39" s="9"/>
      <c r="J39" s="9"/>
    </row>
    <row r="40" spans="1:11" ht="14.25">
      <c r="A40" s="15"/>
      <c r="B40" s="10" t="s">
        <v>42</v>
      </c>
      <c r="C40" s="9" t="s">
        <v>123</v>
      </c>
      <c r="D40" s="9" t="s">
        <v>123</v>
      </c>
      <c r="E40" s="9" t="s">
        <v>123</v>
      </c>
      <c r="F40" s="9" t="s">
        <v>123</v>
      </c>
      <c r="G40" s="9" t="s">
        <v>123</v>
      </c>
      <c r="H40" s="9" t="s">
        <v>123</v>
      </c>
      <c r="I40" s="9" t="s">
        <v>123</v>
      </c>
      <c r="J40" s="9" t="s">
        <v>123</v>
      </c>
      <c r="K40" s="11"/>
    </row>
    <row r="41" spans="1:10" ht="14.25">
      <c r="A41" s="11"/>
      <c r="B41" s="12"/>
      <c r="C41" s="11"/>
      <c r="D41" s="11"/>
      <c r="E41" s="11"/>
      <c r="F41" s="11"/>
      <c r="G41" s="11"/>
      <c r="H41" s="11"/>
      <c r="I41" s="11"/>
      <c r="J41" s="11"/>
    </row>
    <row r="42" spans="1:10" ht="14.25">
      <c r="A42" s="11"/>
      <c r="B42" s="12"/>
      <c r="C42" s="11"/>
      <c r="D42" s="11"/>
      <c r="E42" s="11"/>
      <c r="F42" s="11"/>
      <c r="G42" s="11"/>
      <c r="H42" s="11"/>
      <c r="I42" s="11"/>
      <c r="J42" s="11"/>
    </row>
    <row r="43" spans="1:10" ht="14.25">
      <c r="A43" s="11"/>
      <c r="B43" s="12"/>
      <c r="C43" s="11"/>
      <c r="D43" s="11"/>
      <c r="E43" s="11"/>
      <c r="F43" s="11"/>
      <c r="G43" s="11"/>
      <c r="H43" s="11"/>
      <c r="I43" s="11"/>
      <c r="J43" s="11"/>
    </row>
    <row r="44" spans="1:8" ht="15.75">
      <c r="A44" s="21"/>
      <c r="B44" s="21"/>
      <c r="C44" s="21"/>
      <c r="D44" s="21"/>
      <c r="E44" s="21"/>
      <c r="F44" s="21"/>
      <c r="G44" s="21"/>
      <c r="H44" s="21"/>
    </row>
  </sheetData>
  <sheetProtection/>
  <mergeCells count="23">
    <mergeCell ref="A33:J33"/>
    <mergeCell ref="A35:A36"/>
    <mergeCell ref="B35:B36"/>
    <mergeCell ref="C35:F35"/>
    <mergeCell ref="G35:J35"/>
    <mergeCell ref="A23:J23"/>
    <mergeCell ref="A25:A26"/>
    <mergeCell ref="B25:B26"/>
    <mergeCell ref="C25:F25"/>
    <mergeCell ref="G25:J25"/>
    <mergeCell ref="A14:M14"/>
    <mergeCell ref="A16:A17"/>
    <mergeCell ref="B16:B17"/>
    <mergeCell ref="C16:F16"/>
    <mergeCell ref="G16:J16"/>
    <mergeCell ref="K16:N16"/>
    <mergeCell ref="A2:K2"/>
    <mergeCell ref="A4:M4"/>
    <mergeCell ref="A6:A7"/>
    <mergeCell ref="B6:B7"/>
    <mergeCell ref="C6:F6"/>
    <mergeCell ref="G6:J6"/>
    <mergeCell ref="K6:N6"/>
  </mergeCells>
  <printOptions horizontalCentered="1"/>
  <pageMargins left="0.1968503937007874" right="0.2362204724409449" top="0.2362204724409449" bottom="0.1968503937007874" header="0.1968503937007874" footer="0.1968503937007874"/>
  <pageSetup horizontalDpi="600" verticalDpi="600" orientation="landscape" paperSize="9" scale="65" r:id="rId1"/>
  <rowBreaks count="1" manualBreakCount="1">
    <brk id="32" max="13" man="1"/>
  </rowBreaks>
</worksheet>
</file>

<file path=xl/worksheets/sheet3.xml><?xml version="1.0" encoding="utf-8"?>
<worksheet xmlns="http://schemas.openxmlformats.org/spreadsheetml/2006/main" xmlns:r="http://schemas.openxmlformats.org/officeDocument/2006/relationships">
  <sheetPr>
    <tabColor rgb="FFFFFF00"/>
  </sheetPr>
  <dimension ref="A2:N50"/>
  <sheetViews>
    <sheetView showGridLines="0" view="pageBreakPreview" zoomScale="78" zoomScaleNormal="70" zoomScaleSheetLayoutView="78" zoomScalePageLayoutView="0" workbookViewId="0" topLeftCell="A1">
      <selection activeCell="I36" sqref="I36"/>
    </sheetView>
  </sheetViews>
  <sheetFormatPr defaultColWidth="9.00390625" defaultRowHeight="12.75"/>
  <cols>
    <col min="1" max="1" width="9.125" style="14" customWidth="1"/>
    <col min="2" max="2" width="21.25390625" style="14" customWidth="1"/>
    <col min="3" max="3" width="17.875" style="14" customWidth="1"/>
    <col min="4" max="4" width="15.00390625" style="14" customWidth="1"/>
    <col min="5" max="5" width="11.625" style="14" customWidth="1"/>
    <col min="6" max="6" width="15.375" style="14" customWidth="1"/>
    <col min="7" max="7" width="14.75390625" style="14" customWidth="1"/>
    <col min="8" max="8" width="13.375" style="14" customWidth="1"/>
    <col min="9" max="9" width="12.25390625" style="14" customWidth="1"/>
    <col min="10" max="10" width="14.00390625" style="14" customWidth="1"/>
    <col min="11" max="15" width="13.25390625" style="14" customWidth="1"/>
    <col min="16" max="16384" width="9.125" style="14" customWidth="1"/>
  </cols>
  <sheetData>
    <row r="2" spans="1:11" ht="36.75" customHeight="1">
      <c r="A2" s="198" t="s">
        <v>60</v>
      </c>
      <c r="B2" s="198"/>
      <c r="C2" s="198"/>
      <c r="D2" s="198"/>
      <c r="E2" s="198"/>
      <c r="F2" s="198"/>
      <c r="G2" s="198"/>
      <c r="H2" s="198"/>
      <c r="I2" s="198"/>
      <c r="J2" s="198"/>
      <c r="K2" s="198"/>
    </row>
    <row r="3" spans="1:11" ht="17.25" customHeight="1">
      <c r="A3" s="21"/>
      <c r="B3" s="21"/>
      <c r="C3" s="21"/>
      <c r="D3" s="21"/>
      <c r="E3" s="21"/>
      <c r="F3" s="21"/>
      <c r="G3" s="21"/>
      <c r="H3" s="21"/>
      <c r="I3" s="21"/>
      <c r="J3" s="21"/>
      <c r="K3" s="21"/>
    </row>
    <row r="4" spans="1:13" ht="17.25" customHeight="1">
      <c r="A4" s="198" t="s">
        <v>127</v>
      </c>
      <c r="B4" s="198"/>
      <c r="C4" s="198"/>
      <c r="D4" s="198"/>
      <c r="E4" s="198"/>
      <c r="F4" s="198"/>
      <c r="G4" s="198"/>
      <c r="H4" s="198"/>
      <c r="I4" s="198"/>
      <c r="J4" s="198"/>
      <c r="K4" s="198"/>
      <c r="L4" s="198"/>
      <c r="M4" s="198"/>
    </row>
    <row r="5" spans="1:14" ht="15.75" customHeight="1">
      <c r="A5" s="21"/>
      <c r="B5" s="21"/>
      <c r="C5" s="21"/>
      <c r="D5" s="21"/>
      <c r="E5" s="21"/>
      <c r="F5" s="21"/>
      <c r="G5" s="21"/>
      <c r="H5" s="21"/>
      <c r="I5" s="21"/>
      <c r="J5" s="21"/>
      <c r="K5" s="21"/>
      <c r="N5" s="22" t="s">
        <v>56</v>
      </c>
    </row>
    <row r="6" spans="1:14" ht="17.25" customHeight="1">
      <c r="A6" s="182" t="s">
        <v>20</v>
      </c>
      <c r="B6" s="191" t="s">
        <v>46</v>
      </c>
      <c r="C6" s="182" t="s">
        <v>113</v>
      </c>
      <c r="D6" s="182"/>
      <c r="E6" s="182"/>
      <c r="F6" s="182"/>
      <c r="G6" s="182" t="s">
        <v>118</v>
      </c>
      <c r="H6" s="182"/>
      <c r="I6" s="182"/>
      <c r="J6" s="182"/>
      <c r="K6" s="182" t="s">
        <v>112</v>
      </c>
      <c r="L6" s="182"/>
      <c r="M6" s="182"/>
      <c r="N6" s="182"/>
    </row>
    <row r="7" spans="1:14" ht="55.5" customHeight="1">
      <c r="A7" s="182"/>
      <c r="B7" s="192"/>
      <c r="C7" s="23" t="s">
        <v>2</v>
      </c>
      <c r="D7" s="23" t="s">
        <v>41</v>
      </c>
      <c r="E7" s="24" t="s">
        <v>82</v>
      </c>
      <c r="F7" s="24" t="s">
        <v>38</v>
      </c>
      <c r="G7" s="23" t="s">
        <v>2</v>
      </c>
      <c r="H7" s="23" t="s">
        <v>41</v>
      </c>
      <c r="I7" s="24" t="s">
        <v>82</v>
      </c>
      <c r="J7" s="24" t="s">
        <v>39</v>
      </c>
      <c r="K7" s="23" t="s">
        <v>2</v>
      </c>
      <c r="L7" s="23" t="s">
        <v>41</v>
      </c>
      <c r="M7" s="24" t="s">
        <v>82</v>
      </c>
      <c r="N7" s="24" t="s">
        <v>40</v>
      </c>
    </row>
    <row r="8" spans="1:14" ht="14.25" customHeight="1">
      <c r="A8" s="9">
        <v>1</v>
      </c>
      <c r="B8" s="9">
        <v>2</v>
      </c>
      <c r="C8" s="9">
        <v>3</v>
      </c>
      <c r="D8" s="9">
        <v>4</v>
      </c>
      <c r="E8" s="9">
        <v>5</v>
      </c>
      <c r="F8" s="9">
        <v>6</v>
      </c>
      <c r="G8" s="9">
        <v>7</v>
      </c>
      <c r="H8" s="9">
        <v>8</v>
      </c>
      <c r="I8" s="9">
        <v>9</v>
      </c>
      <c r="J8" s="9">
        <v>10</v>
      </c>
      <c r="K8" s="9">
        <v>11</v>
      </c>
      <c r="L8" s="9">
        <v>12</v>
      </c>
      <c r="M8" s="9">
        <v>13</v>
      </c>
      <c r="N8" s="9">
        <v>14</v>
      </c>
    </row>
    <row r="9" spans="1:14" ht="174" customHeight="1">
      <c r="A9" s="111" t="s">
        <v>129</v>
      </c>
      <c r="B9" s="10" t="s">
        <v>187</v>
      </c>
      <c r="C9" s="150">
        <v>89379.95</v>
      </c>
      <c r="D9" s="150" t="s">
        <v>123</v>
      </c>
      <c r="E9" s="150" t="s">
        <v>123</v>
      </c>
      <c r="F9" s="150">
        <f>C9</f>
        <v>89379.95</v>
      </c>
      <c r="G9" s="150">
        <v>180000</v>
      </c>
      <c r="H9" s="150" t="s">
        <v>123</v>
      </c>
      <c r="I9" s="150" t="s">
        <v>123</v>
      </c>
      <c r="J9" s="150">
        <f>G9</f>
        <v>180000</v>
      </c>
      <c r="K9" s="151">
        <v>180000</v>
      </c>
      <c r="L9" s="151" t="s">
        <v>123</v>
      </c>
      <c r="M9" s="151" t="s">
        <v>123</v>
      </c>
      <c r="N9" s="151">
        <f>K9</f>
        <v>180000</v>
      </c>
    </row>
    <row r="10" spans="1:14" ht="87" customHeight="1">
      <c r="A10" s="111" t="s">
        <v>130</v>
      </c>
      <c r="B10" s="10" t="s">
        <v>188</v>
      </c>
      <c r="C10" s="150">
        <v>10000</v>
      </c>
      <c r="D10" s="150" t="s">
        <v>123</v>
      </c>
      <c r="E10" s="150" t="s">
        <v>123</v>
      </c>
      <c r="F10" s="150">
        <f>C10</f>
        <v>10000</v>
      </c>
      <c r="G10" s="150">
        <v>50000</v>
      </c>
      <c r="H10" s="150" t="s">
        <v>123</v>
      </c>
      <c r="I10" s="150" t="s">
        <v>123</v>
      </c>
      <c r="J10" s="150">
        <f>G10</f>
        <v>50000</v>
      </c>
      <c r="K10" s="151">
        <v>50000</v>
      </c>
      <c r="L10" s="151" t="s">
        <v>123</v>
      </c>
      <c r="M10" s="151" t="s">
        <v>123</v>
      </c>
      <c r="N10" s="151">
        <f aca="true" t="shared" si="0" ref="N10:N24">K10</f>
        <v>50000</v>
      </c>
    </row>
    <row r="11" spans="1:14" ht="98.25" customHeight="1">
      <c r="A11" s="111" t="s">
        <v>131</v>
      </c>
      <c r="B11" s="10" t="s">
        <v>189</v>
      </c>
      <c r="C11" s="150">
        <v>199000</v>
      </c>
      <c r="D11" s="150" t="s">
        <v>123</v>
      </c>
      <c r="E11" s="150" t="s">
        <v>123</v>
      </c>
      <c r="F11" s="150">
        <f>C11</f>
        <v>199000</v>
      </c>
      <c r="G11" s="150">
        <v>180000</v>
      </c>
      <c r="H11" s="150" t="s">
        <v>123</v>
      </c>
      <c r="I11" s="150" t="s">
        <v>123</v>
      </c>
      <c r="J11" s="150">
        <f>G11</f>
        <v>180000</v>
      </c>
      <c r="K11" s="151">
        <v>100000</v>
      </c>
      <c r="L11" s="151" t="s">
        <v>123</v>
      </c>
      <c r="M11" s="151" t="s">
        <v>123</v>
      </c>
      <c r="N11" s="151">
        <f t="shared" si="0"/>
        <v>100000</v>
      </c>
    </row>
    <row r="12" spans="1:14" ht="117" customHeight="1">
      <c r="A12" s="111" t="s">
        <v>132</v>
      </c>
      <c r="B12" s="10" t="s">
        <v>190</v>
      </c>
      <c r="C12" s="150">
        <f>114985.4+0.6</f>
        <v>114986</v>
      </c>
      <c r="D12" s="150" t="s">
        <v>123</v>
      </c>
      <c r="E12" s="150" t="s">
        <v>123</v>
      </c>
      <c r="F12" s="150">
        <f>C12</f>
        <v>114986</v>
      </c>
      <c r="G12" s="150">
        <v>80000</v>
      </c>
      <c r="H12" s="150" t="s">
        <v>123</v>
      </c>
      <c r="I12" s="150" t="s">
        <v>123</v>
      </c>
      <c r="J12" s="150">
        <f aca="true" t="shared" si="1" ref="J12:J24">G12</f>
        <v>80000</v>
      </c>
      <c r="K12" s="151">
        <v>100000</v>
      </c>
      <c r="L12" s="151" t="s">
        <v>123</v>
      </c>
      <c r="M12" s="151" t="s">
        <v>123</v>
      </c>
      <c r="N12" s="151">
        <f t="shared" si="0"/>
        <v>100000</v>
      </c>
    </row>
    <row r="13" spans="1:14" ht="180.75" customHeight="1">
      <c r="A13" s="111" t="s">
        <v>133</v>
      </c>
      <c r="B13" s="10" t="s">
        <v>325</v>
      </c>
      <c r="C13" s="150">
        <v>109984</v>
      </c>
      <c r="D13" s="150" t="s">
        <v>123</v>
      </c>
      <c r="E13" s="150" t="s">
        <v>123</v>
      </c>
      <c r="F13" s="150">
        <f aca="true" t="shared" si="2" ref="F13:F21">C13</f>
        <v>109984</v>
      </c>
      <c r="G13" s="150">
        <v>110000</v>
      </c>
      <c r="H13" s="150" t="s">
        <v>123</v>
      </c>
      <c r="I13" s="150" t="s">
        <v>123</v>
      </c>
      <c r="J13" s="150">
        <f t="shared" si="1"/>
        <v>110000</v>
      </c>
      <c r="K13" s="151">
        <v>80000</v>
      </c>
      <c r="L13" s="151" t="s">
        <v>123</v>
      </c>
      <c r="M13" s="151" t="s">
        <v>123</v>
      </c>
      <c r="N13" s="151">
        <f t="shared" si="0"/>
        <v>80000</v>
      </c>
    </row>
    <row r="14" spans="1:14" ht="199.5">
      <c r="A14" s="111" t="s">
        <v>134</v>
      </c>
      <c r="B14" s="10" t="s">
        <v>192</v>
      </c>
      <c r="C14" s="150">
        <v>112550.09</v>
      </c>
      <c r="D14" s="150" t="s">
        <v>123</v>
      </c>
      <c r="E14" s="150" t="s">
        <v>123</v>
      </c>
      <c r="F14" s="150">
        <f t="shared" si="2"/>
        <v>112550.09</v>
      </c>
      <c r="G14" s="150">
        <v>190000</v>
      </c>
      <c r="H14" s="150" t="s">
        <v>123</v>
      </c>
      <c r="I14" s="150" t="s">
        <v>123</v>
      </c>
      <c r="J14" s="150">
        <f t="shared" si="1"/>
        <v>190000</v>
      </c>
      <c r="K14" s="151">
        <v>280000</v>
      </c>
      <c r="L14" s="151" t="s">
        <v>123</v>
      </c>
      <c r="M14" s="151" t="s">
        <v>123</v>
      </c>
      <c r="N14" s="151">
        <f t="shared" si="0"/>
        <v>280000</v>
      </c>
    </row>
    <row r="15" spans="1:14" ht="57">
      <c r="A15" s="111" t="s">
        <v>135</v>
      </c>
      <c r="B15" s="10" t="s">
        <v>193</v>
      </c>
      <c r="C15" s="150">
        <v>60200</v>
      </c>
      <c r="D15" s="150" t="s">
        <v>123</v>
      </c>
      <c r="E15" s="150" t="s">
        <v>123</v>
      </c>
      <c r="F15" s="150">
        <f t="shared" si="2"/>
        <v>60200</v>
      </c>
      <c r="G15" s="150">
        <v>40000</v>
      </c>
      <c r="H15" s="150" t="s">
        <v>123</v>
      </c>
      <c r="I15" s="150" t="s">
        <v>123</v>
      </c>
      <c r="J15" s="150">
        <f t="shared" si="1"/>
        <v>40000</v>
      </c>
      <c r="K15" s="151">
        <v>60000</v>
      </c>
      <c r="L15" s="151" t="s">
        <v>123</v>
      </c>
      <c r="M15" s="151" t="s">
        <v>123</v>
      </c>
      <c r="N15" s="151">
        <f t="shared" si="0"/>
        <v>60000</v>
      </c>
    </row>
    <row r="16" spans="1:14" ht="190.5" customHeight="1">
      <c r="A16" s="111" t="s">
        <v>136</v>
      </c>
      <c r="B16" s="10" t="s">
        <v>326</v>
      </c>
      <c r="C16" s="150">
        <v>100000</v>
      </c>
      <c r="D16" s="150" t="s">
        <v>123</v>
      </c>
      <c r="E16" s="150" t="s">
        <v>123</v>
      </c>
      <c r="F16" s="150">
        <f t="shared" si="2"/>
        <v>100000</v>
      </c>
      <c r="G16" s="150">
        <v>80000</v>
      </c>
      <c r="H16" s="150" t="s">
        <v>123</v>
      </c>
      <c r="I16" s="150" t="s">
        <v>123</v>
      </c>
      <c r="J16" s="150">
        <f t="shared" si="1"/>
        <v>80000</v>
      </c>
      <c r="K16" s="151">
        <v>220000</v>
      </c>
      <c r="L16" s="151" t="s">
        <v>123</v>
      </c>
      <c r="M16" s="151" t="s">
        <v>123</v>
      </c>
      <c r="N16" s="151">
        <f t="shared" si="0"/>
        <v>220000</v>
      </c>
    </row>
    <row r="17" spans="1:14" ht="105.75" customHeight="1">
      <c r="A17" s="111" t="s">
        <v>137</v>
      </c>
      <c r="B17" s="10" t="s">
        <v>195</v>
      </c>
      <c r="C17" s="150">
        <v>46500</v>
      </c>
      <c r="D17" s="150" t="s">
        <v>123</v>
      </c>
      <c r="E17" s="150" t="s">
        <v>123</v>
      </c>
      <c r="F17" s="150">
        <f t="shared" si="2"/>
        <v>46500</v>
      </c>
      <c r="G17" s="150">
        <v>30000</v>
      </c>
      <c r="H17" s="150"/>
      <c r="I17" s="150"/>
      <c r="J17" s="150">
        <f t="shared" si="1"/>
        <v>30000</v>
      </c>
      <c r="K17" s="151">
        <v>30000</v>
      </c>
      <c r="L17" s="151"/>
      <c r="M17" s="151"/>
      <c r="N17" s="151">
        <f t="shared" si="0"/>
        <v>30000</v>
      </c>
    </row>
    <row r="18" spans="1:14" ht="87.75" customHeight="1">
      <c r="A18" s="111" t="s">
        <v>200</v>
      </c>
      <c r="B18" s="10" t="s">
        <v>327</v>
      </c>
      <c r="C18" s="150">
        <v>147800</v>
      </c>
      <c r="D18" s="150" t="s">
        <v>123</v>
      </c>
      <c r="E18" s="150" t="s">
        <v>123</v>
      </c>
      <c r="F18" s="150">
        <f t="shared" si="2"/>
        <v>147800</v>
      </c>
      <c r="G18" s="150">
        <v>100000</v>
      </c>
      <c r="H18" s="150"/>
      <c r="I18" s="150"/>
      <c r="J18" s="150">
        <f t="shared" si="1"/>
        <v>100000</v>
      </c>
      <c r="K18" s="151">
        <v>150000</v>
      </c>
      <c r="L18" s="151"/>
      <c r="M18" s="151"/>
      <c r="N18" s="151">
        <f t="shared" si="0"/>
        <v>150000</v>
      </c>
    </row>
    <row r="19" spans="1:14" ht="350.25" customHeight="1">
      <c r="A19" s="111" t="s">
        <v>201</v>
      </c>
      <c r="B19" s="10" t="s">
        <v>197</v>
      </c>
      <c r="C19" s="150">
        <v>37888.22</v>
      </c>
      <c r="D19" s="150" t="s">
        <v>123</v>
      </c>
      <c r="E19" s="150" t="s">
        <v>123</v>
      </c>
      <c r="F19" s="150">
        <f t="shared" si="2"/>
        <v>37888.22</v>
      </c>
      <c r="G19" s="150">
        <v>100000</v>
      </c>
      <c r="H19" s="150" t="s">
        <v>123</v>
      </c>
      <c r="I19" s="150" t="s">
        <v>123</v>
      </c>
      <c r="J19" s="150">
        <f t="shared" si="1"/>
        <v>100000</v>
      </c>
      <c r="K19" s="151">
        <v>100000</v>
      </c>
      <c r="L19" s="151" t="s">
        <v>123</v>
      </c>
      <c r="M19" s="151" t="s">
        <v>123</v>
      </c>
      <c r="N19" s="151">
        <f t="shared" si="0"/>
        <v>100000</v>
      </c>
    </row>
    <row r="20" spans="1:14" ht="71.25" customHeight="1">
      <c r="A20" s="111" t="s">
        <v>202</v>
      </c>
      <c r="B20" s="10" t="s">
        <v>198</v>
      </c>
      <c r="C20" s="150">
        <v>69981.2</v>
      </c>
      <c r="D20" s="150" t="s">
        <v>123</v>
      </c>
      <c r="E20" s="150" t="s">
        <v>123</v>
      </c>
      <c r="F20" s="150">
        <f t="shared" si="2"/>
        <v>69981.2</v>
      </c>
      <c r="G20" s="150">
        <v>70000</v>
      </c>
      <c r="H20" s="150" t="s">
        <v>123</v>
      </c>
      <c r="I20" s="150" t="s">
        <v>123</v>
      </c>
      <c r="J20" s="150">
        <f t="shared" si="1"/>
        <v>70000</v>
      </c>
      <c r="K20" s="151" t="s">
        <v>123</v>
      </c>
      <c r="L20" s="151" t="s">
        <v>123</v>
      </c>
      <c r="M20" s="151" t="s">
        <v>123</v>
      </c>
      <c r="N20" s="151" t="str">
        <f t="shared" si="0"/>
        <v>-</v>
      </c>
    </row>
    <row r="21" spans="1:14" ht="98.25" customHeight="1">
      <c r="A21" s="111" t="s">
        <v>203</v>
      </c>
      <c r="B21" s="10" t="s">
        <v>199</v>
      </c>
      <c r="C21" s="150">
        <v>104792.1</v>
      </c>
      <c r="D21" s="150" t="s">
        <v>123</v>
      </c>
      <c r="E21" s="150" t="s">
        <v>123</v>
      </c>
      <c r="F21" s="150">
        <f t="shared" si="2"/>
        <v>104792.1</v>
      </c>
      <c r="G21" s="150">
        <v>160000</v>
      </c>
      <c r="H21" s="150" t="s">
        <v>123</v>
      </c>
      <c r="I21" s="150" t="s">
        <v>123</v>
      </c>
      <c r="J21" s="150">
        <f t="shared" si="1"/>
        <v>160000</v>
      </c>
      <c r="K21" s="151">
        <v>160000</v>
      </c>
      <c r="L21" s="151" t="s">
        <v>123</v>
      </c>
      <c r="M21" s="151" t="s">
        <v>123</v>
      </c>
      <c r="N21" s="151">
        <f t="shared" si="0"/>
        <v>160000</v>
      </c>
    </row>
    <row r="22" spans="1:14" ht="98.25" customHeight="1">
      <c r="A22" s="111" t="s">
        <v>204</v>
      </c>
      <c r="B22" s="10" t="s">
        <v>205</v>
      </c>
      <c r="C22" s="150" t="s">
        <v>123</v>
      </c>
      <c r="D22" s="150" t="s">
        <v>123</v>
      </c>
      <c r="E22" s="150" t="s">
        <v>123</v>
      </c>
      <c r="F22" s="150" t="s">
        <v>123</v>
      </c>
      <c r="G22" s="150">
        <v>120000</v>
      </c>
      <c r="H22" s="150" t="s">
        <v>123</v>
      </c>
      <c r="I22" s="150" t="s">
        <v>123</v>
      </c>
      <c r="J22" s="150">
        <f>G22</f>
        <v>120000</v>
      </c>
      <c r="K22" s="151" t="s">
        <v>123</v>
      </c>
      <c r="L22" s="151" t="s">
        <v>123</v>
      </c>
      <c r="M22" s="151" t="s">
        <v>123</v>
      </c>
      <c r="N22" s="151" t="str">
        <f t="shared" si="0"/>
        <v>-</v>
      </c>
    </row>
    <row r="23" spans="1:14" ht="82.5" customHeight="1">
      <c r="A23" s="111" t="s">
        <v>208</v>
      </c>
      <c r="B23" s="10" t="s">
        <v>206</v>
      </c>
      <c r="C23" s="150" t="s">
        <v>123</v>
      </c>
      <c r="D23" s="150" t="s">
        <v>123</v>
      </c>
      <c r="E23" s="150" t="s">
        <v>123</v>
      </c>
      <c r="F23" s="150" t="s">
        <v>123</v>
      </c>
      <c r="G23" s="150">
        <v>20000</v>
      </c>
      <c r="H23" s="150" t="s">
        <v>123</v>
      </c>
      <c r="I23" s="150" t="s">
        <v>123</v>
      </c>
      <c r="J23" s="150">
        <f t="shared" si="1"/>
        <v>20000</v>
      </c>
      <c r="K23" s="151" t="s">
        <v>123</v>
      </c>
      <c r="L23" s="151" t="s">
        <v>123</v>
      </c>
      <c r="M23" s="151" t="s">
        <v>123</v>
      </c>
      <c r="N23" s="151" t="str">
        <f t="shared" si="0"/>
        <v>-</v>
      </c>
    </row>
    <row r="24" spans="1:14" ht="108.75" customHeight="1">
      <c r="A24" s="111" t="s">
        <v>209</v>
      </c>
      <c r="B24" s="10" t="s">
        <v>207</v>
      </c>
      <c r="C24" s="150" t="s">
        <v>123</v>
      </c>
      <c r="D24" s="150" t="s">
        <v>123</v>
      </c>
      <c r="E24" s="150" t="s">
        <v>123</v>
      </c>
      <c r="F24" s="150" t="s">
        <v>123</v>
      </c>
      <c r="G24" s="150">
        <v>50000</v>
      </c>
      <c r="H24" s="150" t="s">
        <v>123</v>
      </c>
      <c r="I24" s="150" t="s">
        <v>123</v>
      </c>
      <c r="J24" s="150">
        <f t="shared" si="1"/>
        <v>50000</v>
      </c>
      <c r="K24" s="151">
        <v>50000</v>
      </c>
      <c r="L24" s="151" t="s">
        <v>123</v>
      </c>
      <c r="M24" s="151" t="s">
        <v>123</v>
      </c>
      <c r="N24" s="151">
        <f t="shared" si="0"/>
        <v>50000</v>
      </c>
    </row>
    <row r="25" spans="1:14" ht="14.25">
      <c r="A25" s="9"/>
      <c r="B25" s="10" t="s">
        <v>42</v>
      </c>
      <c r="C25" s="150">
        <f>SUM(C9:C21)</f>
        <v>1203061.56</v>
      </c>
      <c r="D25" s="150">
        <v>0</v>
      </c>
      <c r="E25" s="150">
        <v>0</v>
      </c>
      <c r="F25" s="150">
        <f>SUM(F9:F21)</f>
        <v>1203061.56</v>
      </c>
      <c r="G25" s="150">
        <f>SUM(G9:G24)</f>
        <v>1560000</v>
      </c>
      <c r="H25" s="150">
        <v>0</v>
      </c>
      <c r="I25" s="150">
        <v>0</v>
      </c>
      <c r="J25" s="150">
        <f>SUM(J9:J24)</f>
        <v>1560000</v>
      </c>
      <c r="K25" s="151">
        <f>SUM(K9:K24)</f>
        <v>1560000</v>
      </c>
      <c r="L25" s="151">
        <v>0</v>
      </c>
      <c r="M25" s="151">
        <v>0</v>
      </c>
      <c r="N25" s="151">
        <f>K25</f>
        <v>1560000</v>
      </c>
    </row>
    <row r="26" spans="1:8" ht="15.75">
      <c r="A26" s="21"/>
      <c r="B26" s="21"/>
      <c r="C26" s="21"/>
      <c r="D26" s="21"/>
      <c r="E26" s="21"/>
      <c r="F26" s="21"/>
      <c r="G26" s="21"/>
      <c r="H26" s="21"/>
    </row>
    <row r="27" spans="1:14" ht="14.25">
      <c r="A27" s="11"/>
      <c r="B27" s="12"/>
      <c r="C27" s="11"/>
      <c r="D27" s="11"/>
      <c r="E27" s="11"/>
      <c r="F27" s="11"/>
      <c r="G27" s="11"/>
      <c r="H27" s="11"/>
      <c r="I27" s="11"/>
      <c r="J27" s="11"/>
      <c r="K27" s="11"/>
      <c r="L27" s="11"/>
      <c r="M27" s="11"/>
      <c r="N27" s="11"/>
    </row>
    <row r="28" spans="1:13" ht="17.25" customHeight="1">
      <c r="A28" s="198" t="s">
        <v>128</v>
      </c>
      <c r="B28" s="198"/>
      <c r="C28" s="198"/>
      <c r="D28" s="198"/>
      <c r="E28" s="198"/>
      <c r="F28" s="198"/>
      <c r="G28" s="198"/>
      <c r="H28" s="198"/>
      <c r="I28" s="198"/>
      <c r="J28" s="198"/>
      <c r="K28" s="198"/>
      <c r="L28" s="198"/>
      <c r="M28" s="198"/>
    </row>
    <row r="29" spans="1:11" ht="15.75">
      <c r="A29" s="21"/>
      <c r="B29" s="21"/>
      <c r="C29" s="21"/>
      <c r="D29" s="21"/>
      <c r="E29" s="21"/>
      <c r="F29" s="21"/>
      <c r="G29" s="21"/>
      <c r="H29" s="21"/>
      <c r="I29" s="21"/>
      <c r="J29" s="22" t="s">
        <v>56</v>
      </c>
      <c r="K29" s="21"/>
    </row>
    <row r="30" spans="1:10" ht="17.25" customHeight="1">
      <c r="A30" s="182" t="s">
        <v>20</v>
      </c>
      <c r="B30" s="191" t="s">
        <v>46</v>
      </c>
      <c r="C30" s="182" t="s">
        <v>116</v>
      </c>
      <c r="D30" s="182"/>
      <c r="E30" s="182"/>
      <c r="F30" s="182"/>
      <c r="G30" s="182" t="s">
        <v>117</v>
      </c>
      <c r="H30" s="182"/>
      <c r="I30" s="182"/>
      <c r="J30" s="182"/>
    </row>
    <row r="31" spans="1:10" ht="57" customHeight="1">
      <c r="A31" s="182"/>
      <c r="B31" s="192"/>
      <c r="C31" s="23" t="s">
        <v>2</v>
      </c>
      <c r="D31" s="23" t="s">
        <v>41</v>
      </c>
      <c r="E31" s="24" t="s">
        <v>82</v>
      </c>
      <c r="F31" s="24" t="s">
        <v>38</v>
      </c>
      <c r="G31" s="23" t="s">
        <v>2</v>
      </c>
      <c r="H31" s="23" t="s">
        <v>41</v>
      </c>
      <c r="I31" s="24" t="s">
        <v>82</v>
      </c>
      <c r="J31" s="24" t="s">
        <v>39</v>
      </c>
    </row>
    <row r="32" spans="1:10" ht="14.25">
      <c r="A32" s="13">
        <v>1</v>
      </c>
      <c r="B32" s="32">
        <v>2</v>
      </c>
      <c r="C32" s="13">
        <v>3</v>
      </c>
      <c r="D32" s="32">
        <v>4</v>
      </c>
      <c r="E32" s="13">
        <v>5</v>
      </c>
      <c r="F32" s="32">
        <v>6</v>
      </c>
      <c r="G32" s="13">
        <v>7</v>
      </c>
      <c r="H32" s="32">
        <v>8</v>
      </c>
      <c r="I32" s="13">
        <v>9</v>
      </c>
      <c r="J32" s="32">
        <v>10</v>
      </c>
    </row>
    <row r="33" spans="1:10" ht="177.75" customHeight="1">
      <c r="A33" s="111" t="s">
        <v>129</v>
      </c>
      <c r="B33" s="10" t="s">
        <v>187</v>
      </c>
      <c r="C33" s="151">
        <f>180000*105.7%</f>
        <v>190260</v>
      </c>
      <c r="D33" s="151" t="s">
        <v>123</v>
      </c>
      <c r="E33" s="151" t="s">
        <v>123</v>
      </c>
      <c r="F33" s="151">
        <f>C33</f>
        <v>190260</v>
      </c>
      <c r="G33" s="151">
        <f>F33*105.3%</f>
        <v>200343.78</v>
      </c>
      <c r="H33" s="151" t="s">
        <v>123</v>
      </c>
      <c r="I33" s="151" t="s">
        <v>123</v>
      </c>
      <c r="J33" s="151">
        <f>G33</f>
        <v>200343.78</v>
      </c>
    </row>
    <row r="34" spans="1:10" ht="84.75" customHeight="1">
      <c r="A34" s="111" t="s">
        <v>130</v>
      </c>
      <c r="B34" s="10" t="s">
        <v>188</v>
      </c>
      <c r="C34" s="151">
        <f>50000*105.7%</f>
        <v>52850</v>
      </c>
      <c r="D34" s="151" t="s">
        <v>123</v>
      </c>
      <c r="E34" s="151" t="s">
        <v>123</v>
      </c>
      <c r="F34" s="151">
        <f aca="true" t="shared" si="3" ref="F34:F48">C34</f>
        <v>52850</v>
      </c>
      <c r="G34" s="151">
        <f aca="true" t="shared" si="4" ref="G34:G48">F34*105.3%</f>
        <v>55651.049999999996</v>
      </c>
      <c r="H34" s="151" t="s">
        <v>123</v>
      </c>
      <c r="I34" s="151" t="s">
        <v>123</v>
      </c>
      <c r="J34" s="151">
        <f aca="true" t="shared" si="5" ref="J34:J48">G34</f>
        <v>55651.049999999996</v>
      </c>
    </row>
    <row r="35" spans="1:10" ht="96" customHeight="1">
      <c r="A35" s="111" t="s">
        <v>131</v>
      </c>
      <c r="B35" s="10" t="s">
        <v>189</v>
      </c>
      <c r="C35" s="151">
        <f>100000*105.7%</f>
        <v>105700</v>
      </c>
      <c r="D35" s="151" t="s">
        <v>123</v>
      </c>
      <c r="E35" s="151" t="s">
        <v>123</v>
      </c>
      <c r="F35" s="151">
        <f t="shared" si="3"/>
        <v>105700</v>
      </c>
      <c r="G35" s="151">
        <f t="shared" si="4"/>
        <v>111302.09999999999</v>
      </c>
      <c r="H35" s="151" t="s">
        <v>123</v>
      </c>
      <c r="I35" s="151" t="s">
        <v>123</v>
      </c>
      <c r="J35" s="151">
        <f t="shared" si="5"/>
        <v>111302.09999999999</v>
      </c>
    </row>
    <row r="36" spans="1:10" ht="111" customHeight="1">
      <c r="A36" s="111" t="s">
        <v>132</v>
      </c>
      <c r="B36" s="10" t="s">
        <v>190</v>
      </c>
      <c r="C36" s="151">
        <v>84560</v>
      </c>
      <c r="D36" s="151" t="s">
        <v>123</v>
      </c>
      <c r="E36" s="151" t="s">
        <v>123</v>
      </c>
      <c r="F36" s="151">
        <f t="shared" si="3"/>
        <v>84560</v>
      </c>
      <c r="G36" s="151">
        <f t="shared" si="4"/>
        <v>89041.68</v>
      </c>
      <c r="H36" s="151" t="s">
        <v>123</v>
      </c>
      <c r="I36" s="151" t="s">
        <v>123</v>
      </c>
      <c r="J36" s="151">
        <f t="shared" si="5"/>
        <v>89041.68</v>
      </c>
    </row>
    <row r="37" spans="1:10" ht="168" customHeight="1">
      <c r="A37" s="111" t="s">
        <v>133</v>
      </c>
      <c r="B37" s="10" t="s">
        <v>191</v>
      </c>
      <c r="C37" s="151">
        <v>84560</v>
      </c>
      <c r="D37" s="151" t="s">
        <v>123</v>
      </c>
      <c r="E37" s="151" t="s">
        <v>123</v>
      </c>
      <c r="F37" s="151">
        <f t="shared" si="3"/>
        <v>84560</v>
      </c>
      <c r="G37" s="151">
        <f t="shared" si="4"/>
        <v>89041.68</v>
      </c>
      <c r="H37" s="151" t="s">
        <v>123</v>
      </c>
      <c r="I37" s="151" t="s">
        <v>123</v>
      </c>
      <c r="J37" s="151">
        <f t="shared" si="5"/>
        <v>89041.68</v>
      </c>
    </row>
    <row r="38" spans="1:10" ht="199.5">
      <c r="A38" s="111" t="s">
        <v>134</v>
      </c>
      <c r="B38" s="10" t="s">
        <v>192</v>
      </c>
      <c r="C38" s="151">
        <v>317100</v>
      </c>
      <c r="D38" s="151" t="s">
        <v>123</v>
      </c>
      <c r="E38" s="151" t="s">
        <v>123</v>
      </c>
      <c r="F38" s="151">
        <f t="shared" si="3"/>
        <v>317100</v>
      </c>
      <c r="G38" s="151">
        <f t="shared" si="4"/>
        <v>333906.3</v>
      </c>
      <c r="H38" s="151" t="s">
        <v>123</v>
      </c>
      <c r="I38" s="151" t="s">
        <v>123</v>
      </c>
      <c r="J38" s="151">
        <f t="shared" si="5"/>
        <v>333906.3</v>
      </c>
    </row>
    <row r="39" spans="1:10" ht="68.25" customHeight="1">
      <c r="A39" s="111" t="s">
        <v>135</v>
      </c>
      <c r="B39" s="10" t="s">
        <v>193</v>
      </c>
      <c r="C39" s="151">
        <v>42280</v>
      </c>
      <c r="D39" s="151" t="s">
        <v>123</v>
      </c>
      <c r="E39" s="151" t="s">
        <v>123</v>
      </c>
      <c r="F39" s="151">
        <f t="shared" si="3"/>
        <v>42280</v>
      </c>
      <c r="G39" s="151">
        <f t="shared" si="4"/>
        <v>44520.84</v>
      </c>
      <c r="H39" s="151" t="s">
        <v>123</v>
      </c>
      <c r="I39" s="151" t="s">
        <v>123</v>
      </c>
      <c r="J39" s="151">
        <f t="shared" si="5"/>
        <v>44520.84</v>
      </c>
    </row>
    <row r="40" spans="1:10" ht="167.25" customHeight="1">
      <c r="A40" s="111" t="s">
        <v>136</v>
      </c>
      <c r="B40" s="10" t="s">
        <v>194</v>
      </c>
      <c r="C40" s="151">
        <v>84560</v>
      </c>
      <c r="D40" s="151" t="s">
        <v>123</v>
      </c>
      <c r="E40" s="151" t="s">
        <v>123</v>
      </c>
      <c r="F40" s="151">
        <f t="shared" si="3"/>
        <v>84560</v>
      </c>
      <c r="G40" s="151">
        <f t="shared" si="4"/>
        <v>89041.68</v>
      </c>
      <c r="H40" s="151" t="s">
        <v>123</v>
      </c>
      <c r="I40" s="151" t="s">
        <v>123</v>
      </c>
      <c r="J40" s="151">
        <f t="shared" si="5"/>
        <v>89041.68</v>
      </c>
    </row>
    <row r="41" spans="1:10" ht="114">
      <c r="A41" s="111" t="s">
        <v>137</v>
      </c>
      <c r="B41" s="10" t="s">
        <v>195</v>
      </c>
      <c r="C41" s="151">
        <v>31710</v>
      </c>
      <c r="D41" s="151" t="s">
        <v>123</v>
      </c>
      <c r="E41" s="151" t="s">
        <v>123</v>
      </c>
      <c r="F41" s="151">
        <f t="shared" si="3"/>
        <v>31710</v>
      </c>
      <c r="G41" s="151">
        <f t="shared" si="4"/>
        <v>33390.63</v>
      </c>
      <c r="H41" s="151" t="s">
        <v>123</v>
      </c>
      <c r="I41" s="151" t="s">
        <v>123</v>
      </c>
      <c r="J41" s="151">
        <f t="shared" si="5"/>
        <v>33390.63</v>
      </c>
    </row>
    <row r="42" spans="1:10" ht="68.25" customHeight="1">
      <c r="A42" s="111" t="s">
        <v>200</v>
      </c>
      <c r="B42" s="10" t="s">
        <v>196</v>
      </c>
      <c r="C42" s="151">
        <v>105700</v>
      </c>
      <c r="D42" s="151" t="s">
        <v>123</v>
      </c>
      <c r="E42" s="151" t="s">
        <v>123</v>
      </c>
      <c r="F42" s="151">
        <f t="shared" si="3"/>
        <v>105700</v>
      </c>
      <c r="G42" s="151">
        <f t="shared" si="4"/>
        <v>111302.09999999999</v>
      </c>
      <c r="H42" s="151" t="s">
        <v>123</v>
      </c>
      <c r="I42" s="151" t="s">
        <v>123</v>
      </c>
      <c r="J42" s="151">
        <f t="shared" si="5"/>
        <v>111302.09999999999</v>
      </c>
    </row>
    <row r="43" spans="1:10" ht="356.25">
      <c r="A43" s="111" t="s">
        <v>201</v>
      </c>
      <c r="B43" s="10" t="s">
        <v>197</v>
      </c>
      <c r="C43" s="151">
        <v>105700</v>
      </c>
      <c r="D43" s="151" t="s">
        <v>123</v>
      </c>
      <c r="E43" s="151" t="s">
        <v>123</v>
      </c>
      <c r="F43" s="151">
        <f t="shared" si="3"/>
        <v>105700</v>
      </c>
      <c r="G43" s="151">
        <f t="shared" si="4"/>
        <v>111302.09999999999</v>
      </c>
      <c r="H43" s="151" t="s">
        <v>123</v>
      </c>
      <c r="I43" s="151" t="s">
        <v>123</v>
      </c>
      <c r="J43" s="151">
        <f t="shared" si="5"/>
        <v>111302.09999999999</v>
      </c>
    </row>
    <row r="44" spans="1:10" ht="69.75" customHeight="1">
      <c r="A44" s="111" t="s">
        <v>202</v>
      </c>
      <c r="B44" s="10" t="s">
        <v>198</v>
      </c>
      <c r="C44" s="151">
        <v>73990</v>
      </c>
      <c r="D44" s="151" t="s">
        <v>123</v>
      </c>
      <c r="E44" s="151" t="s">
        <v>123</v>
      </c>
      <c r="F44" s="151">
        <f t="shared" si="3"/>
        <v>73990</v>
      </c>
      <c r="G44" s="151">
        <f t="shared" si="4"/>
        <v>77911.47</v>
      </c>
      <c r="H44" s="151" t="s">
        <v>123</v>
      </c>
      <c r="I44" s="151" t="s">
        <v>123</v>
      </c>
      <c r="J44" s="151">
        <f t="shared" si="5"/>
        <v>77911.47</v>
      </c>
    </row>
    <row r="45" spans="1:10" ht="99.75">
      <c r="A45" s="111" t="s">
        <v>203</v>
      </c>
      <c r="B45" s="10" t="s">
        <v>199</v>
      </c>
      <c r="C45" s="151">
        <v>169120</v>
      </c>
      <c r="D45" s="151" t="s">
        <v>123</v>
      </c>
      <c r="E45" s="151" t="s">
        <v>123</v>
      </c>
      <c r="F45" s="151">
        <f t="shared" si="3"/>
        <v>169120</v>
      </c>
      <c r="G45" s="151">
        <f t="shared" si="4"/>
        <v>178083.36</v>
      </c>
      <c r="H45" s="151" t="s">
        <v>123</v>
      </c>
      <c r="I45" s="151" t="s">
        <v>123</v>
      </c>
      <c r="J45" s="151">
        <f t="shared" si="5"/>
        <v>178083.36</v>
      </c>
    </row>
    <row r="46" spans="1:10" ht="71.25">
      <c r="A46" s="111" t="s">
        <v>204</v>
      </c>
      <c r="B46" s="10" t="s">
        <v>205</v>
      </c>
      <c r="C46" s="151">
        <v>126840</v>
      </c>
      <c r="D46" s="151" t="s">
        <v>123</v>
      </c>
      <c r="E46" s="151" t="s">
        <v>123</v>
      </c>
      <c r="F46" s="151">
        <f t="shared" si="3"/>
        <v>126840</v>
      </c>
      <c r="G46" s="151">
        <f t="shared" si="4"/>
        <v>133562.52</v>
      </c>
      <c r="H46" s="151" t="s">
        <v>123</v>
      </c>
      <c r="I46" s="151" t="s">
        <v>123</v>
      </c>
      <c r="J46" s="151">
        <f t="shared" si="5"/>
        <v>133562.52</v>
      </c>
    </row>
    <row r="47" spans="1:10" ht="85.5">
      <c r="A47" s="111" t="s">
        <v>208</v>
      </c>
      <c r="B47" s="10" t="s">
        <v>206</v>
      </c>
      <c r="C47" s="151">
        <v>21140</v>
      </c>
      <c r="D47" s="151" t="s">
        <v>123</v>
      </c>
      <c r="E47" s="151" t="s">
        <v>123</v>
      </c>
      <c r="F47" s="151">
        <f t="shared" si="3"/>
        <v>21140</v>
      </c>
      <c r="G47" s="151">
        <f t="shared" si="4"/>
        <v>22260.42</v>
      </c>
      <c r="H47" s="151" t="s">
        <v>123</v>
      </c>
      <c r="I47" s="151" t="s">
        <v>123</v>
      </c>
      <c r="J47" s="151">
        <f t="shared" si="5"/>
        <v>22260.42</v>
      </c>
    </row>
    <row r="48" spans="1:10" ht="114">
      <c r="A48" s="111" t="s">
        <v>209</v>
      </c>
      <c r="B48" s="10" t="s">
        <v>207</v>
      </c>
      <c r="C48" s="151">
        <v>52850</v>
      </c>
      <c r="D48" s="151" t="s">
        <v>123</v>
      </c>
      <c r="E48" s="151" t="s">
        <v>123</v>
      </c>
      <c r="F48" s="151">
        <f t="shared" si="3"/>
        <v>52850</v>
      </c>
      <c r="G48" s="151">
        <f t="shared" si="4"/>
        <v>55651.049999999996</v>
      </c>
      <c r="H48" s="151" t="s">
        <v>123</v>
      </c>
      <c r="I48" s="151" t="s">
        <v>123</v>
      </c>
      <c r="J48" s="151">
        <f t="shared" si="5"/>
        <v>55651.049999999996</v>
      </c>
    </row>
    <row r="49" spans="1:10" ht="14.25">
      <c r="A49" s="15"/>
      <c r="B49" s="10" t="s">
        <v>42</v>
      </c>
      <c r="C49" s="151">
        <f aca="true" t="shared" si="6" ref="C49:J49">SUM(C33:C48)</f>
        <v>1648920</v>
      </c>
      <c r="D49" s="151">
        <f t="shared" si="6"/>
        <v>0</v>
      </c>
      <c r="E49" s="151">
        <f t="shared" si="6"/>
        <v>0</v>
      </c>
      <c r="F49" s="151">
        <f t="shared" si="6"/>
        <v>1648920</v>
      </c>
      <c r="G49" s="151">
        <f t="shared" si="6"/>
        <v>1736312.76</v>
      </c>
      <c r="H49" s="151">
        <f t="shared" si="6"/>
        <v>0</v>
      </c>
      <c r="I49" s="151">
        <f t="shared" si="6"/>
        <v>0</v>
      </c>
      <c r="J49" s="151">
        <f t="shared" si="6"/>
        <v>1736312.76</v>
      </c>
    </row>
    <row r="50" spans="1:14" ht="14.25">
      <c r="A50" s="11"/>
      <c r="B50" s="12"/>
      <c r="C50" s="11"/>
      <c r="D50" s="11"/>
      <c r="E50" s="11"/>
      <c r="F50" s="11"/>
      <c r="G50" s="11"/>
      <c r="H50" s="11"/>
      <c r="I50" s="11"/>
      <c r="J50" s="11"/>
      <c r="K50" s="11"/>
      <c r="L50" s="11"/>
      <c r="M50" s="11"/>
      <c r="N50" s="11"/>
    </row>
  </sheetData>
  <sheetProtection/>
  <mergeCells count="12">
    <mergeCell ref="C6:F6"/>
    <mergeCell ref="G6:J6"/>
    <mergeCell ref="A2:K2"/>
    <mergeCell ref="A6:A7"/>
    <mergeCell ref="B6:B7"/>
    <mergeCell ref="A30:A31"/>
    <mergeCell ref="A28:M28"/>
    <mergeCell ref="K6:N6"/>
    <mergeCell ref="A4:M4"/>
    <mergeCell ref="B30:B31"/>
    <mergeCell ref="C30:F30"/>
    <mergeCell ref="G30:J30"/>
  </mergeCells>
  <printOptions horizontalCentered="1"/>
  <pageMargins left="0.1968503937007874" right="0.2362204724409449" top="0.2362204724409449" bottom="0.1968503937007874" header="0.1968503937007874" footer="0.1968503937007874"/>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rgb="FFFFFF00"/>
  </sheetPr>
  <dimension ref="A1:O334"/>
  <sheetViews>
    <sheetView showGridLines="0" view="pageBreakPreview" zoomScale="80" zoomScaleNormal="87" zoomScaleSheetLayoutView="80" zoomScalePageLayoutView="0" workbookViewId="0" topLeftCell="A1">
      <selection activeCell="L1" sqref="L1"/>
    </sheetView>
  </sheetViews>
  <sheetFormatPr defaultColWidth="9.00390625" defaultRowHeight="12.75"/>
  <cols>
    <col min="1" max="1" width="9.125" style="19" customWidth="1"/>
    <col min="2" max="2" width="21.75390625" style="19" customWidth="1"/>
    <col min="3" max="3" width="14.125" style="19" customWidth="1"/>
    <col min="4" max="4" width="14.875" style="19" customWidth="1"/>
    <col min="5" max="7" width="15.375" style="19" customWidth="1"/>
    <col min="8" max="12" width="15.125" style="19" customWidth="1"/>
    <col min="13" max="13" width="15.00390625" style="19" customWidth="1"/>
    <col min="14" max="16384" width="9.125" style="19" customWidth="1"/>
  </cols>
  <sheetData>
    <row r="1" spans="1:15" ht="43.5" customHeight="1">
      <c r="A1" s="202" t="s">
        <v>83</v>
      </c>
      <c r="B1" s="202"/>
      <c r="C1" s="202"/>
      <c r="D1" s="202"/>
      <c r="E1" s="202"/>
      <c r="F1" s="202"/>
      <c r="G1" s="202"/>
      <c r="H1" s="202"/>
      <c r="I1" s="202"/>
      <c r="J1" s="85"/>
      <c r="K1" s="27"/>
      <c r="L1" s="27"/>
      <c r="M1" s="27"/>
      <c r="N1" s="27"/>
      <c r="O1" s="27"/>
    </row>
    <row r="2" spans="1:15" ht="16.5" customHeight="1">
      <c r="A2" s="198" t="s">
        <v>162</v>
      </c>
      <c r="B2" s="198"/>
      <c r="C2" s="198"/>
      <c r="D2" s="198"/>
      <c r="E2" s="198"/>
      <c r="F2" s="198"/>
      <c r="G2" s="198"/>
      <c r="H2" s="198"/>
      <c r="I2" s="198"/>
      <c r="J2" s="21"/>
      <c r="K2" s="21"/>
      <c r="L2" s="21"/>
      <c r="M2" s="21"/>
      <c r="N2" s="26"/>
      <c r="O2" s="26"/>
    </row>
    <row r="3" ht="12.75">
      <c r="M3" s="87" t="s">
        <v>56</v>
      </c>
    </row>
    <row r="4" spans="1:13" ht="55.5" customHeight="1">
      <c r="A4" s="207" t="s">
        <v>20</v>
      </c>
      <c r="B4" s="207" t="s">
        <v>13</v>
      </c>
      <c r="C4" s="207" t="s">
        <v>19</v>
      </c>
      <c r="D4" s="207" t="s">
        <v>14</v>
      </c>
      <c r="E4" s="203" t="s">
        <v>138</v>
      </c>
      <c r="F4" s="204"/>
      <c r="G4" s="205"/>
      <c r="H4" s="203" t="s">
        <v>139</v>
      </c>
      <c r="I4" s="204"/>
      <c r="J4" s="205"/>
      <c r="K4" s="206" t="s">
        <v>140</v>
      </c>
      <c r="L4" s="206"/>
      <c r="M4" s="206"/>
    </row>
    <row r="5" spans="1:13" s="55" customFormat="1" ht="28.5" customHeight="1">
      <c r="A5" s="208"/>
      <c r="B5" s="208"/>
      <c r="C5" s="208"/>
      <c r="D5" s="208"/>
      <c r="E5" s="31" t="s">
        <v>2</v>
      </c>
      <c r="F5" s="31" t="s">
        <v>33</v>
      </c>
      <c r="G5" s="13" t="s">
        <v>61</v>
      </c>
      <c r="H5" s="31" t="s">
        <v>2</v>
      </c>
      <c r="I5" s="31" t="s">
        <v>33</v>
      </c>
      <c r="J5" s="13" t="s">
        <v>62</v>
      </c>
      <c r="K5" s="31" t="s">
        <v>2</v>
      </c>
      <c r="L5" s="31" t="s">
        <v>33</v>
      </c>
      <c r="M5" s="13" t="s">
        <v>40</v>
      </c>
    </row>
    <row r="6" spans="1:13" s="55" customFormat="1" ht="12.75">
      <c r="A6" s="31">
        <v>1</v>
      </c>
      <c r="B6" s="31">
        <v>2</v>
      </c>
      <c r="C6" s="31">
        <v>3</v>
      </c>
      <c r="D6" s="31">
        <v>4</v>
      </c>
      <c r="E6" s="31">
        <v>5</v>
      </c>
      <c r="F6" s="31">
        <v>6</v>
      </c>
      <c r="G6" s="31">
        <v>7</v>
      </c>
      <c r="H6" s="31">
        <v>8</v>
      </c>
      <c r="I6" s="31">
        <v>9</v>
      </c>
      <c r="J6" s="31">
        <v>10</v>
      </c>
      <c r="K6" s="31">
        <v>11</v>
      </c>
      <c r="L6" s="31">
        <v>12</v>
      </c>
      <c r="M6" s="31">
        <v>13</v>
      </c>
    </row>
    <row r="7" spans="1:13" s="55" customFormat="1" ht="46.5" customHeight="1">
      <c r="A7" s="31"/>
      <c r="B7" s="211" t="s">
        <v>210</v>
      </c>
      <c r="C7" s="212"/>
      <c r="D7" s="213"/>
      <c r="E7" s="31"/>
      <c r="F7" s="31"/>
      <c r="G7" s="31"/>
      <c r="H7" s="31"/>
      <c r="I7" s="31"/>
      <c r="J7" s="31"/>
      <c r="K7" s="31"/>
      <c r="L7" s="31"/>
      <c r="M7" s="31"/>
    </row>
    <row r="8" spans="1:13" s="56" customFormat="1" ht="12.75">
      <c r="A8" s="112" t="s">
        <v>129</v>
      </c>
      <c r="B8" s="58" t="s">
        <v>3</v>
      </c>
      <c r="C8" s="57"/>
      <c r="D8" s="57"/>
      <c r="E8" s="57"/>
      <c r="F8" s="57"/>
      <c r="G8" s="57"/>
      <c r="H8" s="57"/>
      <c r="I8" s="57"/>
      <c r="J8" s="57"/>
      <c r="K8" s="57"/>
      <c r="L8" s="57"/>
      <c r="M8" s="57"/>
    </row>
    <row r="9" spans="1:13" s="56" customFormat="1" ht="144.75" customHeight="1">
      <c r="A9" s="112" t="s">
        <v>164</v>
      </c>
      <c r="B9" s="115" t="s">
        <v>211</v>
      </c>
      <c r="C9" s="112" t="s">
        <v>173</v>
      </c>
      <c r="D9" s="112" t="s">
        <v>318</v>
      </c>
      <c r="E9" s="152">
        <v>89380</v>
      </c>
      <c r="F9" s="118" t="s">
        <v>123</v>
      </c>
      <c r="G9" s="152">
        <f>E9</f>
        <v>89380</v>
      </c>
      <c r="H9" s="118">
        <v>180000</v>
      </c>
      <c r="I9" s="118" t="s">
        <v>123</v>
      </c>
      <c r="J9" s="118">
        <f>H9</f>
        <v>180000</v>
      </c>
      <c r="K9" s="131">
        <v>180000</v>
      </c>
      <c r="L9" s="131" t="s">
        <v>123</v>
      </c>
      <c r="M9" s="131">
        <f>K9</f>
        <v>180000</v>
      </c>
    </row>
    <row r="10" spans="1:13" s="56" customFormat="1" ht="12.75">
      <c r="A10" s="112" t="s">
        <v>130</v>
      </c>
      <c r="B10" s="58" t="s">
        <v>4</v>
      </c>
      <c r="C10" s="57"/>
      <c r="D10" s="57"/>
      <c r="E10" s="57"/>
      <c r="F10" s="57"/>
      <c r="G10" s="57"/>
      <c r="H10" s="57"/>
      <c r="I10" s="57"/>
      <c r="J10" s="57"/>
      <c r="K10" s="57"/>
      <c r="L10" s="57"/>
      <c r="M10" s="57"/>
    </row>
    <row r="11" spans="1:13" s="56" customFormat="1" ht="40.5" customHeight="1">
      <c r="A11" s="113" t="s">
        <v>165</v>
      </c>
      <c r="B11" s="115" t="s">
        <v>212</v>
      </c>
      <c r="C11" s="112" t="s">
        <v>214</v>
      </c>
      <c r="D11" s="112" t="s">
        <v>213</v>
      </c>
      <c r="E11" s="110">
        <v>7</v>
      </c>
      <c r="F11" s="112" t="s">
        <v>123</v>
      </c>
      <c r="G11" s="110">
        <f>E11</f>
        <v>7</v>
      </c>
      <c r="H11" s="112">
        <v>11</v>
      </c>
      <c r="I11" s="112" t="s">
        <v>123</v>
      </c>
      <c r="J11" s="112">
        <f>H11</f>
        <v>11</v>
      </c>
      <c r="K11" s="13">
        <v>10</v>
      </c>
      <c r="L11" s="13" t="s">
        <v>123</v>
      </c>
      <c r="M11" s="13">
        <f>K11</f>
        <v>10</v>
      </c>
    </row>
    <row r="12" spans="1:13" s="56" customFormat="1" ht="87.75" customHeight="1">
      <c r="A12" s="113" t="s">
        <v>234</v>
      </c>
      <c r="B12" s="115" t="s">
        <v>308</v>
      </c>
      <c r="C12" s="112" t="s">
        <v>166</v>
      </c>
      <c r="D12" s="112" t="s">
        <v>309</v>
      </c>
      <c r="E12" s="113" t="s">
        <v>123</v>
      </c>
      <c r="F12" s="112" t="s">
        <v>123</v>
      </c>
      <c r="G12" s="113" t="s">
        <v>123</v>
      </c>
      <c r="H12" s="112">
        <v>10</v>
      </c>
      <c r="I12" s="112" t="s">
        <v>123</v>
      </c>
      <c r="J12" s="112">
        <f>H12</f>
        <v>10</v>
      </c>
      <c r="K12" s="13">
        <v>10</v>
      </c>
      <c r="L12" s="13"/>
      <c r="M12" s="13">
        <f>K12</f>
        <v>10</v>
      </c>
    </row>
    <row r="13" spans="1:13" s="56" customFormat="1" ht="12.75">
      <c r="A13" s="116" t="s">
        <v>131</v>
      </c>
      <c r="B13" s="61" t="s">
        <v>5</v>
      </c>
      <c r="C13" s="62"/>
      <c r="D13" s="62"/>
      <c r="E13" s="59"/>
      <c r="F13" s="59"/>
      <c r="G13" s="59"/>
      <c r="H13" s="59"/>
      <c r="I13" s="59"/>
      <c r="J13" s="59"/>
      <c r="K13" s="59"/>
      <c r="L13" s="59"/>
      <c r="M13" s="59"/>
    </row>
    <row r="14" spans="1:13" s="56" customFormat="1" ht="43.5" customHeight="1">
      <c r="A14" s="113" t="s">
        <v>167</v>
      </c>
      <c r="B14" s="115" t="s">
        <v>215</v>
      </c>
      <c r="C14" s="112" t="s">
        <v>177</v>
      </c>
      <c r="D14" s="112" t="s">
        <v>168</v>
      </c>
      <c r="E14" s="119">
        <v>12768.57</v>
      </c>
      <c r="F14" s="118" t="s">
        <v>123</v>
      </c>
      <c r="G14" s="119">
        <f>E14</f>
        <v>12768.57</v>
      </c>
      <c r="H14" s="118">
        <v>16363.63</v>
      </c>
      <c r="I14" s="118" t="s">
        <v>123</v>
      </c>
      <c r="J14" s="118">
        <f>H14</f>
        <v>16363.63</v>
      </c>
      <c r="K14" s="153">
        <v>18000</v>
      </c>
      <c r="L14" s="153" t="s">
        <v>123</v>
      </c>
      <c r="M14" s="153">
        <f>K14</f>
        <v>18000</v>
      </c>
    </row>
    <row r="15" spans="1:13" s="56" customFormat="1" ht="12.75">
      <c r="A15" s="116" t="s">
        <v>132</v>
      </c>
      <c r="B15" s="58" t="s">
        <v>6</v>
      </c>
      <c r="C15" s="63"/>
      <c r="D15" s="63"/>
      <c r="E15" s="64"/>
      <c r="F15" s="64"/>
      <c r="G15" s="64"/>
      <c r="H15" s="64"/>
      <c r="I15" s="64"/>
      <c r="J15" s="64"/>
      <c r="K15" s="154"/>
      <c r="L15" s="154"/>
      <c r="M15" s="154"/>
    </row>
    <row r="16" spans="1:13" s="56" customFormat="1" ht="63" customHeight="1">
      <c r="A16" s="113" t="s">
        <v>169</v>
      </c>
      <c r="B16" s="115" t="s">
        <v>216</v>
      </c>
      <c r="C16" s="112" t="s">
        <v>170</v>
      </c>
      <c r="D16" s="112" t="s">
        <v>171</v>
      </c>
      <c r="E16" s="120">
        <v>5</v>
      </c>
      <c r="F16" s="122" t="s">
        <v>123</v>
      </c>
      <c r="G16" s="120">
        <f>E16</f>
        <v>5</v>
      </c>
      <c r="H16" s="122">
        <v>10</v>
      </c>
      <c r="I16" s="122" t="s">
        <v>123</v>
      </c>
      <c r="J16" s="122">
        <f>H16</f>
        <v>10</v>
      </c>
      <c r="K16" s="140">
        <v>42.9</v>
      </c>
      <c r="L16" s="140" t="s">
        <v>123</v>
      </c>
      <c r="M16" s="140">
        <f>K16</f>
        <v>42.9</v>
      </c>
    </row>
    <row r="17" spans="1:13" s="56" customFormat="1" ht="33" customHeight="1">
      <c r="A17" s="60"/>
      <c r="B17" s="199" t="s">
        <v>217</v>
      </c>
      <c r="C17" s="209"/>
      <c r="D17" s="210"/>
      <c r="E17" s="64"/>
      <c r="F17" s="64"/>
      <c r="G17" s="64"/>
      <c r="H17" s="64"/>
      <c r="I17" s="64"/>
      <c r="J17" s="64"/>
      <c r="K17" s="64"/>
      <c r="L17" s="64"/>
      <c r="M17" s="64"/>
    </row>
    <row r="18" spans="1:13" s="56" customFormat="1" ht="12.75">
      <c r="A18" s="112" t="s">
        <v>129</v>
      </c>
      <c r="B18" s="58" t="s">
        <v>3</v>
      </c>
      <c r="C18" s="57"/>
      <c r="D18" s="57"/>
      <c r="E18" s="64"/>
      <c r="F18" s="64"/>
      <c r="G18" s="64"/>
      <c r="H18" s="64"/>
      <c r="I18" s="64"/>
      <c r="J18" s="64"/>
      <c r="K18" s="64"/>
      <c r="L18" s="64"/>
      <c r="M18" s="64"/>
    </row>
    <row r="19" spans="1:13" s="56" customFormat="1" ht="140.25" customHeight="1">
      <c r="A19" s="112" t="s">
        <v>164</v>
      </c>
      <c r="B19" s="115" t="s">
        <v>218</v>
      </c>
      <c r="C19" s="112" t="s">
        <v>177</v>
      </c>
      <c r="D19" s="112" t="s">
        <v>318</v>
      </c>
      <c r="E19" s="118">
        <v>10000</v>
      </c>
      <c r="F19" s="112" t="s">
        <v>123</v>
      </c>
      <c r="G19" s="119">
        <f>E19</f>
        <v>10000</v>
      </c>
      <c r="H19" s="118">
        <v>50000</v>
      </c>
      <c r="I19" s="112" t="s">
        <v>123</v>
      </c>
      <c r="J19" s="118">
        <f>H19</f>
        <v>50000</v>
      </c>
      <c r="K19" s="131">
        <v>50000</v>
      </c>
      <c r="L19" s="131" t="s">
        <v>123</v>
      </c>
      <c r="M19" s="131">
        <f>K19</f>
        <v>50000</v>
      </c>
    </row>
    <row r="20" spans="1:13" s="56" customFormat="1" ht="12.75">
      <c r="A20" s="112" t="s">
        <v>130</v>
      </c>
      <c r="B20" s="58" t="s">
        <v>4</v>
      </c>
      <c r="C20" s="57"/>
      <c r="D20" s="57"/>
      <c r="E20" s="64"/>
      <c r="F20" s="64"/>
      <c r="G20" s="64"/>
      <c r="H20" s="64"/>
      <c r="I20" s="64"/>
      <c r="J20" s="64"/>
      <c r="K20" s="64"/>
      <c r="L20" s="64"/>
      <c r="M20" s="64"/>
    </row>
    <row r="21" spans="1:13" s="56" customFormat="1" ht="51.75" customHeight="1">
      <c r="A21" s="113" t="s">
        <v>165</v>
      </c>
      <c r="B21" s="115" t="s">
        <v>219</v>
      </c>
      <c r="C21" s="113" t="s">
        <v>166</v>
      </c>
      <c r="D21" s="112" t="s">
        <v>220</v>
      </c>
      <c r="E21" s="110">
        <v>1</v>
      </c>
      <c r="F21" s="112" t="s">
        <v>123</v>
      </c>
      <c r="G21" s="110">
        <f>E21</f>
        <v>1</v>
      </c>
      <c r="H21" s="112">
        <v>1</v>
      </c>
      <c r="I21" s="112" t="s">
        <v>123</v>
      </c>
      <c r="J21" s="112">
        <f>H21</f>
        <v>1</v>
      </c>
      <c r="K21" s="13">
        <v>1</v>
      </c>
      <c r="L21" s="13" t="s">
        <v>123</v>
      </c>
      <c r="M21" s="13">
        <f>K21</f>
        <v>1</v>
      </c>
    </row>
    <row r="22" spans="1:13" s="56" customFormat="1" ht="12.75">
      <c r="A22" s="116" t="s">
        <v>131</v>
      </c>
      <c r="B22" s="61" t="s">
        <v>5</v>
      </c>
      <c r="C22" s="62"/>
      <c r="D22" s="62"/>
      <c r="E22" s="64"/>
      <c r="F22" s="64"/>
      <c r="G22" s="64"/>
      <c r="H22" s="64"/>
      <c r="I22" s="64"/>
      <c r="J22" s="64"/>
      <c r="K22" s="154"/>
      <c r="L22" s="154"/>
      <c r="M22" s="154"/>
    </row>
    <row r="23" spans="1:13" s="56" customFormat="1" ht="47.25" customHeight="1">
      <c r="A23" s="113" t="s">
        <v>167</v>
      </c>
      <c r="B23" s="115" t="s">
        <v>221</v>
      </c>
      <c r="C23" s="113" t="s">
        <v>172</v>
      </c>
      <c r="D23" s="112" t="s">
        <v>222</v>
      </c>
      <c r="E23" s="130">
        <v>188786</v>
      </c>
      <c r="F23" s="131" t="s">
        <v>123</v>
      </c>
      <c r="G23" s="130">
        <f>E23</f>
        <v>188786</v>
      </c>
      <c r="H23" s="131">
        <v>15000</v>
      </c>
      <c r="I23" s="131" t="s">
        <v>123</v>
      </c>
      <c r="J23" s="131">
        <f>H23</f>
        <v>15000</v>
      </c>
      <c r="K23" s="153">
        <v>20000</v>
      </c>
      <c r="L23" s="153" t="s">
        <v>123</v>
      </c>
      <c r="M23" s="153">
        <f>K23</f>
        <v>20000</v>
      </c>
    </row>
    <row r="24" spans="1:13" s="56" customFormat="1" ht="12.75">
      <c r="A24" s="113" t="s">
        <v>132</v>
      </c>
      <c r="B24" s="58" t="s">
        <v>6</v>
      </c>
      <c r="C24" s="63"/>
      <c r="D24" s="63"/>
      <c r="E24" s="64"/>
      <c r="F24" s="64"/>
      <c r="G24" s="64"/>
      <c r="H24" s="64"/>
      <c r="I24" s="64"/>
      <c r="J24" s="64"/>
      <c r="K24" s="154"/>
      <c r="L24" s="154"/>
      <c r="M24" s="154"/>
    </row>
    <row r="25" spans="1:13" s="56" customFormat="1" ht="54.75" customHeight="1">
      <c r="A25" s="113" t="s">
        <v>169</v>
      </c>
      <c r="B25" s="115" t="s">
        <v>223</v>
      </c>
      <c r="C25" s="112" t="s">
        <v>224</v>
      </c>
      <c r="D25" s="112" t="s">
        <v>225</v>
      </c>
      <c r="E25" s="121">
        <v>5</v>
      </c>
      <c r="F25" s="129" t="s">
        <v>123</v>
      </c>
      <c r="G25" s="121">
        <f>E25</f>
        <v>5</v>
      </c>
      <c r="H25" s="129">
        <v>6</v>
      </c>
      <c r="I25" s="129" t="s">
        <v>123</v>
      </c>
      <c r="J25" s="129">
        <f>H25</f>
        <v>6</v>
      </c>
      <c r="K25" s="155">
        <v>5</v>
      </c>
      <c r="L25" s="155" t="s">
        <v>123</v>
      </c>
      <c r="M25" s="155">
        <f>K25</f>
        <v>5</v>
      </c>
    </row>
    <row r="26" spans="1:13" s="56" customFormat="1" ht="61.5" customHeight="1">
      <c r="A26" s="60"/>
      <c r="B26" s="199" t="s">
        <v>226</v>
      </c>
      <c r="C26" s="209"/>
      <c r="D26" s="210"/>
      <c r="E26" s="64"/>
      <c r="F26" s="64"/>
      <c r="G26" s="64"/>
      <c r="H26" s="64"/>
      <c r="I26" s="64"/>
      <c r="J26" s="64"/>
      <c r="K26" s="64"/>
      <c r="L26" s="64"/>
      <c r="M26" s="64"/>
    </row>
    <row r="27" spans="1:13" s="56" customFormat="1" ht="12.75">
      <c r="A27" s="112" t="s">
        <v>129</v>
      </c>
      <c r="B27" s="58" t="s">
        <v>3</v>
      </c>
      <c r="C27" s="57"/>
      <c r="D27" s="57"/>
      <c r="E27" s="64"/>
      <c r="F27" s="64"/>
      <c r="G27" s="64"/>
      <c r="H27" s="64"/>
      <c r="I27" s="64"/>
      <c r="J27" s="64"/>
      <c r="K27" s="64"/>
      <c r="L27" s="64"/>
      <c r="M27" s="64"/>
    </row>
    <row r="28" spans="1:13" s="56" customFormat="1" ht="151.5" customHeight="1">
      <c r="A28" s="112" t="s">
        <v>164</v>
      </c>
      <c r="B28" s="115" t="s">
        <v>227</v>
      </c>
      <c r="C28" s="112" t="s">
        <v>177</v>
      </c>
      <c r="D28" s="112" t="s">
        <v>318</v>
      </c>
      <c r="E28" s="119">
        <v>199000</v>
      </c>
      <c r="F28" s="112" t="s">
        <v>123</v>
      </c>
      <c r="G28" s="119">
        <f>E28</f>
        <v>199000</v>
      </c>
      <c r="H28" s="119">
        <v>180000</v>
      </c>
      <c r="I28" s="112" t="s">
        <v>123</v>
      </c>
      <c r="J28" s="119">
        <f>H28</f>
        <v>180000</v>
      </c>
      <c r="K28" s="130">
        <v>100000</v>
      </c>
      <c r="L28" s="131" t="s">
        <v>123</v>
      </c>
      <c r="M28" s="130">
        <f>K28</f>
        <v>100000</v>
      </c>
    </row>
    <row r="29" spans="1:13" s="56" customFormat="1" ht="12.75">
      <c r="A29" s="112" t="s">
        <v>130</v>
      </c>
      <c r="B29" s="58" t="s">
        <v>4</v>
      </c>
      <c r="C29" s="57"/>
      <c r="D29" s="57"/>
      <c r="E29" s="64"/>
      <c r="F29" s="64"/>
      <c r="G29" s="64"/>
      <c r="H29" s="64"/>
      <c r="I29" s="64"/>
      <c r="J29" s="64"/>
      <c r="K29" s="64"/>
      <c r="L29" s="64"/>
      <c r="M29" s="64"/>
    </row>
    <row r="30" spans="1:13" s="56" customFormat="1" ht="99.75" customHeight="1">
      <c r="A30" s="113" t="s">
        <v>165</v>
      </c>
      <c r="B30" s="115" t="s">
        <v>310</v>
      </c>
      <c r="C30" s="113" t="s">
        <v>166</v>
      </c>
      <c r="D30" s="112" t="s">
        <v>228</v>
      </c>
      <c r="E30" s="110">
        <v>40</v>
      </c>
      <c r="F30" s="112" t="s">
        <v>123</v>
      </c>
      <c r="G30" s="110">
        <f>E30</f>
        <v>40</v>
      </c>
      <c r="H30" s="110">
        <v>76</v>
      </c>
      <c r="I30" s="112" t="s">
        <v>123</v>
      </c>
      <c r="J30" s="110">
        <f>H30</f>
        <v>76</v>
      </c>
      <c r="K30" s="17">
        <v>50</v>
      </c>
      <c r="L30" s="13" t="s">
        <v>123</v>
      </c>
      <c r="M30" s="17">
        <f>K30</f>
        <v>50</v>
      </c>
    </row>
    <row r="31" spans="1:13" s="56" customFormat="1" ht="12.75">
      <c r="A31" s="116" t="s">
        <v>131</v>
      </c>
      <c r="B31" s="61" t="s">
        <v>5</v>
      </c>
      <c r="C31" s="62"/>
      <c r="D31" s="62"/>
      <c r="E31" s="64"/>
      <c r="F31" s="64"/>
      <c r="G31" s="64"/>
      <c r="H31" s="64"/>
      <c r="I31" s="64"/>
      <c r="J31" s="64"/>
      <c r="K31" s="64"/>
      <c r="L31" s="64"/>
      <c r="M31" s="64"/>
    </row>
    <row r="32" spans="1:13" s="56" customFormat="1" ht="45.75" customHeight="1">
      <c r="A32" s="113" t="s">
        <v>167</v>
      </c>
      <c r="B32" s="115" t="s">
        <v>229</v>
      </c>
      <c r="C32" s="113" t="s">
        <v>173</v>
      </c>
      <c r="D32" s="112" t="s">
        <v>174</v>
      </c>
      <c r="E32" s="119">
        <v>4975</v>
      </c>
      <c r="F32" s="118" t="s">
        <v>123</v>
      </c>
      <c r="G32" s="119">
        <f>E32</f>
        <v>4975</v>
      </c>
      <c r="H32" s="119">
        <v>2368.42</v>
      </c>
      <c r="I32" s="118" t="s">
        <v>123</v>
      </c>
      <c r="J32" s="119">
        <f>H32</f>
        <v>2368.42</v>
      </c>
      <c r="K32" s="130">
        <v>2000</v>
      </c>
      <c r="L32" s="131" t="s">
        <v>123</v>
      </c>
      <c r="M32" s="130">
        <f>K32</f>
        <v>2000</v>
      </c>
    </row>
    <row r="33" spans="1:13" s="56" customFormat="1" ht="12.75">
      <c r="A33" s="113" t="s">
        <v>132</v>
      </c>
      <c r="B33" s="58" t="s">
        <v>6</v>
      </c>
      <c r="C33" s="63"/>
      <c r="D33" s="63"/>
      <c r="E33" s="64"/>
      <c r="F33" s="64"/>
      <c r="G33" s="64"/>
      <c r="H33" s="64"/>
      <c r="I33" s="64"/>
      <c r="J33" s="64"/>
      <c r="K33" s="64"/>
      <c r="L33" s="64"/>
      <c r="M33" s="64"/>
    </row>
    <row r="34" spans="1:13" s="56" customFormat="1" ht="73.5" customHeight="1">
      <c r="A34" s="113" t="s">
        <v>169</v>
      </c>
      <c r="B34" s="115" t="s">
        <v>230</v>
      </c>
      <c r="C34" s="112" t="s">
        <v>224</v>
      </c>
      <c r="D34" s="112" t="s">
        <v>225</v>
      </c>
      <c r="E34" s="132" t="s">
        <v>123</v>
      </c>
      <c r="F34" s="112" t="s">
        <v>123</v>
      </c>
      <c r="G34" s="132" t="s">
        <v>123</v>
      </c>
      <c r="H34" s="121">
        <v>10</v>
      </c>
      <c r="I34" s="129" t="s">
        <v>123</v>
      </c>
      <c r="J34" s="121">
        <f>H34</f>
        <v>10</v>
      </c>
      <c r="K34" s="156">
        <v>5</v>
      </c>
      <c r="L34" s="155" t="s">
        <v>123</v>
      </c>
      <c r="M34" s="156">
        <f>K34</f>
        <v>5</v>
      </c>
    </row>
    <row r="35" spans="1:13" s="56" customFormat="1" ht="38.25" customHeight="1">
      <c r="A35" s="60"/>
      <c r="B35" s="199" t="s">
        <v>231</v>
      </c>
      <c r="C35" s="209"/>
      <c r="D35" s="210"/>
      <c r="E35" s="64"/>
      <c r="F35" s="64"/>
      <c r="G35" s="64"/>
      <c r="H35" s="64"/>
      <c r="I35" s="64"/>
      <c r="J35" s="64"/>
      <c r="K35" s="64"/>
      <c r="L35" s="64"/>
      <c r="M35" s="64"/>
    </row>
    <row r="36" spans="1:13" s="56" customFormat="1" ht="12.75">
      <c r="A36" s="112" t="s">
        <v>129</v>
      </c>
      <c r="B36" s="58" t="s">
        <v>3</v>
      </c>
      <c r="C36" s="57"/>
      <c r="D36" s="57"/>
      <c r="E36" s="64"/>
      <c r="F36" s="64"/>
      <c r="G36" s="64"/>
      <c r="H36" s="64"/>
      <c r="I36" s="64"/>
      <c r="J36" s="64"/>
      <c r="K36" s="64"/>
      <c r="L36" s="64"/>
      <c r="M36" s="64"/>
    </row>
    <row r="37" spans="1:13" s="56" customFormat="1" ht="129" customHeight="1">
      <c r="A37" s="112" t="s">
        <v>164</v>
      </c>
      <c r="B37" s="115" t="s">
        <v>232</v>
      </c>
      <c r="C37" s="112" t="s">
        <v>173</v>
      </c>
      <c r="D37" s="112" t="s">
        <v>318</v>
      </c>
      <c r="E37" s="119">
        <v>114986</v>
      </c>
      <c r="F37" s="118" t="s">
        <v>123</v>
      </c>
      <c r="G37" s="119">
        <f>E37</f>
        <v>114986</v>
      </c>
      <c r="H37" s="118">
        <v>80000</v>
      </c>
      <c r="I37" s="118" t="s">
        <v>123</v>
      </c>
      <c r="J37" s="118">
        <f>H37</f>
        <v>80000</v>
      </c>
      <c r="K37" s="131">
        <v>100000</v>
      </c>
      <c r="L37" s="131" t="s">
        <v>123</v>
      </c>
      <c r="M37" s="131">
        <f>K37</f>
        <v>100000</v>
      </c>
    </row>
    <row r="38" spans="1:13" s="56" customFormat="1" ht="12.75">
      <c r="A38" s="112" t="s">
        <v>130</v>
      </c>
      <c r="B38" s="58" t="s">
        <v>4</v>
      </c>
      <c r="C38" s="57"/>
      <c r="D38" s="57"/>
      <c r="E38" s="64"/>
      <c r="F38" s="64"/>
      <c r="G38" s="64"/>
      <c r="H38" s="64"/>
      <c r="I38" s="64"/>
      <c r="J38" s="64"/>
      <c r="K38" s="64"/>
      <c r="L38" s="64"/>
      <c r="M38" s="64"/>
    </row>
    <row r="39" spans="1:13" s="56" customFormat="1" ht="37.5" customHeight="1">
      <c r="A39" s="113" t="s">
        <v>165</v>
      </c>
      <c r="B39" s="115" t="s">
        <v>233</v>
      </c>
      <c r="C39" s="113" t="s">
        <v>166</v>
      </c>
      <c r="D39" s="112" t="s">
        <v>228</v>
      </c>
      <c r="E39" s="110">
        <v>21</v>
      </c>
      <c r="F39" s="112" t="s">
        <v>123</v>
      </c>
      <c r="G39" s="110">
        <f>E39</f>
        <v>21</v>
      </c>
      <c r="H39" s="112">
        <v>10</v>
      </c>
      <c r="I39" s="112" t="s">
        <v>123</v>
      </c>
      <c r="J39" s="112">
        <f>H39</f>
        <v>10</v>
      </c>
      <c r="K39" s="112">
        <v>21</v>
      </c>
      <c r="L39" s="13" t="s">
        <v>123</v>
      </c>
      <c r="M39" s="112">
        <f>K39</f>
        <v>21</v>
      </c>
    </row>
    <row r="40" spans="1:13" s="56" customFormat="1" ht="48.75" customHeight="1">
      <c r="A40" s="113" t="s">
        <v>234</v>
      </c>
      <c r="B40" s="115" t="s">
        <v>235</v>
      </c>
      <c r="C40" s="113" t="s">
        <v>166</v>
      </c>
      <c r="D40" s="112" t="s">
        <v>228</v>
      </c>
      <c r="E40" s="110">
        <v>20</v>
      </c>
      <c r="F40" s="112" t="s">
        <v>123</v>
      </c>
      <c r="G40" s="110">
        <f>E40</f>
        <v>20</v>
      </c>
      <c r="H40" s="112" t="s">
        <v>123</v>
      </c>
      <c r="I40" s="112" t="s">
        <v>123</v>
      </c>
      <c r="J40" s="112" t="s">
        <v>123</v>
      </c>
      <c r="K40" s="112" t="s">
        <v>123</v>
      </c>
      <c r="L40" s="13" t="s">
        <v>123</v>
      </c>
      <c r="M40" s="112" t="str">
        <f>K40</f>
        <v>-</v>
      </c>
    </row>
    <row r="41" spans="1:13" s="56" customFormat="1" ht="12.75">
      <c r="A41" s="116" t="s">
        <v>131</v>
      </c>
      <c r="B41" s="61" t="s">
        <v>5</v>
      </c>
      <c r="C41" s="62"/>
      <c r="D41" s="62"/>
      <c r="E41" s="64"/>
      <c r="F41" s="64"/>
      <c r="G41" s="64"/>
      <c r="H41" s="64"/>
      <c r="I41" s="64"/>
      <c r="J41" s="64"/>
      <c r="K41" s="64"/>
      <c r="L41" s="154"/>
      <c r="M41" s="64"/>
    </row>
    <row r="42" spans="1:13" s="56" customFormat="1" ht="58.5" customHeight="1">
      <c r="A42" s="113" t="s">
        <v>167</v>
      </c>
      <c r="B42" s="115" t="s">
        <v>237</v>
      </c>
      <c r="C42" s="112" t="s">
        <v>173</v>
      </c>
      <c r="D42" s="112" t="s">
        <v>171</v>
      </c>
      <c r="E42" s="119">
        <v>5211.69</v>
      </c>
      <c r="F42" s="118" t="s">
        <v>123</v>
      </c>
      <c r="G42" s="119">
        <f>E42</f>
        <v>5211.69</v>
      </c>
      <c r="H42" s="118">
        <v>8000</v>
      </c>
      <c r="I42" s="118" t="s">
        <v>123</v>
      </c>
      <c r="J42" s="118">
        <f>H42</f>
        <v>8000</v>
      </c>
      <c r="K42" s="131">
        <v>4761.9</v>
      </c>
      <c r="L42" s="153" t="s">
        <v>123</v>
      </c>
      <c r="M42" s="131">
        <f>K42</f>
        <v>4761.9</v>
      </c>
    </row>
    <row r="43" spans="1:13" s="56" customFormat="1" ht="41.25" customHeight="1">
      <c r="A43" s="113" t="s">
        <v>236</v>
      </c>
      <c r="B43" s="115" t="s">
        <v>238</v>
      </c>
      <c r="C43" s="112" t="s">
        <v>173</v>
      </c>
      <c r="D43" s="112" t="s">
        <v>171</v>
      </c>
      <c r="E43" s="119">
        <v>277</v>
      </c>
      <c r="F43" s="118" t="s">
        <v>123</v>
      </c>
      <c r="G43" s="119">
        <f>E43</f>
        <v>277</v>
      </c>
      <c r="H43" s="118" t="s">
        <v>123</v>
      </c>
      <c r="I43" s="118" t="s">
        <v>123</v>
      </c>
      <c r="J43" s="118" t="s">
        <v>123</v>
      </c>
      <c r="K43" s="131" t="s">
        <v>123</v>
      </c>
      <c r="L43" s="153" t="s">
        <v>123</v>
      </c>
      <c r="M43" s="131" t="str">
        <f>K43</f>
        <v>-</v>
      </c>
    </row>
    <row r="44" spans="1:13" s="56" customFormat="1" ht="12.75">
      <c r="A44" s="113" t="s">
        <v>132</v>
      </c>
      <c r="B44" s="58" t="s">
        <v>6</v>
      </c>
      <c r="C44" s="63"/>
      <c r="D44" s="63"/>
      <c r="E44" s="64"/>
      <c r="F44" s="64"/>
      <c r="G44" s="64"/>
      <c r="H44" s="64"/>
      <c r="I44" s="64"/>
      <c r="J44" s="64"/>
      <c r="K44" s="64"/>
      <c r="L44" s="64"/>
      <c r="M44" s="64"/>
    </row>
    <row r="45" spans="1:13" s="56" customFormat="1" ht="68.25" customHeight="1">
      <c r="A45" s="113" t="s">
        <v>169</v>
      </c>
      <c r="B45" s="115" t="s">
        <v>230</v>
      </c>
      <c r="C45" s="112" t="s">
        <v>224</v>
      </c>
      <c r="D45" s="112" t="s">
        <v>225</v>
      </c>
      <c r="E45" s="132" t="s">
        <v>123</v>
      </c>
      <c r="F45" s="112" t="s">
        <v>123</v>
      </c>
      <c r="G45" s="120" t="str">
        <f>E45</f>
        <v>-</v>
      </c>
      <c r="H45" s="112">
        <v>10</v>
      </c>
      <c r="I45" s="112" t="s">
        <v>123</v>
      </c>
      <c r="J45" s="112">
        <f>H45</f>
        <v>10</v>
      </c>
      <c r="K45" s="13">
        <v>5</v>
      </c>
      <c r="L45" s="13" t="s">
        <v>123</v>
      </c>
      <c r="M45" s="13">
        <f>K45</f>
        <v>5</v>
      </c>
    </row>
    <row r="46" spans="1:13" s="56" customFormat="1" ht="41.25" customHeight="1">
      <c r="A46" s="117"/>
      <c r="B46" s="214" t="s">
        <v>239</v>
      </c>
      <c r="C46" s="215"/>
      <c r="D46" s="216"/>
      <c r="E46" s="120"/>
      <c r="F46" s="112"/>
      <c r="G46" s="120"/>
      <c r="H46" s="112"/>
      <c r="I46" s="112"/>
      <c r="J46" s="112"/>
      <c r="K46" s="112"/>
      <c r="L46" s="112"/>
      <c r="M46" s="112"/>
    </row>
    <row r="47" spans="1:13" s="56" customFormat="1" ht="15.75" customHeight="1">
      <c r="A47" s="112" t="s">
        <v>129</v>
      </c>
      <c r="B47" s="58" t="s">
        <v>3</v>
      </c>
      <c r="C47" s="57"/>
      <c r="D47" s="57"/>
      <c r="E47" s="120"/>
      <c r="F47" s="112"/>
      <c r="G47" s="120"/>
      <c r="H47" s="112"/>
      <c r="I47" s="112"/>
      <c r="J47" s="112"/>
      <c r="K47" s="112"/>
      <c r="L47" s="112"/>
      <c r="M47" s="112"/>
    </row>
    <row r="48" spans="1:13" s="56" customFormat="1" ht="136.5" customHeight="1">
      <c r="A48" s="112" t="s">
        <v>164</v>
      </c>
      <c r="B48" s="115" t="s">
        <v>240</v>
      </c>
      <c r="C48" s="112" t="s">
        <v>173</v>
      </c>
      <c r="D48" s="112" t="s">
        <v>318</v>
      </c>
      <c r="E48" s="119">
        <v>109984</v>
      </c>
      <c r="F48" s="118" t="s">
        <v>123</v>
      </c>
      <c r="G48" s="119">
        <f>E48</f>
        <v>109984</v>
      </c>
      <c r="H48" s="118">
        <v>110000</v>
      </c>
      <c r="I48" s="118" t="s">
        <v>123</v>
      </c>
      <c r="J48" s="118">
        <f>H48</f>
        <v>110000</v>
      </c>
      <c r="K48" s="131">
        <v>80000</v>
      </c>
      <c r="L48" s="131" t="s">
        <v>123</v>
      </c>
      <c r="M48" s="131">
        <f>K48</f>
        <v>80000</v>
      </c>
    </row>
    <row r="49" spans="1:13" s="56" customFormat="1" ht="14.25" customHeight="1">
      <c r="A49" s="112" t="s">
        <v>130</v>
      </c>
      <c r="B49" s="58" t="s">
        <v>4</v>
      </c>
      <c r="C49" s="57"/>
      <c r="D49" s="57"/>
      <c r="E49" s="120"/>
      <c r="F49" s="112"/>
      <c r="G49" s="120"/>
      <c r="H49" s="112"/>
      <c r="I49" s="112"/>
      <c r="J49" s="112"/>
      <c r="K49" s="112"/>
      <c r="L49" s="112"/>
      <c r="M49" s="112"/>
    </row>
    <row r="50" spans="1:13" s="56" customFormat="1" ht="45.75" customHeight="1">
      <c r="A50" s="113" t="s">
        <v>165</v>
      </c>
      <c r="B50" s="115" t="s">
        <v>241</v>
      </c>
      <c r="C50" s="113" t="s">
        <v>166</v>
      </c>
      <c r="D50" s="112" t="s">
        <v>228</v>
      </c>
      <c r="E50" s="121">
        <v>22</v>
      </c>
      <c r="F50" s="112" t="s">
        <v>123</v>
      </c>
      <c r="G50" s="121">
        <f>E50</f>
        <v>22</v>
      </c>
      <c r="H50" s="112">
        <v>20</v>
      </c>
      <c r="I50" s="112" t="s">
        <v>123</v>
      </c>
      <c r="J50" s="112">
        <f>H50</f>
        <v>20</v>
      </c>
      <c r="K50" s="112">
        <v>15</v>
      </c>
      <c r="L50" s="112" t="s">
        <v>123</v>
      </c>
      <c r="M50" s="112">
        <f>K50</f>
        <v>15</v>
      </c>
    </row>
    <row r="51" spans="1:13" s="56" customFormat="1" ht="17.25" customHeight="1">
      <c r="A51" s="116" t="s">
        <v>131</v>
      </c>
      <c r="B51" s="61" t="s">
        <v>5</v>
      </c>
      <c r="C51" s="62"/>
      <c r="D51" s="62"/>
      <c r="E51" s="120"/>
      <c r="F51" s="112"/>
      <c r="G51" s="120"/>
      <c r="H51" s="112"/>
      <c r="I51" s="112"/>
      <c r="J51" s="112"/>
      <c r="K51" s="112"/>
      <c r="L51" s="112"/>
      <c r="M51" s="112"/>
    </row>
    <row r="52" spans="1:13" s="56" customFormat="1" ht="56.25" customHeight="1">
      <c r="A52" s="113" t="s">
        <v>167</v>
      </c>
      <c r="B52" s="115" t="s">
        <v>242</v>
      </c>
      <c r="C52" s="113" t="s">
        <v>173</v>
      </c>
      <c r="D52" s="112" t="s">
        <v>174</v>
      </c>
      <c r="E52" s="119">
        <v>4999.27</v>
      </c>
      <c r="F52" s="118" t="s">
        <v>123</v>
      </c>
      <c r="G52" s="119">
        <f>E52</f>
        <v>4999.27</v>
      </c>
      <c r="H52" s="118">
        <v>5500</v>
      </c>
      <c r="I52" s="118" t="s">
        <v>123</v>
      </c>
      <c r="J52" s="118">
        <f>H52</f>
        <v>5500</v>
      </c>
      <c r="K52" s="131">
        <v>5333.33</v>
      </c>
      <c r="L52" s="131" t="s">
        <v>123</v>
      </c>
      <c r="M52" s="131">
        <f>K52</f>
        <v>5333.33</v>
      </c>
    </row>
    <row r="53" spans="1:13" s="56" customFormat="1" ht="18.75" customHeight="1">
      <c r="A53" s="113" t="s">
        <v>132</v>
      </c>
      <c r="B53" s="58" t="s">
        <v>6</v>
      </c>
      <c r="C53" s="63"/>
      <c r="D53" s="63"/>
      <c r="E53" s="120"/>
      <c r="F53" s="112"/>
      <c r="G53" s="120"/>
      <c r="H53" s="112"/>
      <c r="I53" s="112"/>
      <c r="J53" s="112"/>
      <c r="K53" s="112"/>
      <c r="L53" s="112"/>
      <c r="M53" s="112"/>
    </row>
    <row r="54" spans="1:13" s="56" customFormat="1" ht="76.5" customHeight="1">
      <c r="A54" s="113" t="s">
        <v>169</v>
      </c>
      <c r="B54" s="115" t="s">
        <v>230</v>
      </c>
      <c r="C54" s="112" t="s">
        <v>224</v>
      </c>
      <c r="D54" s="112" t="s">
        <v>225</v>
      </c>
      <c r="E54" s="132" t="s">
        <v>123</v>
      </c>
      <c r="F54" s="112" t="s">
        <v>123</v>
      </c>
      <c r="G54" s="120" t="str">
        <f>E54</f>
        <v>-</v>
      </c>
      <c r="H54" s="112">
        <v>10</v>
      </c>
      <c r="I54" s="112" t="s">
        <v>123</v>
      </c>
      <c r="J54" s="112">
        <f>H54</f>
        <v>10</v>
      </c>
      <c r="K54" s="13">
        <v>5</v>
      </c>
      <c r="L54" s="13" t="s">
        <v>123</v>
      </c>
      <c r="M54" s="13">
        <f>K54</f>
        <v>5</v>
      </c>
    </row>
    <row r="55" spans="1:13" s="56" customFormat="1" ht="47.25" customHeight="1">
      <c r="A55" s="117"/>
      <c r="B55" s="214" t="s">
        <v>243</v>
      </c>
      <c r="C55" s="215"/>
      <c r="D55" s="216"/>
      <c r="E55" s="120"/>
      <c r="F55" s="112"/>
      <c r="G55" s="120"/>
      <c r="H55" s="112"/>
      <c r="I55" s="112"/>
      <c r="J55" s="112"/>
      <c r="K55" s="112"/>
      <c r="L55" s="112"/>
      <c r="M55" s="112"/>
    </row>
    <row r="56" spans="1:13" s="56" customFormat="1" ht="18.75" customHeight="1">
      <c r="A56" s="112" t="s">
        <v>129</v>
      </c>
      <c r="B56" s="58" t="s">
        <v>3</v>
      </c>
      <c r="C56" s="57"/>
      <c r="D56" s="57"/>
      <c r="E56" s="120"/>
      <c r="F56" s="112"/>
      <c r="G56" s="120"/>
      <c r="H56" s="112"/>
      <c r="I56" s="112"/>
      <c r="J56" s="112"/>
      <c r="K56" s="112"/>
      <c r="L56" s="112"/>
      <c r="M56" s="112"/>
    </row>
    <row r="57" spans="1:13" s="56" customFormat="1" ht="144" customHeight="1">
      <c r="A57" s="112" t="s">
        <v>164</v>
      </c>
      <c r="B57" s="115" t="s">
        <v>244</v>
      </c>
      <c r="C57" s="112" t="s">
        <v>173</v>
      </c>
      <c r="D57" s="112" t="s">
        <v>318</v>
      </c>
      <c r="E57" s="119">
        <v>112550.1</v>
      </c>
      <c r="F57" s="118" t="s">
        <v>123</v>
      </c>
      <c r="G57" s="119">
        <f>E57</f>
        <v>112550.1</v>
      </c>
      <c r="H57" s="118">
        <v>190000</v>
      </c>
      <c r="I57" s="118" t="s">
        <v>123</v>
      </c>
      <c r="J57" s="118">
        <f>H57</f>
        <v>190000</v>
      </c>
      <c r="K57" s="131">
        <v>280000</v>
      </c>
      <c r="L57" s="131" t="s">
        <v>123</v>
      </c>
      <c r="M57" s="131">
        <f>K57</f>
        <v>280000</v>
      </c>
    </row>
    <row r="58" spans="1:13" s="56" customFormat="1" ht="18.75" customHeight="1">
      <c r="A58" s="112" t="s">
        <v>130</v>
      </c>
      <c r="B58" s="58" t="s">
        <v>4</v>
      </c>
      <c r="C58" s="57"/>
      <c r="D58" s="57"/>
      <c r="E58" s="120"/>
      <c r="F58" s="112"/>
      <c r="G58" s="120"/>
      <c r="H58" s="112"/>
      <c r="I58" s="112"/>
      <c r="J58" s="112"/>
      <c r="K58" s="112"/>
      <c r="L58" s="112"/>
      <c r="M58" s="112"/>
    </row>
    <row r="59" spans="1:13" s="56" customFormat="1" ht="50.25" customHeight="1">
      <c r="A59" s="113" t="s">
        <v>165</v>
      </c>
      <c r="B59" s="115" t="s">
        <v>245</v>
      </c>
      <c r="C59" s="113" t="s">
        <v>246</v>
      </c>
      <c r="D59" s="112" t="s">
        <v>228</v>
      </c>
      <c r="E59" s="130">
        <v>29386</v>
      </c>
      <c r="F59" s="112" t="s">
        <v>123</v>
      </c>
      <c r="G59" s="130">
        <f>E59</f>
        <v>29386</v>
      </c>
      <c r="H59" s="131">
        <v>31666</v>
      </c>
      <c r="I59" s="131" t="s">
        <v>123</v>
      </c>
      <c r="J59" s="131">
        <f>H59</f>
        <v>31666</v>
      </c>
      <c r="K59" s="131">
        <v>40000</v>
      </c>
      <c r="L59" s="131" t="s">
        <v>123</v>
      </c>
      <c r="M59" s="131">
        <f>K59</f>
        <v>40000</v>
      </c>
    </row>
    <row r="60" spans="1:13" s="76" customFormat="1" ht="18.75" customHeight="1">
      <c r="A60" s="113" t="s">
        <v>131</v>
      </c>
      <c r="B60" s="58" t="s">
        <v>5</v>
      </c>
      <c r="C60" s="57"/>
      <c r="D60" s="57"/>
      <c r="E60" s="120"/>
      <c r="F60" s="112"/>
      <c r="G60" s="120"/>
      <c r="H60" s="112"/>
      <c r="I60" s="112"/>
      <c r="J60" s="112"/>
      <c r="K60" s="112"/>
      <c r="L60" s="112"/>
      <c r="M60" s="112"/>
    </row>
    <row r="61" spans="1:13" s="56" customFormat="1" ht="36.75" customHeight="1">
      <c r="A61" s="113" t="s">
        <v>167</v>
      </c>
      <c r="B61" s="115" t="s">
        <v>247</v>
      </c>
      <c r="C61" s="113" t="s">
        <v>173</v>
      </c>
      <c r="D61" s="112" t="s">
        <v>174</v>
      </c>
      <c r="E61" s="119">
        <v>3.83</v>
      </c>
      <c r="F61" s="118" t="s">
        <v>123</v>
      </c>
      <c r="G61" s="119">
        <f>E61</f>
        <v>3.83</v>
      </c>
      <c r="H61" s="118">
        <v>6</v>
      </c>
      <c r="I61" s="118" t="s">
        <v>123</v>
      </c>
      <c r="J61" s="118">
        <f>H61</f>
        <v>6</v>
      </c>
      <c r="K61" s="131">
        <v>7</v>
      </c>
      <c r="L61" s="131" t="s">
        <v>123</v>
      </c>
      <c r="M61" s="131">
        <f>K61</f>
        <v>7</v>
      </c>
    </row>
    <row r="62" spans="1:13" s="56" customFormat="1" ht="18.75" customHeight="1">
      <c r="A62" s="113" t="s">
        <v>132</v>
      </c>
      <c r="B62" s="58" t="s">
        <v>6</v>
      </c>
      <c r="C62" s="63"/>
      <c r="D62" s="63"/>
      <c r="E62" s="120"/>
      <c r="F62" s="112"/>
      <c r="G62" s="120"/>
      <c r="H62" s="112"/>
      <c r="I62" s="112"/>
      <c r="J62" s="112"/>
      <c r="K62" s="112"/>
      <c r="L62" s="112"/>
      <c r="M62" s="112"/>
    </row>
    <row r="63" spans="1:13" s="56" customFormat="1" ht="72" customHeight="1">
      <c r="A63" s="113" t="s">
        <v>169</v>
      </c>
      <c r="B63" s="115" t="s">
        <v>230</v>
      </c>
      <c r="C63" s="112" t="s">
        <v>224</v>
      </c>
      <c r="D63" s="112" t="s">
        <v>225</v>
      </c>
      <c r="E63" s="112" t="s">
        <v>123</v>
      </c>
      <c r="F63" s="112" t="s">
        <v>123</v>
      </c>
      <c r="G63" s="112" t="s">
        <v>123</v>
      </c>
      <c r="H63" s="112">
        <v>10</v>
      </c>
      <c r="I63" s="112" t="s">
        <v>123</v>
      </c>
      <c r="J63" s="112">
        <f>H63</f>
        <v>10</v>
      </c>
      <c r="K63" s="13">
        <v>5</v>
      </c>
      <c r="L63" s="155" t="s">
        <v>123</v>
      </c>
      <c r="M63" s="13">
        <f>K63</f>
        <v>5</v>
      </c>
    </row>
    <row r="64" spans="1:13" s="56" customFormat="1" ht="45.75" customHeight="1">
      <c r="A64" s="112"/>
      <c r="B64" s="199" t="s">
        <v>248</v>
      </c>
      <c r="C64" s="200"/>
      <c r="D64" s="201"/>
      <c r="E64" s="120"/>
      <c r="F64" s="112"/>
      <c r="G64" s="120"/>
      <c r="H64" s="112"/>
      <c r="I64" s="112"/>
      <c r="J64" s="112"/>
      <c r="K64" s="112"/>
      <c r="L64" s="112"/>
      <c r="M64" s="112"/>
    </row>
    <row r="65" spans="1:13" s="56" customFormat="1" ht="18.75" customHeight="1">
      <c r="A65" s="112" t="s">
        <v>129</v>
      </c>
      <c r="B65" s="58" t="s">
        <v>3</v>
      </c>
      <c r="C65" s="57"/>
      <c r="D65" s="57"/>
      <c r="E65" s="120"/>
      <c r="F65" s="112"/>
      <c r="G65" s="120"/>
      <c r="H65" s="112"/>
      <c r="I65" s="112"/>
      <c r="J65" s="112"/>
      <c r="K65" s="112"/>
      <c r="L65" s="112"/>
      <c r="M65" s="112"/>
    </row>
    <row r="66" spans="1:13" s="56" customFormat="1" ht="135" customHeight="1">
      <c r="A66" s="112" t="s">
        <v>164</v>
      </c>
      <c r="B66" s="115" t="s">
        <v>249</v>
      </c>
      <c r="C66" s="112" t="s">
        <v>173</v>
      </c>
      <c r="D66" s="112" t="s">
        <v>318</v>
      </c>
      <c r="E66" s="119">
        <v>60200</v>
      </c>
      <c r="F66" s="118" t="s">
        <v>123</v>
      </c>
      <c r="G66" s="119">
        <f>E66</f>
        <v>60200</v>
      </c>
      <c r="H66" s="118">
        <v>40000</v>
      </c>
      <c r="I66" s="118" t="s">
        <v>123</v>
      </c>
      <c r="J66" s="118">
        <f>H66</f>
        <v>40000</v>
      </c>
      <c r="K66" s="131">
        <v>60000</v>
      </c>
      <c r="L66" s="153" t="s">
        <v>123</v>
      </c>
      <c r="M66" s="131">
        <f>K66</f>
        <v>60000</v>
      </c>
    </row>
    <row r="67" spans="1:13" s="56" customFormat="1" ht="18.75" customHeight="1">
      <c r="A67" s="112" t="s">
        <v>130</v>
      </c>
      <c r="B67" s="58" t="s">
        <v>4</v>
      </c>
      <c r="C67" s="57"/>
      <c r="D67" s="57"/>
      <c r="E67" s="120"/>
      <c r="F67" s="112"/>
      <c r="G67" s="120"/>
      <c r="H67" s="112"/>
      <c r="I67" s="112"/>
      <c r="J67" s="112"/>
      <c r="K67" s="112"/>
      <c r="L67" s="13"/>
      <c r="M67" s="112"/>
    </row>
    <row r="68" spans="1:13" s="56" customFormat="1" ht="46.5" customHeight="1">
      <c r="A68" s="113" t="s">
        <v>165</v>
      </c>
      <c r="B68" s="115" t="s">
        <v>250</v>
      </c>
      <c r="C68" s="113" t="s">
        <v>166</v>
      </c>
      <c r="D68" s="112" t="s">
        <v>228</v>
      </c>
      <c r="E68" s="133">
        <v>10</v>
      </c>
      <c r="F68" s="112" t="s">
        <v>123</v>
      </c>
      <c r="G68" s="133">
        <f>E68</f>
        <v>10</v>
      </c>
      <c r="H68" s="134">
        <v>16</v>
      </c>
      <c r="I68" s="134" t="s">
        <v>123</v>
      </c>
      <c r="J68" s="134">
        <f>H68</f>
        <v>16</v>
      </c>
      <c r="K68" s="134">
        <v>19</v>
      </c>
      <c r="L68" s="155" t="s">
        <v>123</v>
      </c>
      <c r="M68" s="134">
        <f>K68</f>
        <v>19</v>
      </c>
    </row>
    <row r="69" spans="1:13" s="56" customFormat="1" ht="18.75" customHeight="1">
      <c r="A69" s="116" t="s">
        <v>131</v>
      </c>
      <c r="B69" s="61" t="s">
        <v>5</v>
      </c>
      <c r="C69" s="62"/>
      <c r="D69" s="62"/>
      <c r="E69" s="120"/>
      <c r="F69" s="112"/>
      <c r="G69" s="120"/>
      <c r="H69" s="112"/>
      <c r="I69" s="112"/>
      <c r="J69" s="112"/>
      <c r="K69" s="112"/>
      <c r="L69" s="13"/>
      <c r="M69" s="112"/>
    </row>
    <row r="70" spans="1:13" s="56" customFormat="1" ht="42.75" customHeight="1">
      <c r="A70" s="113" t="s">
        <v>167</v>
      </c>
      <c r="B70" s="115" t="s">
        <v>251</v>
      </c>
      <c r="C70" s="113" t="s">
        <v>173</v>
      </c>
      <c r="D70" s="112" t="s">
        <v>174</v>
      </c>
      <c r="E70" s="119">
        <v>4290</v>
      </c>
      <c r="F70" s="118" t="s">
        <v>123</v>
      </c>
      <c r="G70" s="119">
        <f>E70</f>
        <v>4290</v>
      </c>
      <c r="H70" s="118">
        <v>2500</v>
      </c>
      <c r="I70" s="118" t="s">
        <v>123</v>
      </c>
      <c r="J70" s="118">
        <v>2500</v>
      </c>
      <c r="K70" s="131">
        <v>3157.89</v>
      </c>
      <c r="L70" s="153" t="s">
        <v>123</v>
      </c>
      <c r="M70" s="131">
        <f>K70</f>
        <v>3157.89</v>
      </c>
    </row>
    <row r="71" spans="1:13" s="56" customFormat="1" ht="18.75" customHeight="1">
      <c r="A71" s="113" t="s">
        <v>132</v>
      </c>
      <c r="B71" s="58" t="s">
        <v>6</v>
      </c>
      <c r="C71" s="63"/>
      <c r="D71" s="63"/>
      <c r="E71" s="120"/>
      <c r="F71" s="112"/>
      <c r="G71" s="120"/>
      <c r="H71" s="112"/>
      <c r="I71" s="112"/>
      <c r="J71" s="112"/>
      <c r="K71" s="112"/>
      <c r="L71" s="13"/>
      <c r="M71" s="112"/>
    </row>
    <row r="72" spans="1:13" s="56" customFormat="1" ht="60.75" customHeight="1">
      <c r="A72" s="113" t="s">
        <v>169</v>
      </c>
      <c r="B72" s="115" t="s">
        <v>252</v>
      </c>
      <c r="C72" s="112" t="s">
        <v>175</v>
      </c>
      <c r="D72" s="112" t="s">
        <v>253</v>
      </c>
      <c r="E72" s="158">
        <v>10</v>
      </c>
      <c r="F72" s="13" t="s">
        <v>123</v>
      </c>
      <c r="G72" s="158">
        <f>E72</f>
        <v>10</v>
      </c>
      <c r="H72" s="140">
        <v>5</v>
      </c>
      <c r="I72" s="140" t="s">
        <v>123</v>
      </c>
      <c r="J72" s="140">
        <f>H72</f>
        <v>5</v>
      </c>
      <c r="K72" s="140">
        <v>10</v>
      </c>
      <c r="L72" s="140" t="s">
        <v>123</v>
      </c>
      <c r="M72" s="140">
        <f>K72</f>
        <v>10</v>
      </c>
    </row>
    <row r="73" spans="1:13" s="56" customFormat="1" ht="34.5" customHeight="1">
      <c r="A73" s="112"/>
      <c r="B73" s="199" t="s">
        <v>254</v>
      </c>
      <c r="C73" s="200"/>
      <c r="D73" s="201"/>
      <c r="E73" s="120"/>
      <c r="F73" s="112"/>
      <c r="G73" s="120"/>
      <c r="H73" s="112"/>
      <c r="I73" s="112"/>
      <c r="J73" s="112"/>
      <c r="K73" s="112"/>
      <c r="L73" s="112"/>
      <c r="M73" s="112"/>
    </row>
    <row r="74" spans="1:13" s="56" customFormat="1" ht="18.75" customHeight="1">
      <c r="A74" s="112" t="s">
        <v>129</v>
      </c>
      <c r="B74" s="58" t="s">
        <v>3</v>
      </c>
      <c r="C74" s="57"/>
      <c r="D74" s="57"/>
      <c r="E74" s="120"/>
      <c r="F74" s="112"/>
      <c r="G74" s="120"/>
      <c r="H74" s="112"/>
      <c r="I74" s="112"/>
      <c r="J74" s="112"/>
      <c r="K74" s="112"/>
      <c r="L74" s="112"/>
      <c r="M74" s="112"/>
    </row>
    <row r="75" spans="1:13" s="56" customFormat="1" ht="138" customHeight="1">
      <c r="A75" s="112" t="s">
        <v>164</v>
      </c>
      <c r="B75" s="115" t="s">
        <v>176</v>
      </c>
      <c r="C75" s="112" t="s">
        <v>173</v>
      </c>
      <c r="D75" s="112" t="s">
        <v>318</v>
      </c>
      <c r="E75" s="119">
        <v>100000</v>
      </c>
      <c r="F75" s="118" t="s">
        <v>123</v>
      </c>
      <c r="G75" s="119">
        <f>E75</f>
        <v>100000</v>
      </c>
      <c r="H75" s="118">
        <v>80000</v>
      </c>
      <c r="I75" s="118" t="s">
        <v>123</v>
      </c>
      <c r="J75" s="118">
        <f>H75</f>
        <v>80000</v>
      </c>
      <c r="K75" s="131" t="s">
        <v>123</v>
      </c>
      <c r="L75" s="153" t="s">
        <v>123</v>
      </c>
      <c r="M75" s="131" t="str">
        <f>K75</f>
        <v>-</v>
      </c>
    </row>
    <row r="76" spans="1:13" s="56" customFormat="1" ht="18.75" customHeight="1">
      <c r="A76" s="112" t="s">
        <v>130</v>
      </c>
      <c r="B76" s="58" t="s">
        <v>4</v>
      </c>
      <c r="C76" s="57"/>
      <c r="D76" s="57"/>
      <c r="E76" s="120"/>
      <c r="F76" s="112"/>
      <c r="G76" s="120"/>
      <c r="H76" s="112"/>
      <c r="I76" s="112"/>
      <c r="J76" s="112"/>
      <c r="K76" s="112"/>
      <c r="L76" s="112"/>
      <c r="M76" s="112"/>
    </row>
    <row r="77" spans="1:13" s="56" customFormat="1" ht="79.5" customHeight="1">
      <c r="A77" s="113" t="s">
        <v>165</v>
      </c>
      <c r="B77" s="115" t="s">
        <v>289</v>
      </c>
      <c r="C77" s="113" t="s">
        <v>255</v>
      </c>
      <c r="D77" s="112" t="s">
        <v>228</v>
      </c>
      <c r="E77" s="130">
        <v>128795</v>
      </c>
      <c r="F77" s="112" t="s">
        <v>123</v>
      </c>
      <c r="G77" s="130">
        <f>E77</f>
        <v>128795</v>
      </c>
      <c r="H77" s="131">
        <v>51185</v>
      </c>
      <c r="I77" s="131" t="s">
        <v>123</v>
      </c>
      <c r="J77" s="131">
        <f>H77</f>
        <v>51185</v>
      </c>
      <c r="K77" s="131" t="s">
        <v>123</v>
      </c>
      <c r="L77" s="155" t="s">
        <v>123</v>
      </c>
      <c r="M77" s="153" t="str">
        <f>K77</f>
        <v>-</v>
      </c>
    </row>
    <row r="78" spans="1:13" s="56" customFormat="1" ht="18.75" customHeight="1">
      <c r="A78" s="113" t="s">
        <v>131</v>
      </c>
      <c r="B78" s="58" t="s">
        <v>5</v>
      </c>
      <c r="C78" s="62"/>
      <c r="D78" s="62"/>
      <c r="E78" s="120"/>
      <c r="F78" s="112"/>
      <c r="G78" s="120"/>
      <c r="H78" s="112"/>
      <c r="I78" s="112"/>
      <c r="J78" s="112"/>
      <c r="K78" s="112"/>
      <c r="L78" s="13"/>
      <c r="M78" s="13"/>
    </row>
    <row r="79" spans="1:13" s="56" customFormat="1" ht="51.75" customHeight="1">
      <c r="A79" s="113" t="s">
        <v>167</v>
      </c>
      <c r="B79" s="115" t="s">
        <v>256</v>
      </c>
      <c r="C79" s="113" t="s">
        <v>173</v>
      </c>
      <c r="D79" s="112" t="s">
        <v>228</v>
      </c>
      <c r="E79" s="119">
        <v>0.78</v>
      </c>
      <c r="F79" s="118" t="s">
        <v>123</v>
      </c>
      <c r="G79" s="119">
        <f>E79</f>
        <v>0.78</v>
      </c>
      <c r="H79" s="118">
        <v>0.98</v>
      </c>
      <c r="I79" s="118" t="s">
        <v>123</v>
      </c>
      <c r="J79" s="118">
        <f>H79</f>
        <v>0.98</v>
      </c>
      <c r="K79" s="118" t="s">
        <v>123</v>
      </c>
      <c r="L79" s="159" t="s">
        <v>123</v>
      </c>
      <c r="M79" s="159" t="str">
        <f>K79</f>
        <v>-</v>
      </c>
    </row>
    <row r="80" spans="1:13" s="56" customFormat="1" ht="18.75" customHeight="1">
      <c r="A80" s="113" t="s">
        <v>132</v>
      </c>
      <c r="B80" s="58" t="s">
        <v>6</v>
      </c>
      <c r="C80" s="63"/>
      <c r="D80" s="63"/>
      <c r="E80" s="120"/>
      <c r="F80" s="112"/>
      <c r="G80" s="120"/>
      <c r="H80" s="112"/>
      <c r="I80" s="112"/>
      <c r="J80" s="112"/>
      <c r="K80" s="112"/>
      <c r="L80" s="13"/>
      <c r="M80" s="13"/>
    </row>
    <row r="81" spans="1:13" s="56" customFormat="1" ht="82.5" customHeight="1">
      <c r="A81" s="113" t="s">
        <v>169</v>
      </c>
      <c r="B81" s="115" t="s">
        <v>257</v>
      </c>
      <c r="C81" s="112" t="s">
        <v>175</v>
      </c>
      <c r="D81" s="112" t="s">
        <v>213</v>
      </c>
      <c r="E81" s="120">
        <v>100</v>
      </c>
      <c r="F81" s="112" t="s">
        <v>123</v>
      </c>
      <c r="G81" s="120">
        <f>E81</f>
        <v>100</v>
      </c>
      <c r="H81" s="122">
        <v>100</v>
      </c>
      <c r="I81" s="122" t="s">
        <v>123</v>
      </c>
      <c r="J81" s="122">
        <f>H81</f>
        <v>100</v>
      </c>
      <c r="K81" s="122" t="s">
        <v>123</v>
      </c>
      <c r="L81" s="155" t="s">
        <v>123</v>
      </c>
      <c r="M81" s="140" t="str">
        <f>K81</f>
        <v>-</v>
      </c>
    </row>
    <row r="82" spans="1:13" s="56" customFormat="1" ht="37.5" customHeight="1">
      <c r="A82" s="112"/>
      <c r="B82" s="199" t="s">
        <v>258</v>
      </c>
      <c r="C82" s="200"/>
      <c r="D82" s="201"/>
      <c r="E82" s="120"/>
      <c r="F82" s="112"/>
      <c r="G82" s="120"/>
      <c r="H82" s="112"/>
      <c r="I82" s="112"/>
      <c r="J82" s="112"/>
      <c r="K82" s="112"/>
      <c r="L82" s="112"/>
      <c r="M82" s="112"/>
    </row>
    <row r="83" spans="1:13" s="56" customFormat="1" ht="18.75" customHeight="1">
      <c r="A83" s="112" t="s">
        <v>129</v>
      </c>
      <c r="B83" s="58" t="s">
        <v>3</v>
      </c>
      <c r="C83" s="57"/>
      <c r="D83" s="57"/>
      <c r="E83" s="120"/>
      <c r="F83" s="112"/>
      <c r="G83" s="120"/>
      <c r="H83" s="112"/>
      <c r="I83" s="112"/>
      <c r="J83" s="112"/>
      <c r="K83" s="112"/>
      <c r="L83" s="112"/>
      <c r="M83" s="112"/>
    </row>
    <row r="84" spans="1:13" s="56" customFormat="1" ht="131.25" customHeight="1">
      <c r="A84" s="112" t="s">
        <v>164</v>
      </c>
      <c r="B84" s="115" t="s">
        <v>259</v>
      </c>
      <c r="C84" s="112" t="s">
        <v>173</v>
      </c>
      <c r="D84" s="112" t="s">
        <v>318</v>
      </c>
      <c r="E84" s="119">
        <v>46500</v>
      </c>
      <c r="F84" s="118" t="s">
        <v>123</v>
      </c>
      <c r="G84" s="119">
        <f>E84</f>
        <v>46500</v>
      </c>
      <c r="H84" s="118">
        <v>30000</v>
      </c>
      <c r="I84" s="118" t="s">
        <v>123</v>
      </c>
      <c r="J84" s="118">
        <f>H84</f>
        <v>30000</v>
      </c>
      <c r="K84" s="131">
        <v>30000</v>
      </c>
      <c r="L84" s="153" t="s">
        <v>123</v>
      </c>
      <c r="M84" s="131">
        <f>K84</f>
        <v>30000</v>
      </c>
    </row>
    <row r="85" spans="1:13" s="56" customFormat="1" ht="18.75" customHeight="1">
      <c r="A85" s="112" t="s">
        <v>130</v>
      </c>
      <c r="B85" s="58" t="s">
        <v>4</v>
      </c>
      <c r="C85" s="57"/>
      <c r="D85" s="57"/>
      <c r="E85" s="120"/>
      <c r="F85" s="112"/>
      <c r="G85" s="120"/>
      <c r="H85" s="112"/>
      <c r="I85" s="112"/>
      <c r="J85" s="112"/>
      <c r="K85" s="112"/>
      <c r="L85" s="13"/>
      <c r="M85" s="112"/>
    </row>
    <row r="86" spans="1:13" s="56" customFormat="1" ht="52.5" customHeight="1">
      <c r="A86" s="113" t="s">
        <v>165</v>
      </c>
      <c r="B86" s="115" t="s">
        <v>290</v>
      </c>
      <c r="C86" s="113" t="s">
        <v>166</v>
      </c>
      <c r="D86" s="112" t="s">
        <v>228</v>
      </c>
      <c r="E86" s="133">
        <v>25</v>
      </c>
      <c r="F86" s="112" t="s">
        <v>123</v>
      </c>
      <c r="G86" s="133">
        <f>E86</f>
        <v>25</v>
      </c>
      <c r="H86" s="134">
        <v>113</v>
      </c>
      <c r="I86" s="134" t="s">
        <v>123</v>
      </c>
      <c r="J86" s="134">
        <f>H86</f>
        <v>113</v>
      </c>
      <c r="K86" s="134">
        <v>40</v>
      </c>
      <c r="L86" s="155" t="s">
        <v>123</v>
      </c>
      <c r="M86" s="134">
        <f>K86</f>
        <v>40</v>
      </c>
    </row>
    <row r="87" spans="1:13" s="56" customFormat="1" ht="18.75" customHeight="1">
      <c r="A87" s="113" t="s">
        <v>131</v>
      </c>
      <c r="B87" s="58" t="s">
        <v>5</v>
      </c>
      <c r="C87" s="62"/>
      <c r="D87" s="62"/>
      <c r="E87" s="120"/>
      <c r="F87" s="112"/>
      <c r="G87" s="120"/>
      <c r="H87" s="112"/>
      <c r="I87" s="112"/>
      <c r="J87" s="112"/>
      <c r="K87" s="112"/>
      <c r="L87" s="13"/>
      <c r="M87" s="112"/>
    </row>
    <row r="88" spans="1:13" s="56" customFormat="1" ht="62.25" customHeight="1">
      <c r="A88" s="113" t="s">
        <v>167</v>
      </c>
      <c r="B88" s="115" t="s">
        <v>291</v>
      </c>
      <c r="C88" s="113" t="s">
        <v>173</v>
      </c>
      <c r="D88" s="112" t="s">
        <v>168</v>
      </c>
      <c r="E88" s="119">
        <v>1860</v>
      </c>
      <c r="F88" s="118" t="s">
        <v>123</v>
      </c>
      <c r="G88" s="119">
        <f>E88</f>
        <v>1860</v>
      </c>
      <c r="H88" s="118">
        <v>265.49</v>
      </c>
      <c r="I88" s="118" t="s">
        <v>123</v>
      </c>
      <c r="J88" s="118">
        <f>H88</f>
        <v>265.49</v>
      </c>
      <c r="K88" s="134">
        <v>750</v>
      </c>
      <c r="L88" s="160" t="s">
        <v>123</v>
      </c>
      <c r="M88" s="134">
        <f>K88</f>
        <v>750</v>
      </c>
    </row>
    <row r="89" spans="1:13" s="56" customFormat="1" ht="18.75" customHeight="1">
      <c r="A89" s="113" t="s">
        <v>132</v>
      </c>
      <c r="B89" s="58" t="s">
        <v>6</v>
      </c>
      <c r="C89" s="63"/>
      <c r="D89" s="63"/>
      <c r="E89" s="120"/>
      <c r="F89" s="112"/>
      <c r="G89" s="120"/>
      <c r="H89" s="112"/>
      <c r="I89" s="112"/>
      <c r="J89" s="112"/>
      <c r="K89" s="112"/>
      <c r="L89" s="13"/>
      <c r="M89" s="112"/>
    </row>
    <row r="90" spans="1:13" s="56" customFormat="1" ht="70.5" customHeight="1">
      <c r="A90" s="113" t="s">
        <v>169</v>
      </c>
      <c r="B90" s="115" t="s">
        <v>260</v>
      </c>
      <c r="C90" s="112" t="s">
        <v>175</v>
      </c>
      <c r="D90" s="112" t="s">
        <v>300</v>
      </c>
      <c r="E90" s="120">
        <v>100</v>
      </c>
      <c r="F90" s="112" t="s">
        <v>123</v>
      </c>
      <c r="G90" s="120">
        <f>E90</f>
        <v>100</v>
      </c>
      <c r="H90" s="122">
        <v>100</v>
      </c>
      <c r="I90" s="122" t="s">
        <v>123</v>
      </c>
      <c r="J90" s="122">
        <f>H90</f>
        <v>100</v>
      </c>
      <c r="K90" s="122">
        <v>100</v>
      </c>
      <c r="L90" s="155" t="s">
        <v>123</v>
      </c>
      <c r="M90" s="140">
        <f>K90</f>
        <v>100</v>
      </c>
    </row>
    <row r="91" spans="1:13" s="56" customFormat="1" ht="37.5" customHeight="1">
      <c r="A91" s="112"/>
      <c r="B91" s="199" t="s">
        <v>261</v>
      </c>
      <c r="C91" s="200"/>
      <c r="D91" s="201"/>
      <c r="E91" s="120"/>
      <c r="F91" s="112"/>
      <c r="G91" s="120"/>
      <c r="H91" s="112"/>
      <c r="I91" s="112"/>
      <c r="J91" s="112"/>
      <c r="K91" s="112"/>
      <c r="L91" s="112"/>
      <c r="M91" s="112"/>
    </row>
    <row r="92" spans="1:13" s="56" customFormat="1" ht="18.75" customHeight="1">
      <c r="A92" s="112" t="s">
        <v>129</v>
      </c>
      <c r="B92" s="58" t="s">
        <v>3</v>
      </c>
      <c r="C92" s="57"/>
      <c r="D92" s="57"/>
      <c r="E92" s="120"/>
      <c r="F92" s="112"/>
      <c r="G92" s="120"/>
      <c r="H92" s="112"/>
      <c r="I92" s="112"/>
      <c r="J92" s="112"/>
      <c r="K92" s="112"/>
      <c r="L92" s="112"/>
      <c r="M92" s="112"/>
    </row>
    <row r="93" spans="1:13" s="56" customFormat="1" ht="133.5" customHeight="1">
      <c r="A93" s="112" t="s">
        <v>164</v>
      </c>
      <c r="B93" s="115" t="s">
        <v>176</v>
      </c>
      <c r="C93" s="112" t="s">
        <v>173</v>
      </c>
      <c r="D93" s="112" t="s">
        <v>318</v>
      </c>
      <c r="E93" s="119">
        <v>147800</v>
      </c>
      <c r="F93" s="118" t="s">
        <v>123</v>
      </c>
      <c r="G93" s="119">
        <f>E93</f>
        <v>147800</v>
      </c>
      <c r="H93" s="118">
        <v>100000</v>
      </c>
      <c r="I93" s="118" t="s">
        <v>123</v>
      </c>
      <c r="J93" s="118">
        <f>H93</f>
        <v>100000</v>
      </c>
      <c r="K93" s="131" t="s">
        <v>123</v>
      </c>
      <c r="L93" s="153" t="s">
        <v>123</v>
      </c>
      <c r="M93" s="153" t="str">
        <f>K93</f>
        <v>-</v>
      </c>
    </row>
    <row r="94" spans="1:13" s="56" customFormat="1" ht="18.75" customHeight="1">
      <c r="A94" s="112" t="s">
        <v>130</v>
      </c>
      <c r="B94" s="58" t="s">
        <v>4</v>
      </c>
      <c r="C94" s="57"/>
      <c r="D94" s="57"/>
      <c r="E94" s="120"/>
      <c r="F94" s="112"/>
      <c r="G94" s="120"/>
      <c r="H94" s="112"/>
      <c r="I94" s="112"/>
      <c r="J94" s="112"/>
      <c r="K94" s="112"/>
      <c r="L94" s="112"/>
      <c r="M94" s="112"/>
    </row>
    <row r="95" spans="1:13" s="56" customFormat="1" ht="69" customHeight="1">
      <c r="A95" s="113" t="s">
        <v>165</v>
      </c>
      <c r="B95" s="115" t="s">
        <v>262</v>
      </c>
      <c r="C95" s="113" t="s">
        <v>166</v>
      </c>
      <c r="D95" s="112" t="s">
        <v>228</v>
      </c>
      <c r="E95" s="130">
        <v>1271</v>
      </c>
      <c r="F95" s="112" t="s">
        <v>123</v>
      </c>
      <c r="G95" s="130">
        <f>E95</f>
        <v>1271</v>
      </c>
      <c r="H95" s="131">
        <v>272</v>
      </c>
      <c r="I95" s="131" t="s">
        <v>123</v>
      </c>
      <c r="J95" s="131">
        <f>H95</f>
        <v>272</v>
      </c>
      <c r="K95" s="131" t="s">
        <v>123</v>
      </c>
      <c r="L95" s="136" t="s">
        <v>123</v>
      </c>
      <c r="M95" s="131" t="str">
        <f>K95</f>
        <v>-</v>
      </c>
    </row>
    <row r="96" spans="1:13" s="56" customFormat="1" ht="18.75" customHeight="1">
      <c r="A96" s="113" t="s">
        <v>131</v>
      </c>
      <c r="B96" s="58" t="s">
        <v>5</v>
      </c>
      <c r="C96" s="62"/>
      <c r="D96" s="62"/>
      <c r="E96" s="120"/>
      <c r="F96" s="112"/>
      <c r="G96" s="120"/>
      <c r="H96" s="112"/>
      <c r="I96" s="112"/>
      <c r="J96" s="112"/>
      <c r="K96" s="112"/>
      <c r="L96" s="112"/>
      <c r="M96" s="112"/>
    </row>
    <row r="97" spans="1:13" s="56" customFormat="1" ht="51.75" customHeight="1">
      <c r="A97" s="113" t="s">
        <v>167</v>
      </c>
      <c r="B97" s="115" t="s">
        <v>263</v>
      </c>
      <c r="C97" s="113" t="s">
        <v>173</v>
      </c>
      <c r="D97" s="112" t="s">
        <v>168</v>
      </c>
      <c r="E97" s="119">
        <v>94.41</v>
      </c>
      <c r="F97" s="118" t="s">
        <v>123</v>
      </c>
      <c r="G97" s="119">
        <f>E97</f>
        <v>94.41</v>
      </c>
      <c r="H97" s="118">
        <v>367.65</v>
      </c>
      <c r="I97" s="118" t="s">
        <v>123</v>
      </c>
      <c r="J97" s="118">
        <f>H97</f>
        <v>367.65</v>
      </c>
      <c r="K97" s="134" t="s">
        <v>123</v>
      </c>
      <c r="L97" s="157" t="s">
        <v>123</v>
      </c>
      <c r="M97" s="134" t="str">
        <f>K97</f>
        <v>-</v>
      </c>
    </row>
    <row r="98" spans="1:13" s="56" customFormat="1" ht="18.75" customHeight="1">
      <c r="A98" s="113" t="s">
        <v>132</v>
      </c>
      <c r="B98" s="58" t="s">
        <v>6</v>
      </c>
      <c r="C98" s="63"/>
      <c r="D98" s="63"/>
      <c r="E98" s="120"/>
      <c r="F98" s="112"/>
      <c r="G98" s="120"/>
      <c r="H98" s="112"/>
      <c r="I98" s="112"/>
      <c r="J98" s="112"/>
      <c r="K98" s="112"/>
      <c r="L98" s="112"/>
      <c r="M98" s="112"/>
    </row>
    <row r="99" spans="1:13" s="56" customFormat="1" ht="81" customHeight="1">
      <c r="A99" s="113" t="s">
        <v>169</v>
      </c>
      <c r="B99" s="115" t="s">
        <v>264</v>
      </c>
      <c r="C99" s="112" t="s">
        <v>175</v>
      </c>
      <c r="D99" s="112" t="s">
        <v>213</v>
      </c>
      <c r="E99" s="120">
        <v>100</v>
      </c>
      <c r="F99" s="112" t="s">
        <v>123</v>
      </c>
      <c r="G99" s="120">
        <f>E99</f>
        <v>100</v>
      </c>
      <c r="H99" s="122">
        <v>100</v>
      </c>
      <c r="I99" s="122" t="s">
        <v>123</v>
      </c>
      <c r="J99" s="122">
        <f>H99</f>
        <v>100</v>
      </c>
      <c r="K99" s="122" t="s">
        <v>123</v>
      </c>
      <c r="L99" s="155" t="s">
        <v>123</v>
      </c>
      <c r="M99" s="140" t="str">
        <f>K99</f>
        <v>-</v>
      </c>
    </row>
    <row r="100" spans="1:13" s="56" customFormat="1" ht="24.75" customHeight="1">
      <c r="A100" s="112"/>
      <c r="B100" s="199" t="s">
        <v>265</v>
      </c>
      <c r="C100" s="200"/>
      <c r="D100" s="201"/>
      <c r="E100" s="120"/>
      <c r="F100" s="112"/>
      <c r="G100" s="120"/>
      <c r="H100" s="112"/>
      <c r="I100" s="112"/>
      <c r="J100" s="112"/>
      <c r="K100" s="112"/>
      <c r="L100" s="112"/>
      <c r="M100" s="112"/>
    </row>
    <row r="101" spans="1:13" s="56" customFormat="1" ht="18.75" customHeight="1">
      <c r="A101" s="112" t="s">
        <v>129</v>
      </c>
      <c r="B101" s="58" t="s">
        <v>3</v>
      </c>
      <c r="C101" s="57"/>
      <c r="D101" s="57"/>
      <c r="E101" s="120"/>
      <c r="F101" s="112"/>
      <c r="G101" s="120"/>
      <c r="H101" s="112"/>
      <c r="I101" s="112"/>
      <c r="J101" s="112"/>
      <c r="K101" s="112"/>
      <c r="L101" s="112"/>
      <c r="M101" s="112"/>
    </row>
    <row r="102" spans="1:13" s="56" customFormat="1" ht="130.5" customHeight="1">
      <c r="A102" s="112" t="s">
        <v>164</v>
      </c>
      <c r="B102" s="115" t="s">
        <v>266</v>
      </c>
      <c r="C102" s="112" t="s">
        <v>173</v>
      </c>
      <c r="D102" s="112" t="s">
        <v>318</v>
      </c>
      <c r="E102" s="119">
        <v>37888.2</v>
      </c>
      <c r="F102" s="118" t="s">
        <v>123</v>
      </c>
      <c r="G102" s="119">
        <f>E102</f>
        <v>37888.2</v>
      </c>
      <c r="H102" s="118">
        <v>100000</v>
      </c>
      <c r="I102" s="118" t="s">
        <v>123</v>
      </c>
      <c r="J102" s="118">
        <f>H102</f>
        <v>100000</v>
      </c>
      <c r="K102" s="131">
        <v>100000</v>
      </c>
      <c r="L102" s="153" t="s">
        <v>123</v>
      </c>
      <c r="M102" s="153">
        <f>K102</f>
        <v>100000</v>
      </c>
    </row>
    <row r="103" spans="1:13" s="56" customFormat="1" ht="18.75" customHeight="1">
      <c r="A103" s="112" t="s">
        <v>130</v>
      </c>
      <c r="B103" s="58" t="s">
        <v>4</v>
      </c>
      <c r="C103" s="57"/>
      <c r="D103" s="57"/>
      <c r="E103" s="120"/>
      <c r="F103" s="112"/>
      <c r="G103" s="120"/>
      <c r="H103" s="112"/>
      <c r="I103" s="112"/>
      <c r="J103" s="112"/>
      <c r="K103" s="112"/>
      <c r="L103" s="13"/>
      <c r="M103" s="13"/>
    </row>
    <row r="104" spans="1:13" s="56" customFormat="1" ht="67.5" customHeight="1">
      <c r="A104" s="113" t="s">
        <v>165</v>
      </c>
      <c r="B104" s="115" t="s">
        <v>267</v>
      </c>
      <c r="C104" s="113" t="s">
        <v>166</v>
      </c>
      <c r="D104" s="112" t="s">
        <v>213</v>
      </c>
      <c r="E104" s="121">
        <v>8</v>
      </c>
      <c r="F104" s="112" t="s">
        <v>123</v>
      </c>
      <c r="G104" s="121">
        <f>E104</f>
        <v>8</v>
      </c>
      <c r="H104" s="129">
        <v>12</v>
      </c>
      <c r="I104" s="129"/>
      <c r="J104" s="129">
        <f>H104</f>
        <v>12</v>
      </c>
      <c r="K104" s="129">
        <v>7</v>
      </c>
      <c r="L104" s="155" t="s">
        <v>123</v>
      </c>
      <c r="M104" s="155">
        <f>K104</f>
        <v>7</v>
      </c>
    </row>
    <row r="105" spans="1:13" s="56" customFormat="1" ht="67.5" customHeight="1">
      <c r="A105" s="113" t="s">
        <v>234</v>
      </c>
      <c r="B105" s="115" t="s">
        <v>311</v>
      </c>
      <c r="C105" s="113" t="s">
        <v>166</v>
      </c>
      <c r="D105" s="112" t="s">
        <v>312</v>
      </c>
      <c r="E105" s="139" t="s">
        <v>123</v>
      </c>
      <c r="F105" s="112" t="s">
        <v>123</v>
      </c>
      <c r="G105" s="139" t="s">
        <v>123</v>
      </c>
      <c r="H105" s="129">
        <v>5</v>
      </c>
      <c r="I105" s="129"/>
      <c r="J105" s="129">
        <f>H105</f>
        <v>5</v>
      </c>
      <c r="K105" s="129">
        <v>7</v>
      </c>
      <c r="L105" s="155"/>
      <c r="M105" s="155">
        <f>K105</f>
        <v>7</v>
      </c>
    </row>
    <row r="106" spans="1:13" s="56" customFormat="1" ht="18.75" customHeight="1">
      <c r="A106" s="113" t="s">
        <v>131</v>
      </c>
      <c r="B106" s="58" t="s">
        <v>5</v>
      </c>
      <c r="C106" s="62"/>
      <c r="D106" s="62"/>
      <c r="E106" s="120"/>
      <c r="F106" s="112"/>
      <c r="G106" s="120"/>
      <c r="H106" s="112"/>
      <c r="I106" s="112"/>
      <c r="J106" s="112"/>
      <c r="K106" s="112"/>
      <c r="L106" s="112"/>
      <c r="M106" s="112"/>
    </row>
    <row r="107" spans="1:13" s="56" customFormat="1" ht="50.25" customHeight="1">
      <c r="A107" s="113" t="s">
        <v>167</v>
      </c>
      <c r="B107" s="115" t="s">
        <v>268</v>
      </c>
      <c r="C107" s="113" t="s">
        <v>173</v>
      </c>
      <c r="D107" s="112" t="s">
        <v>168</v>
      </c>
      <c r="E107" s="119">
        <v>4736.03</v>
      </c>
      <c r="F107" s="118" t="s">
        <v>123</v>
      </c>
      <c r="G107" s="119">
        <f>E107</f>
        <v>4736.03</v>
      </c>
      <c r="H107" s="118">
        <v>8333.33</v>
      </c>
      <c r="I107" s="118"/>
      <c r="J107" s="118">
        <f>H107</f>
        <v>8333.33</v>
      </c>
      <c r="K107" s="153">
        <v>14285.72</v>
      </c>
      <c r="L107" s="153" t="s">
        <v>123</v>
      </c>
      <c r="M107" s="153">
        <f>K107</f>
        <v>14285.72</v>
      </c>
    </row>
    <row r="108" spans="1:13" s="56" customFormat="1" ht="18.75" customHeight="1">
      <c r="A108" s="113" t="s">
        <v>132</v>
      </c>
      <c r="B108" s="58" t="s">
        <v>6</v>
      </c>
      <c r="C108" s="63"/>
      <c r="D108" s="63"/>
      <c r="E108" s="120"/>
      <c r="F108" s="112"/>
      <c r="G108" s="120"/>
      <c r="H108" s="112"/>
      <c r="I108" s="112"/>
      <c r="J108" s="112"/>
      <c r="K108" s="112"/>
      <c r="L108" s="112"/>
      <c r="M108" s="112"/>
    </row>
    <row r="109" spans="1:13" s="56" customFormat="1" ht="60" customHeight="1">
      <c r="A109" s="113" t="s">
        <v>169</v>
      </c>
      <c r="B109" s="115" t="s">
        <v>269</v>
      </c>
      <c r="C109" s="112" t="s">
        <v>175</v>
      </c>
      <c r="D109" s="112" t="s">
        <v>270</v>
      </c>
      <c r="E109" s="158">
        <v>70</v>
      </c>
      <c r="F109" s="13" t="s">
        <v>123</v>
      </c>
      <c r="G109" s="158">
        <f>E109</f>
        <v>70</v>
      </c>
      <c r="H109" s="140">
        <v>70</v>
      </c>
      <c r="I109" s="140"/>
      <c r="J109" s="140">
        <f>H109</f>
        <v>70</v>
      </c>
      <c r="K109" s="140">
        <v>80</v>
      </c>
      <c r="L109" s="155" t="s">
        <v>123</v>
      </c>
      <c r="M109" s="140">
        <f>K109</f>
        <v>80</v>
      </c>
    </row>
    <row r="110" spans="1:13" s="56" customFormat="1" ht="18.75" customHeight="1">
      <c r="A110" s="112"/>
      <c r="B110" s="199" t="s">
        <v>271</v>
      </c>
      <c r="C110" s="200"/>
      <c r="D110" s="201"/>
      <c r="E110" s="120"/>
      <c r="F110" s="112"/>
      <c r="G110" s="120"/>
      <c r="H110" s="112"/>
      <c r="I110" s="112"/>
      <c r="J110" s="112"/>
      <c r="K110" s="112"/>
      <c r="L110" s="112"/>
      <c r="M110" s="112"/>
    </row>
    <row r="111" spans="1:13" s="56" customFormat="1" ht="18.75" customHeight="1">
      <c r="A111" s="112" t="s">
        <v>129</v>
      </c>
      <c r="B111" s="58" t="s">
        <v>3</v>
      </c>
      <c r="C111" s="57"/>
      <c r="D111" s="57"/>
      <c r="E111" s="120"/>
      <c r="F111" s="112"/>
      <c r="G111" s="120"/>
      <c r="H111" s="112"/>
      <c r="I111" s="112"/>
      <c r="J111" s="112"/>
      <c r="K111" s="112"/>
      <c r="L111" s="112"/>
      <c r="M111" s="112"/>
    </row>
    <row r="112" spans="1:13" s="56" customFormat="1" ht="141" customHeight="1">
      <c r="A112" s="112" t="s">
        <v>164</v>
      </c>
      <c r="B112" s="115" t="s">
        <v>272</v>
      </c>
      <c r="C112" s="112" t="s">
        <v>173</v>
      </c>
      <c r="D112" s="112" t="s">
        <v>318</v>
      </c>
      <c r="E112" s="119">
        <v>69981.2</v>
      </c>
      <c r="F112" s="118" t="s">
        <v>123</v>
      </c>
      <c r="G112" s="119">
        <f>E112</f>
        <v>69981.2</v>
      </c>
      <c r="H112" s="118">
        <v>70000</v>
      </c>
      <c r="I112" s="118" t="s">
        <v>123</v>
      </c>
      <c r="J112" s="118">
        <f>H112</f>
        <v>70000</v>
      </c>
      <c r="K112" s="131" t="s">
        <v>123</v>
      </c>
      <c r="L112" s="135" t="s">
        <v>123</v>
      </c>
      <c r="M112" s="131" t="str">
        <f>K112</f>
        <v>-</v>
      </c>
    </row>
    <row r="113" spans="1:13" s="56" customFormat="1" ht="18.75" customHeight="1">
      <c r="A113" s="112" t="s">
        <v>130</v>
      </c>
      <c r="B113" s="58" t="s">
        <v>4</v>
      </c>
      <c r="C113" s="57"/>
      <c r="D113" s="57"/>
      <c r="E113" s="120"/>
      <c r="F113" s="112"/>
      <c r="G113" s="120"/>
      <c r="H113" s="112"/>
      <c r="I113" s="112"/>
      <c r="J113" s="112"/>
      <c r="K113" s="112"/>
      <c r="L113" s="112"/>
      <c r="M113" s="112"/>
    </row>
    <row r="114" spans="1:13" s="56" customFormat="1" ht="75.75" customHeight="1">
      <c r="A114" s="113" t="s">
        <v>165</v>
      </c>
      <c r="B114" s="115" t="s">
        <v>313</v>
      </c>
      <c r="C114" s="113" t="s">
        <v>166</v>
      </c>
      <c r="D114" s="112" t="s">
        <v>228</v>
      </c>
      <c r="E114" s="130">
        <v>5715</v>
      </c>
      <c r="F114" s="112" t="s">
        <v>123</v>
      </c>
      <c r="G114" s="130">
        <f>E114</f>
        <v>5715</v>
      </c>
      <c r="H114" s="131">
        <v>998</v>
      </c>
      <c r="I114" s="131" t="s">
        <v>123</v>
      </c>
      <c r="J114" s="131">
        <f>H114</f>
        <v>998</v>
      </c>
      <c r="K114" s="131" t="s">
        <v>123</v>
      </c>
      <c r="L114" s="136" t="s">
        <v>123</v>
      </c>
      <c r="M114" s="131" t="str">
        <f>K114</f>
        <v>-</v>
      </c>
    </row>
    <row r="115" spans="1:13" s="56" customFormat="1" ht="18.75" customHeight="1">
      <c r="A115" s="113" t="s">
        <v>131</v>
      </c>
      <c r="B115" s="58" t="s">
        <v>5</v>
      </c>
      <c r="C115" s="62"/>
      <c r="D115" s="62"/>
      <c r="E115" s="120"/>
      <c r="F115" s="112"/>
      <c r="G115" s="120"/>
      <c r="H115" s="112"/>
      <c r="I115" s="112"/>
      <c r="J115" s="112"/>
      <c r="K115" s="112"/>
      <c r="L115" s="112"/>
      <c r="M115" s="112"/>
    </row>
    <row r="116" spans="1:13" s="56" customFormat="1" ht="79.5" customHeight="1">
      <c r="A116" s="113" t="s">
        <v>167</v>
      </c>
      <c r="B116" s="115" t="s">
        <v>292</v>
      </c>
      <c r="C116" s="113" t="s">
        <v>173</v>
      </c>
      <c r="D116" s="112" t="s">
        <v>171</v>
      </c>
      <c r="E116" s="119">
        <v>12.25</v>
      </c>
      <c r="F116" s="118" t="s">
        <v>123</v>
      </c>
      <c r="G116" s="119">
        <f>E116</f>
        <v>12.25</v>
      </c>
      <c r="H116" s="118">
        <v>70.14</v>
      </c>
      <c r="I116" s="118" t="s">
        <v>123</v>
      </c>
      <c r="J116" s="118">
        <f>H116</f>
        <v>70.14</v>
      </c>
      <c r="K116" s="131" t="s">
        <v>123</v>
      </c>
      <c r="L116" s="153" t="s">
        <v>123</v>
      </c>
      <c r="M116" s="153" t="str">
        <f>K116</f>
        <v>-</v>
      </c>
    </row>
    <row r="117" spans="1:13" s="56" customFormat="1" ht="18.75" customHeight="1">
      <c r="A117" s="113" t="s">
        <v>132</v>
      </c>
      <c r="B117" s="58" t="s">
        <v>6</v>
      </c>
      <c r="C117" s="63"/>
      <c r="D117" s="63"/>
      <c r="E117" s="120"/>
      <c r="F117" s="112"/>
      <c r="G117" s="120"/>
      <c r="H117" s="112"/>
      <c r="I117" s="112"/>
      <c r="J117" s="112"/>
      <c r="K117" s="112"/>
      <c r="L117" s="13"/>
      <c r="M117" s="13"/>
    </row>
    <row r="118" spans="1:13" s="56" customFormat="1" ht="78" customHeight="1">
      <c r="A118" s="113" t="s">
        <v>169</v>
      </c>
      <c r="B118" s="115" t="s">
        <v>273</v>
      </c>
      <c r="C118" s="112" t="s">
        <v>175</v>
      </c>
      <c r="D118" s="112" t="s">
        <v>171</v>
      </c>
      <c r="E118" s="120">
        <v>100</v>
      </c>
      <c r="F118" s="112" t="s">
        <v>123</v>
      </c>
      <c r="G118" s="120">
        <f>E118</f>
        <v>100</v>
      </c>
      <c r="H118" s="122">
        <v>100</v>
      </c>
      <c r="I118" s="122" t="s">
        <v>123</v>
      </c>
      <c r="J118" s="122">
        <f>H118</f>
        <v>100</v>
      </c>
      <c r="K118" s="122" t="s">
        <v>123</v>
      </c>
      <c r="L118" s="155" t="s">
        <v>123</v>
      </c>
      <c r="M118" s="140" t="str">
        <f>K118</f>
        <v>-</v>
      </c>
    </row>
    <row r="119" spans="1:13" s="56" customFormat="1" ht="18.75" customHeight="1">
      <c r="A119" s="112"/>
      <c r="B119" s="217" t="s">
        <v>341</v>
      </c>
      <c r="C119" s="218"/>
      <c r="D119" s="219"/>
      <c r="E119" s="120"/>
      <c r="F119" s="112"/>
      <c r="G119" s="120"/>
      <c r="H119" s="112"/>
      <c r="I119" s="112"/>
      <c r="J119" s="112"/>
      <c r="K119" s="112"/>
      <c r="L119" s="112"/>
      <c r="M119" s="112"/>
    </row>
    <row r="120" spans="1:13" s="56" customFormat="1" ht="18.75" customHeight="1">
      <c r="A120" s="112" t="s">
        <v>129</v>
      </c>
      <c r="B120" s="58" t="s">
        <v>3</v>
      </c>
      <c r="C120" s="57"/>
      <c r="D120" s="57"/>
      <c r="E120" s="120"/>
      <c r="F120" s="112"/>
      <c r="G120" s="120"/>
      <c r="H120" s="112"/>
      <c r="I120" s="112"/>
      <c r="J120" s="112"/>
      <c r="K120" s="112"/>
      <c r="L120" s="112"/>
      <c r="M120" s="112"/>
    </row>
    <row r="121" spans="1:13" s="56" customFormat="1" ht="145.5" customHeight="1">
      <c r="A121" s="112" t="s">
        <v>164</v>
      </c>
      <c r="B121" s="115" t="s">
        <v>342</v>
      </c>
      <c r="C121" s="112" t="s">
        <v>173</v>
      </c>
      <c r="D121" s="112" t="s">
        <v>318</v>
      </c>
      <c r="E121" s="119">
        <v>104792.1</v>
      </c>
      <c r="F121" s="118" t="s">
        <v>123</v>
      </c>
      <c r="G121" s="119">
        <f>E121</f>
        <v>104792.1</v>
      </c>
      <c r="H121" s="118">
        <v>160000</v>
      </c>
      <c r="I121" s="118" t="s">
        <v>123</v>
      </c>
      <c r="J121" s="118">
        <f>H121</f>
        <v>160000</v>
      </c>
      <c r="K121" s="131">
        <v>160000</v>
      </c>
      <c r="L121" s="153" t="s">
        <v>123</v>
      </c>
      <c r="M121" s="131">
        <f>K121</f>
        <v>160000</v>
      </c>
    </row>
    <row r="122" spans="1:13" s="56" customFormat="1" ht="18.75" customHeight="1">
      <c r="A122" s="112" t="s">
        <v>130</v>
      </c>
      <c r="B122" s="58" t="s">
        <v>4</v>
      </c>
      <c r="C122" s="57"/>
      <c r="D122" s="57"/>
      <c r="E122" s="120"/>
      <c r="F122" s="112"/>
      <c r="G122" s="120"/>
      <c r="H122" s="112"/>
      <c r="I122" s="112"/>
      <c r="J122" s="112"/>
      <c r="K122" s="112"/>
      <c r="L122" s="112"/>
      <c r="M122" s="112"/>
    </row>
    <row r="123" spans="1:13" s="56" customFormat="1" ht="52.5" customHeight="1">
      <c r="A123" s="113" t="s">
        <v>165</v>
      </c>
      <c r="B123" s="115" t="s">
        <v>277</v>
      </c>
      <c r="C123" s="113" t="s">
        <v>166</v>
      </c>
      <c r="D123" s="112" t="s">
        <v>228</v>
      </c>
      <c r="E123" s="147">
        <v>2</v>
      </c>
      <c r="F123" s="161" t="s">
        <v>123</v>
      </c>
      <c r="G123" s="147">
        <f>E123</f>
        <v>2</v>
      </c>
      <c r="H123" s="153">
        <v>2</v>
      </c>
      <c r="I123" s="153" t="s">
        <v>123</v>
      </c>
      <c r="J123" s="153">
        <f>H123</f>
        <v>2</v>
      </c>
      <c r="K123" s="153">
        <v>2</v>
      </c>
      <c r="L123" s="155" t="s">
        <v>123</v>
      </c>
      <c r="M123" s="153">
        <f>K123</f>
        <v>2</v>
      </c>
    </row>
    <row r="124" spans="1:13" s="56" customFormat="1" ht="47.25" customHeight="1">
      <c r="A124" s="113" t="s">
        <v>234</v>
      </c>
      <c r="B124" s="115" t="s">
        <v>278</v>
      </c>
      <c r="C124" s="113" t="s">
        <v>172</v>
      </c>
      <c r="D124" s="112" t="s">
        <v>279</v>
      </c>
      <c r="E124" s="147">
        <v>12000</v>
      </c>
      <c r="F124" s="161" t="s">
        <v>123</v>
      </c>
      <c r="G124" s="147">
        <f>E124</f>
        <v>12000</v>
      </c>
      <c r="H124" s="153">
        <v>13000</v>
      </c>
      <c r="I124" s="153" t="s">
        <v>123</v>
      </c>
      <c r="J124" s="153">
        <f>H124</f>
        <v>13000</v>
      </c>
      <c r="K124" s="153">
        <v>12000</v>
      </c>
      <c r="L124" s="155" t="s">
        <v>123</v>
      </c>
      <c r="M124" s="153">
        <f>K124</f>
        <v>12000</v>
      </c>
    </row>
    <row r="125" spans="1:13" s="56" customFormat="1" ht="42" customHeight="1">
      <c r="A125" s="113" t="s">
        <v>276</v>
      </c>
      <c r="B125" s="115" t="s">
        <v>343</v>
      </c>
      <c r="C125" s="113" t="s">
        <v>166</v>
      </c>
      <c r="D125" s="112" t="s">
        <v>213</v>
      </c>
      <c r="E125" s="147">
        <v>108</v>
      </c>
      <c r="F125" s="161" t="s">
        <v>123</v>
      </c>
      <c r="G125" s="147">
        <f>E125</f>
        <v>108</v>
      </c>
      <c r="H125" s="153">
        <v>80</v>
      </c>
      <c r="I125" s="153" t="s">
        <v>123</v>
      </c>
      <c r="J125" s="153">
        <f>H125</f>
        <v>80</v>
      </c>
      <c r="K125" s="153">
        <v>3</v>
      </c>
      <c r="L125" s="155" t="s">
        <v>123</v>
      </c>
      <c r="M125" s="153">
        <f>K125</f>
        <v>3</v>
      </c>
    </row>
    <row r="126" spans="1:13" s="56" customFormat="1" ht="88.5" customHeight="1">
      <c r="A126" s="113" t="s">
        <v>344</v>
      </c>
      <c r="B126" s="115" t="s">
        <v>345</v>
      </c>
      <c r="C126" s="113" t="s">
        <v>166</v>
      </c>
      <c r="D126" s="112" t="s">
        <v>346</v>
      </c>
      <c r="E126" s="161" t="s">
        <v>123</v>
      </c>
      <c r="F126" s="161" t="s">
        <v>123</v>
      </c>
      <c r="G126" s="161" t="s">
        <v>123</v>
      </c>
      <c r="H126" s="161" t="s">
        <v>123</v>
      </c>
      <c r="I126" s="161" t="s">
        <v>123</v>
      </c>
      <c r="J126" s="161" t="s">
        <v>123</v>
      </c>
      <c r="K126" s="153">
        <v>1</v>
      </c>
      <c r="L126" s="129" t="s">
        <v>123</v>
      </c>
      <c r="M126" s="153">
        <f>K126</f>
        <v>1</v>
      </c>
    </row>
    <row r="127" spans="1:13" s="56" customFormat="1" ht="18.75" customHeight="1">
      <c r="A127" s="113" t="s">
        <v>131</v>
      </c>
      <c r="B127" s="58" t="s">
        <v>5</v>
      </c>
      <c r="C127" s="62"/>
      <c r="D127" s="62"/>
      <c r="E127" s="120"/>
      <c r="F127" s="112"/>
      <c r="G127" s="120"/>
      <c r="H127" s="112"/>
      <c r="I127" s="112"/>
      <c r="J127" s="112"/>
      <c r="K127" s="112"/>
      <c r="L127" s="112"/>
      <c r="M127" s="112"/>
    </row>
    <row r="128" spans="1:13" s="56" customFormat="1" ht="39.75" customHeight="1">
      <c r="A128" s="113" t="s">
        <v>167</v>
      </c>
      <c r="B128" s="115" t="s">
        <v>281</v>
      </c>
      <c r="C128" s="113" t="s">
        <v>173</v>
      </c>
      <c r="D128" s="112" t="s">
        <v>168</v>
      </c>
      <c r="E128" s="128">
        <v>52396.05</v>
      </c>
      <c r="F128" s="127" t="s">
        <v>123</v>
      </c>
      <c r="G128" s="128">
        <f>E128</f>
        <v>52396.05</v>
      </c>
      <c r="H128" s="127">
        <v>80000</v>
      </c>
      <c r="I128" s="127" t="s">
        <v>123</v>
      </c>
      <c r="J128" s="127">
        <f>H128</f>
        <v>80000</v>
      </c>
      <c r="K128" s="127">
        <v>80000</v>
      </c>
      <c r="L128" s="155" t="s">
        <v>123</v>
      </c>
      <c r="M128" s="161">
        <f>K128</f>
        <v>80000</v>
      </c>
    </row>
    <row r="129" spans="1:13" s="56" customFormat="1" ht="18.75" customHeight="1">
      <c r="A129" s="113" t="s">
        <v>132</v>
      </c>
      <c r="B129" s="58" t="s">
        <v>6</v>
      </c>
      <c r="C129" s="63"/>
      <c r="D129" s="63"/>
      <c r="E129" s="120"/>
      <c r="F129" s="112"/>
      <c r="G129" s="120"/>
      <c r="H129" s="112"/>
      <c r="I129" s="112"/>
      <c r="J129" s="112"/>
      <c r="K129" s="112"/>
      <c r="L129" s="13"/>
      <c r="M129" s="13"/>
    </row>
    <row r="130" spans="1:13" s="56" customFormat="1" ht="42" customHeight="1">
      <c r="A130" s="113" t="s">
        <v>169</v>
      </c>
      <c r="B130" s="115" t="s">
        <v>282</v>
      </c>
      <c r="C130" s="112" t="s">
        <v>175</v>
      </c>
      <c r="D130" s="112" t="s">
        <v>283</v>
      </c>
      <c r="E130" s="120">
        <v>4.5</v>
      </c>
      <c r="F130" s="127" t="s">
        <v>123</v>
      </c>
      <c r="G130" s="120">
        <f>E130</f>
        <v>4.5</v>
      </c>
      <c r="H130" s="122">
        <v>4.8</v>
      </c>
      <c r="I130" s="122" t="s">
        <v>123</v>
      </c>
      <c r="J130" s="122">
        <f>H130</f>
        <v>4.8</v>
      </c>
      <c r="K130" s="122">
        <v>4.5</v>
      </c>
      <c r="L130" s="155" t="s">
        <v>123</v>
      </c>
      <c r="M130" s="140">
        <f>K130</f>
        <v>4.5</v>
      </c>
    </row>
    <row r="131" spans="1:13" s="56" customFormat="1" ht="18.75" customHeight="1">
      <c r="A131" s="112"/>
      <c r="B131" s="199" t="s">
        <v>284</v>
      </c>
      <c r="C131" s="200"/>
      <c r="D131" s="201"/>
      <c r="E131" s="120"/>
      <c r="F131" s="112"/>
      <c r="G131" s="120"/>
      <c r="H131" s="112"/>
      <c r="I131" s="112"/>
      <c r="J131" s="112"/>
      <c r="K131" s="112"/>
      <c r="L131" s="112"/>
      <c r="M131" s="112"/>
    </row>
    <row r="132" spans="1:13" s="56" customFormat="1" ht="18.75" customHeight="1">
      <c r="A132" s="112" t="s">
        <v>129</v>
      </c>
      <c r="B132" s="58" t="s">
        <v>3</v>
      </c>
      <c r="C132" s="57"/>
      <c r="D132" s="57"/>
      <c r="E132" s="120"/>
      <c r="F132" s="112"/>
      <c r="G132" s="120"/>
      <c r="H132" s="112"/>
      <c r="I132" s="112"/>
      <c r="J132" s="112"/>
      <c r="K132" s="112"/>
      <c r="L132" s="112"/>
      <c r="M132" s="112"/>
    </row>
    <row r="133" spans="1:13" s="56" customFormat="1" ht="142.5" customHeight="1">
      <c r="A133" s="112" t="s">
        <v>164</v>
      </c>
      <c r="B133" s="115" t="s">
        <v>285</v>
      </c>
      <c r="C133" s="112" t="s">
        <v>173</v>
      </c>
      <c r="D133" s="112" t="s">
        <v>296</v>
      </c>
      <c r="E133" s="137" t="s">
        <v>123</v>
      </c>
      <c r="F133" s="127" t="s">
        <v>123</v>
      </c>
      <c r="G133" s="137" t="s">
        <v>123</v>
      </c>
      <c r="H133" s="118">
        <v>120000</v>
      </c>
      <c r="I133" s="118" t="s">
        <v>123</v>
      </c>
      <c r="J133" s="118">
        <f>H133</f>
        <v>120000</v>
      </c>
      <c r="K133" s="131" t="s">
        <v>123</v>
      </c>
      <c r="L133" s="131" t="s">
        <v>123</v>
      </c>
      <c r="M133" s="131" t="str">
        <f>K133</f>
        <v>-</v>
      </c>
    </row>
    <row r="134" spans="1:13" s="56" customFormat="1" ht="18.75" customHeight="1">
      <c r="A134" s="112" t="s">
        <v>130</v>
      </c>
      <c r="B134" s="58" t="s">
        <v>4</v>
      </c>
      <c r="C134" s="57"/>
      <c r="D134" s="57"/>
      <c r="E134" s="120"/>
      <c r="F134" s="112"/>
      <c r="G134" s="120"/>
      <c r="H134" s="112"/>
      <c r="I134" s="112"/>
      <c r="J134" s="112"/>
      <c r="K134" s="112"/>
      <c r="L134" s="112"/>
      <c r="M134" s="112"/>
    </row>
    <row r="135" spans="1:13" s="56" customFormat="1" ht="33.75" customHeight="1">
      <c r="A135" s="113" t="s">
        <v>165</v>
      </c>
      <c r="B135" s="115" t="s">
        <v>286</v>
      </c>
      <c r="C135" s="113" t="s">
        <v>166</v>
      </c>
      <c r="D135" s="112" t="s">
        <v>287</v>
      </c>
      <c r="E135" s="138" t="s">
        <v>123</v>
      </c>
      <c r="F135" s="131" t="s">
        <v>123</v>
      </c>
      <c r="G135" s="138" t="s">
        <v>123</v>
      </c>
      <c r="H135" s="153">
        <v>20</v>
      </c>
      <c r="I135" s="153" t="s">
        <v>123</v>
      </c>
      <c r="J135" s="153">
        <f>H135</f>
        <v>20</v>
      </c>
      <c r="K135" s="131" t="s">
        <v>123</v>
      </c>
      <c r="L135" s="153" t="s">
        <v>123</v>
      </c>
      <c r="M135" s="153" t="str">
        <f>K135</f>
        <v>-</v>
      </c>
    </row>
    <row r="136" spans="1:13" s="56" customFormat="1" ht="18.75" customHeight="1">
      <c r="A136" s="113" t="s">
        <v>131</v>
      </c>
      <c r="B136" s="58" t="s">
        <v>5</v>
      </c>
      <c r="C136" s="62"/>
      <c r="D136" s="62"/>
      <c r="E136" s="120"/>
      <c r="F136" s="112"/>
      <c r="G136" s="120"/>
      <c r="H136" s="13"/>
      <c r="I136" s="13"/>
      <c r="J136" s="13"/>
      <c r="K136" s="13"/>
      <c r="L136" s="13"/>
      <c r="M136" s="13"/>
    </row>
    <row r="137" spans="1:13" s="56" customFormat="1" ht="59.25" customHeight="1">
      <c r="A137" s="113" t="s">
        <v>167</v>
      </c>
      <c r="B137" s="115" t="s">
        <v>288</v>
      </c>
      <c r="C137" s="113" t="s">
        <v>173</v>
      </c>
      <c r="D137" s="112" t="s">
        <v>174</v>
      </c>
      <c r="E137" s="138" t="s">
        <v>123</v>
      </c>
      <c r="F137" s="138" t="s">
        <v>123</v>
      </c>
      <c r="G137" s="138" t="s">
        <v>123</v>
      </c>
      <c r="H137" s="159">
        <v>6000</v>
      </c>
      <c r="I137" s="124" t="s">
        <v>123</v>
      </c>
      <c r="J137" s="159">
        <f>H137</f>
        <v>6000</v>
      </c>
      <c r="K137" s="127" t="s">
        <v>123</v>
      </c>
      <c r="L137" s="155" t="s">
        <v>123</v>
      </c>
      <c r="M137" s="161" t="str">
        <f>K137</f>
        <v>-</v>
      </c>
    </row>
    <row r="138" spans="1:13" s="56" customFormat="1" ht="18.75" customHeight="1">
      <c r="A138" s="113" t="s">
        <v>132</v>
      </c>
      <c r="B138" s="58" t="s">
        <v>6</v>
      </c>
      <c r="C138" s="63"/>
      <c r="D138" s="63"/>
      <c r="E138" s="120"/>
      <c r="F138" s="112"/>
      <c r="G138" s="120"/>
      <c r="H138" s="112"/>
      <c r="I138" s="112"/>
      <c r="J138" s="112"/>
      <c r="K138" s="112"/>
      <c r="L138" s="112"/>
      <c r="M138" s="112"/>
    </row>
    <row r="139" spans="1:13" s="56" customFormat="1" ht="74.25" customHeight="1">
      <c r="A139" s="113" t="s">
        <v>169</v>
      </c>
      <c r="B139" s="115" t="s">
        <v>230</v>
      </c>
      <c r="C139" s="112" t="s">
        <v>224</v>
      </c>
      <c r="D139" s="112" t="s">
        <v>225</v>
      </c>
      <c r="E139" s="138" t="s">
        <v>123</v>
      </c>
      <c r="F139" s="138" t="s">
        <v>123</v>
      </c>
      <c r="G139" s="138" t="s">
        <v>123</v>
      </c>
      <c r="H139" s="112">
        <v>10</v>
      </c>
      <c r="I139" s="138" t="s">
        <v>123</v>
      </c>
      <c r="J139" s="112">
        <f>H139</f>
        <v>10</v>
      </c>
      <c r="K139" s="112" t="s">
        <v>123</v>
      </c>
      <c r="L139" s="155" t="s">
        <v>123</v>
      </c>
      <c r="M139" s="13" t="str">
        <f>K139</f>
        <v>-</v>
      </c>
    </row>
    <row r="140" spans="1:13" s="56" customFormat="1" ht="50.25" customHeight="1">
      <c r="A140" s="112"/>
      <c r="B140" s="199" t="s">
        <v>293</v>
      </c>
      <c r="C140" s="200"/>
      <c r="D140" s="201"/>
      <c r="E140" s="120"/>
      <c r="F140" s="112"/>
      <c r="G140" s="120"/>
      <c r="H140" s="112"/>
      <c r="I140" s="112"/>
      <c r="J140" s="112"/>
      <c r="K140" s="112"/>
      <c r="L140" s="112"/>
      <c r="M140" s="112"/>
    </row>
    <row r="141" spans="1:13" s="56" customFormat="1" ht="18.75" customHeight="1">
      <c r="A141" s="112" t="s">
        <v>129</v>
      </c>
      <c r="B141" s="58" t="s">
        <v>3</v>
      </c>
      <c r="C141" s="57"/>
      <c r="D141" s="57"/>
      <c r="E141" s="120"/>
      <c r="F141" s="112"/>
      <c r="G141" s="120"/>
      <c r="H141" s="112"/>
      <c r="I141" s="112"/>
      <c r="J141" s="112"/>
      <c r="K141" s="112"/>
      <c r="L141" s="112"/>
      <c r="M141" s="112"/>
    </row>
    <row r="142" spans="1:13" s="56" customFormat="1" ht="87.75" customHeight="1">
      <c r="A142" s="112" t="s">
        <v>164</v>
      </c>
      <c r="B142" s="115" t="s">
        <v>294</v>
      </c>
      <c r="C142" s="112" t="s">
        <v>173</v>
      </c>
      <c r="D142" s="112" t="s">
        <v>295</v>
      </c>
      <c r="E142" s="138" t="s">
        <v>123</v>
      </c>
      <c r="F142" s="138" t="s">
        <v>123</v>
      </c>
      <c r="G142" s="138" t="s">
        <v>123</v>
      </c>
      <c r="H142" s="118">
        <v>20000</v>
      </c>
      <c r="I142" s="118" t="s">
        <v>123</v>
      </c>
      <c r="J142" s="118">
        <f>H142</f>
        <v>20000</v>
      </c>
      <c r="K142" s="131" t="s">
        <v>123</v>
      </c>
      <c r="L142" s="153" t="s">
        <v>123</v>
      </c>
      <c r="M142" s="153" t="str">
        <f>K142</f>
        <v>-</v>
      </c>
    </row>
    <row r="143" spans="1:13" s="56" customFormat="1" ht="18.75" customHeight="1">
      <c r="A143" s="112" t="s">
        <v>130</v>
      </c>
      <c r="B143" s="58" t="s">
        <v>4</v>
      </c>
      <c r="C143" s="57"/>
      <c r="D143" s="57"/>
      <c r="E143" s="120"/>
      <c r="F143" s="112"/>
      <c r="G143" s="120"/>
      <c r="H143" s="112"/>
      <c r="I143" s="112"/>
      <c r="J143" s="112"/>
      <c r="K143" s="112"/>
      <c r="L143" s="112"/>
      <c r="M143" s="112"/>
    </row>
    <row r="144" spans="1:13" s="56" customFormat="1" ht="42" customHeight="1">
      <c r="A144" s="113" t="s">
        <v>165</v>
      </c>
      <c r="B144" s="115" t="s">
        <v>297</v>
      </c>
      <c r="C144" s="113" t="s">
        <v>166</v>
      </c>
      <c r="D144" s="112" t="s">
        <v>228</v>
      </c>
      <c r="E144" s="138" t="s">
        <v>123</v>
      </c>
      <c r="F144" s="138" t="s">
        <v>123</v>
      </c>
      <c r="G144" s="138" t="s">
        <v>123</v>
      </c>
      <c r="H144" s="13">
        <v>1</v>
      </c>
      <c r="I144" s="13" t="s">
        <v>123</v>
      </c>
      <c r="J144" s="13">
        <f>H144</f>
        <v>1</v>
      </c>
      <c r="K144" s="112" t="s">
        <v>123</v>
      </c>
      <c r="L144" s="155" t="s">
        <v>123</v>
      </c>
      <c r="M144" s="13" t="str">
        <f>K144</f>
        <v>-</v>
      </c>
    </row>
    <row r="145" spans="1:13" s="56" customFormat="1" ht="18.75" customHeight="1">
      <c r="A145" s="113" t="s">
        <v>131</v>
      </c>
      <c r="B145" s="58" t="s">
        <v>5</v>
      </c>
      <c r="C145" s="62"/>
      <c r="D145" s="62"/>
      <c r="E145" s="120"/>
      <c r="F145" s="112"/>
      <c r="G145" s="120"/>
      <c r="H145" s="13"/>
      <c r="I145" s="13"/>
      <c r="J145" s="13"/>
      <c r="K145" s="13"/>
      <c r="L145" s="13"/>
      <c r="M145" s="13"/>
    </row>
    <row r="146" spans="1:13" s="56" customFormat="1" ht="44.25" customHeight="1">
      <c r="A146" s="113" t="s">
        <v>167</v>
      </c>
      <c r="B146" s="115" t="s">
        <v>298</v>
      </c>
      <c r="C146" s="113" t="s">
        <v>173</v>
      </c>
      <c r="D146" s="112" t="s">
        <v>174</v>
      </c>
      <c r="E146" s="138" t="s">
        <v>123</v>
      </c>
      <c r="F146" s="138" t="s">
        <v>123</v>
      </c>
      <c r="G146" s="138" t="s">
        <v>123</v>
      </c>
      <c r="H146" s="159">
        <v>20000</v>
      </c>
      <c r="I146" s="159" t="s">
        <v>123</v>
      </c>
      <c r="J146" s="159">
        <f>H146</f>
        <v>20000</v>
      </c>
      <c r="K146" s="131" t="s">
        <v>123</v>
      </c>
      <c r="L146" s="153" t="s">
        <v>123</v>
      </c>
      <c r="M146" s="153" t="str">
        <f>K146</f>
        <v>-</v>
      </c>
    </row>
    <row r="147" spans="1:13" s="56" customFormat="1" ht="18.75" customHeight="1">
      <c r="A147" s="113" t="s">
        <v>132</v>
      </c>
      <c r="B147" s="58" t="s">
        <v>6</v>
      </c>
      <c r="C147" s="63"/>
      <c r="D147" s="63"/>
      <c r="E147" s="120"/>
      <c r="F147" s="112"/>
      <c r="G147" s="120"/>
      <c r="H147" s="13"/>
      <c r="I147" s="13"/>
      <c r="J147" s="13"/>
      <c r="K147" s="13"/>
      <c r="L147" s="13"/>
      <c r="M147" s="13"/>
    </row>
    <row r="148" spans="1:13" s="56" customFormat="1" ht="54" customHeight="1">
      <c r="A148" s="113" t="s">
        <v>169</v>
      </c>
      <c r="B148" s="115" t="s">
        <v>299</v>
      </c>
      <c r="C148" s="112" t="s">
        <v>175</v>
      </c>
      <c r="D148" s="112" t="s">
        <v>300</v>
      </c>
      <c r="E148" s="138" t="s">
        <v>123</v>
      </c>
      <c r="F148" s="138" t="s">
        <v>123</v>
      </c>
      <c r="G148" s="138" t="s">
        <v>123</v>
      </c>
      <c r="H148" s="140">
        <v>95</v>
      </c>
      <c r="I148" s="140" t="s">
        <v>123</v>
      </c>
      <c r="J148" s="140">
        <f>H148</f>
        <v>95</v>
      </c>
      <c r="K148" s="122" t="s">
        <v>123</v>
      </c>
      <c r="L148" s="155" t="s">
        <v>123</v>
      </c>
      <c r="M148" s="140" t="str">
        <f>K148</f>
        <v>-</v>
      </c>
    </row>
    <row r="149" spans="1:13" s="56" customFormat="1" ht="36.75" customHeight="1">
      <c r="A149" s="112"/>
      <c r="B149" s="199" t="s">
        <v>347</v>
      </c>
      <c r="C149" s="200"/>
      <c r="D149" s="201"/>
      <c r="E149" s="120"/>
      <c r="F149" s="112"/>
      <c r="G149" s="120"/>
      <c r="H149" s="112"/>
      <c r="I149" s="112"/>
      <c r="J149" s="112"/>
      <c r="K149" s="112"/>
      <c r="L149" s="112"/>
      <c r="M149" s="112"/>
    </row>
    <row r="150" spans="1:13" s="56" customFormat="1" ht="18.75" customHeight="1">
      <c r="A150" s="112" t="s">
        <v>129</v>
      </c>
      <c r="B150" s="58" t="s">
        <v>3</v>
      </c>
      <c r="C150" s="57"/>
      <c r="D150" s="57"/>
      <c r="E150" s="120"/>
      <c r="F150" s="112"/>
      <c r="G150" s="120"/>
      <c r="H150" s="112"/>
      <c r="I150" s="112"/>
      <c r="J150" s="112"/>
      <c r="K150" s="112"/>
      <c r="L150" s="112"/>
      <c r="M150" s="112"/>
    </row>
    <row r="151" spans="1:13" s="56" customFormat="1" ht="93.75" customHeight="1">
      <c r="A151" s="112" t="s">
        <v>164</v>
      </c>
      <c r="B151" s="115" t="s">
        <v>302</v>
      </c>
      <c r="C151" s="112" t="s">
        <v>173</v>
      </c>
      <c r="D151" s="112" t="s">
        <v>295</v>
      </c>
      <c r="E151" s="138" t="s">
        <v>123</v>
      </c>
      <c r="F151" s="138" t="s">
        <v>123</v>
      </c>
      <c r="G151" s="138" t="s">
        <v>123</v>
      </c>
      <c r="H151" s="118">
        <v>50000</v>
      </c>
      <c r="I151" s="118" t="s">
        <v>123</v>
      </c>
      <c r="J151" s="118">
        <f>H151</f>
        <v>50000</v>
      </c>
      <c r="K151" s="131">
        <v>50000</v>
      </c>
      <c r="L151" s="153" t="s">
        <v>123</v>
      </c>
      <c r="M151" s="153">
        <f>K151</f>
        <v>50000</v>
      </c>
    </row>
    <row r="152" spans="1:13" s="56" customFormat="1" ht="18.75" customHeight="1">
      <c r="A152" s="112" t="s">
        <v>130</v>
      </c>
      <c r="B152" s="58" t="s">
        <v>4</v>
      </c>
      <c r="C152" s="57"/>
      <c r="D152" s="57"/>
      <c r="E152" s="120"/>
      <c r="F152" s="112"/>
      <c r="G152" s="120"/>
      <c r="H152" s="112"/>
      <c r="I152" s="112"/>
      <c r="J152" s="112"/>
      <c r="K152" s="112"/>
      <c r="L152" s="13"/>
      <c r="M152" s="13"/>
    </row>
    <row r="153" spans="1:13" s="56" customFormat="1" ht="75" customHeight="1">
      <c r="A153" s="113" t="s">
        <v>165</v>
      </c>
      <c r="B153" s="115" t="s">
        <v>303</v>
      </c>
      <c r="C153" s="113" t="s">
        <v>166</v>
      </c>
      <c r="D153" s="112" t="s">
        <v>304</v>
      </c>
      <c r="E153" s="138" t="s">
        <v>123</v>
      </c>
      <c r="F153" s="138" t="s">
        <v>123</v>
      </c>
      <c r="G153" s="138" t="s">
        <v>123</v>
      </c>
      <c r="H153" s="112">
        <v>1</v>
      </c>
      <c r="I153" s="112" t="s">
        <v>123</v>
      </c>
      <c r="J153" s="112">
        <f>H153</f>
        <v>1</v>
      </c>
      <c r="K153" s="112">
        <v>1</v>
      </c>
      <c r="L153" s="155" t="s">
        <v>123</v>
      </c>
      <c r="M153" s="13">
        <f>K153</f>
        <v>1</v>
      </c>
    </row>
    <row r="154" spans="1:13" s="56" customFormat="1" ht="18.75" customHeight="1">
      <c r="A154" s="113" t="s">
        <v>131</v>
      </c>
      <c r="B154" s="58" t="s">
        <v>5</v>
      </c>
      <c r="C154" s="62"/>
      <c r="D154" s="62"/>
      <c r="E154" s="120"/>
      <c r="F154" s="112"/>
      <c r="G154" s="120"/>
      <c r="H154" s="112"/>
      <c r="I154" s="112"/>
      <c r="J154" s="112"/>
      <c r="K154" s="112"/>
      <c r="L154" s="13"/>
      <c r="M154" s="13"/>
    </row>
    <row r="155" spans="1:13" s="56" customFormat="1" ht="47.25" customHeight="1">
      <c r="A155" s="113" t="s">
        <v>167</v>
      </c>
      <c r="B155" s="115" t="s">
        <v>305</v>
      </c>
      <c r="C155" s="113" t="s">
        <v>173</v>
      </c>
      <c r="D155" s="112" t="s">
        <v>174</v>
      </c>
      <c r="E155" s="138" t="s">
        <v>123</v>
      </c>
      <c r="F155" s="138" t="s">
        <v>123</v>
      </c>
      <c r="G155" s="138" t="s">
        <v>123</v>
      </c>
      <c r="H155" s="118">
        <v>50000</v>
      </c>
      <c r="I155" s="118" t="s">
        <v>123</v>
      </c>
      <c r="J155" s="118">
        <f>H155</f>
        <v>50000</v>
      </c>
      <c r="K155" s="131">
        <v>50000</v>
      </c>
      <c r="L155" s="153" t="s">
        <v>123</v>
      </c>
      <c r="M155" s="153">
        <f>K155</f>
        <v>50000</v>
      </c>
    </row>
    <row r="156" spans="1:13" s="56" customFormat="1" ht="18.75" customHeight="1">
      <c r="A156" s="113" t="s">
        <v>132</v>
      </c>
      <c r="B156" s="58" t="s">
        <v>6</v>
      </c>
      <c r="C156" s="63"/>
      <c r="D156" s="63"/>
      <c r="E156" s="120"/>
      <c r="F156" s="112"/>
      <c r="G156" s="120"/>
      <c r="H156" s="112"/>
      <c r="I156" s="112"/>
      <c r="J156" s="112"/>
      <c r="K156" s="112"/>
      <c r="L156" s="112"/>
      <c r="M156" s="112"/>
    </row>
    <row r="157" spans="1:13" s="56" customFormat="1" ht="58.5" customHeight="1">
      <c r="A157" s="113" t="s">
        <v>169</v>
      </c>
      <c r="B157" s="115" t="s">
        <v>306</v>
      </c>
      <c r="C157" s="112" t="s">
        <v>175</v>
      </c>
      <c r="D157" s="112" t="s">
        <v>307</v>
      </c>
      <c r="E157" s="138" t="s">
        <v>123</v>
      </c>
      <c r="F157" s="138" t="s">
        <v>123</v>
      </c>
      <c r="G157" s="138" t="s">
        <v>123</v>
      </c>
      <c r="H157" s="122">
        <v>95</v>
      </c>
      <c r="I157" s="122" t="s">
        <v>123</v>
      </c>
      <c r="J157" s="122">
        <f>H157</f>
        <v>95</v>
      </c>
      <c r="K157" s="127">
        <v>95</v>
      </c>
      <c r="L157" s="155" t="s">
        <v>123</v>
      </c>
      <c r="M157" s="161">
        <f>K157</f>
        <v>95</v>
      </c>
    </row>
    <row r="158" spans="1:13" s="56" customFormat="1" ht="45" customHeight="1">
      <c r="A158" s="112"/>
      <c r="B158" s="199" t="s">
        <v>328</v>
      </c>
      <c r="C158" s="200"/>
      <c r="D158" s="201"/>
      <c r="E158" s="120"/>
      <c r="F158" s="112"/>
      <c r="G158" s="120"/>
      <c r="H158" s="112"/>
      <c r="I158" s="112"/>
      <c r="J158" s="112"/>
      <c r="K158" s="112"/>
      <c r="L158" s="112"/>
      <c r="M158" s="112"/>
    </row>
    <row r="159" spans="1:13" s="56" customFormat="1" ht="18.75" customHeight="1">
      <c r="A159" s="112" t="s">
        <v>129</v>
      </c>
      <c r="B159" s="58" t="s">
        <v>3</v>
      </c>
      <c r="C159" s="57"/>
      <c r="D159" s="57"/>
      <c r="E159" s="120"/>
      <c r="F159" s="112"/>
      <c r="G159" s="120"/>
      <c r="H159" s="112"/>
      <c r="I159" s="112"/>
      <c r="J159" s="112"/>
      <c r="K159" s="112"/>
      <c r="L159" s="112"/>
      <c r="M159" s="112"/>
    </row>
    <row r="160" spans="1:13" s="56" customFormat="1" ht="123" customHeight="1">
      <c r="A160" s="112" t="s">
        <v>164</v>
      </c>
      <c r="B160" s="115" t="s">
        <v>329</v>
      </c>
      <c r="C160" s="112" t="s">
        <v>173</v>
      </c>
      <c r="D160" s="112" t="s">
        <v>318</v>
      </c>
      <c r="E160" s="171" t="s">
        <v>123</v>
      </c>
      <c r="F160" s="118" t="s">
        <v>123</v>
      </c>
      <c r="G160" s="119" t="str">
        <f>E160</f>
        <v>-</v>
      </c>
      <c r="H160" s="118" t="s">
        <v>123</v>
      </c>
      <c r="I160" s="118" t="s">
        <v>123</v>
      </c>
      <c r="J160" s="118" t="str">
        <f>H160</f>
        <v>-</v>
      </c>
      <c r="K160" s="153">
        <v>150000</v>
      </c>
      <c r="L160" s="153" t="s">
        <v>123</v>
      </c>
      <c r="M160" s="153">
        <f>K160</f>
        <v>150000</v>
      </c>
    </row>
    <row r="161" spans="1:13" s="56" customFormat="1" ht="18.75" customHeight="1">
      <c r="A161" s="112" t="s">
        <v>130</v>
      </c>
      <c r="B161" s="58" t="s">
        <v>4</v>
      </c>
      <c r="C161" s="57"/>
      <c r="D161" s="57"/>
      <c r="E161" s="120"/>
      <c r="F161" s="112"/>
      <c r="G161" s="120"/>
      <c r="H161" s="112"/>
      <c r="I161" s="112"/>
      <c r="J161" s="112"/>
      <c r="K161" s="112"/>
      <c r="L161" s="112"/>
      <c r="M161" s="112"/>
    </row>
    <row r="162" spans="1:13" s="56" customFormat="1" ht="60.75" customHeight="1">
      <c r="A162" s="113" t="s">
        <v>165</v>
      </c>
      <c r="B162" s="115" t="s">
        <v>330</v>
      </c>
      <c r="C162" s="113" t="s">
        <v>166</v>
      </c>
      <c r="D162" s="112" t="s">
        <v>228</v>
      </c>
      <c r="E162" s="138" t="s">
        <v>123</v>
      </c>
      <c r="F162" s="112" t="s">
        <v>123</v>
      </c>
      <c r="G162" s="130" t="str">
        <f>E162</f>
        <v>-</v>
      </c>
      <c r="H162" s="131" t="s">
        <v>123</v>
      </c>
      <c r="I162" s="131" t="s">
        <v>123</v>
      </c>
      <c r="J162" s="131" t="str">
        <f>H162</f>
        <v>-</v>
      </c>
      <c r="K162" s="131">
        <v>270</v>
      </c>
      <c r="L162" s="136" t="s">
        <v>123</v>
      </c>
      <c r="M162" s="131">
        <f>K162</f>
        <v>270</v>
      </c>
    </row>
    <row r="163" spans="1:13" s="56" customFormat="1" ht="18.75" customHeight="1">
      <c r="A163" s="113" t="s">
        <v>131</v>
      </c>
      <c r="B163" s="58" t="s">
        <v>5</v>
      </c>
      <c r="C163" s="62"/>
      <c r="D163" s="62"/>
      <c r="E163" s="120"/>
      <c r="F163" s="112"/>
      <c r="G163" s="120"/>
      <c r="H163" s="112"/>
      <c r="I163" s="112"/>
      <c r="J163" s="112"/>
      <c r="K163" s="112"/>
      <c r="L163" s="112"/>
      <c r="M163" s="112"/>
    </row>
    <row r="164" spans="1:13" s="56" customFormat="1" ht="66.75" customHeight="1">
      <c r="A164" s="113" t="s">
        <v>167</v>
      </c>
      <c r="B164" s="115" t="s">
        <v>331</v>
      </c>
      <c r="C164" s="113" t="s">
        <v>173</v>
      </c>
      <c r="D164" s="112" t="s">
        <v>168</v>
      </c>
      <c r="E164" s="171" t="s">
        <v>123</v>
      </c>
      <c r="F164" s="118" t="s">
        <v>123</v>
      </c>
      <c r="G164" s="119" t="str">
        <f>E164</f>
        <v>-</v>
      </c>
      <c r="H164" s="118" t="s">
        <v>123</v>
      </c>
      <c r="I164" s="118" t="s">
        <v>123</v>
      </c>
      <c r="J164" s="118" t="str">
        <f>H164</f>
        <v>-</v>
      </c>
      <c r="K164" s="134">
        <v>555.56</v>
      </c>
      <c r="L164" s="157" t="s">
        <v>123</v>
      </c>
      <c r="M164" s="134">
        <f>K164</f>
        <v>555.56</v>
      </c>
    </row>
    <row r="165" spans="1:13" s="56" customFormat="1" ht="18.75" customHeight="1">
      <c r="A165" s="113" t="s">
        <v>132</v>
      </c>
      <c r="B165" s="58" t="s">
        <v>6</v>
      </c>
      <c r="C165" s="63"/>
      <c r="D165" s="63"/>
      <c r="E165" s="120"/>
      <c r="F165" s="112"/>
      <c r="G165" s="120"/>
      <c r="H165" s="112"/>
      <c r="I165" s="112"/>
      <c r="J165" s="112"/>
      <c r="K165" s="112"/>
      <c r="L165" s="112"/>
      <c r="M165" s="112"/>
    </row>
    <row r="166" spans="1:13" s="56" customFormat="1" ht="84.75" customHeight="1">
      <c r="A166" s="113" t="s">
        <v>169</v>
      </c>
      <c r="B166" s="115" t="s">
        <v>332</v>
      </c>
      <c r="C166" s="112" t="s">
        <v>175</v>
      </c>
      <c r="D166" s="112" t="s">
        <v>213</v>
      </c>
      <c r="E166" s="132" t="s">
        <v>123</v>
      </c>
      <c r="F166" s="112">
        <f>-K180</f>
        <v>0</v>
      </c>
      <c r="G166" s="120" t="str">
        <f>E166</f>
        <v>-</v>
      </c>
      <c r="H166" s="122" t="s">
        <v>123</v>
      </c>
      <c r="I166" s="122" t="s">
        <v>123</v>
      </c>
      <c r="J166" s="122" t="str">
        <f>H166</f>
        <v>-</v>
      </c>
      <c r="K166" s="122">
        <v>100</v>
      </c>
      <c r="L166" s="155" t="s">
        <v>123</v>
      </c>
      <c r="M166" s="140">
        <f>K166</f>
        <v>100</v>
      </c>
    </row>
    <row r="167" spans="1:13" s="56" customFormat="1" ht="18.75" customHeight="1" hidden="1">
      <c r="A167" s="112"/>
      <c r="B167" s="169"/>
      <c r="C167" s="170"/>
      <c r="D167" s="71"/>
      <c r="E167" s="120"/>
      <c r="F167" s="112"/>
      <c r="G167" s="120"/>
      <c r="H167" s="112"/>
      <c r="I167" s="112"/>
      <c r="J167" s="112"/>
      <c r="K167" s="112"/>
      <c r="L167" s="112"/>
      <c r="M167" s="112"/>
    </row>
    <row r="168" spans="1:13" s="56" customFormat="1" ht="24" customHeight="1">
      <c r="A168" s="112"/>
      <c r="B168" s="199" t="s">
        <v>348</v>
      </c>
      <c r="C168" s="200"/>
      <c r="D168" s="201"/>
      <c r="E168" s="120"/>
      <c r="F168" s="112"/>
      <c r="G168" s="120"/>
      <c r="H168" s="112"/>
      <c r="I168" s="112"/>
      <c r="J168" s="112"/>
      <c r="K168" s="112"/>
      <c r="L168" s="112"/>
      <c r="M168" s="112"/>
    </row>
    <row r="169" spans="1:13" s="56" customFormat="1" ht="18.75" customHeight="1">
      <c r="A169" s="112" t="s">
        <v>129</v>
      </c>
      <c r="B169" s="58" t="s">
        <v>3</v>
      </c>
      <c r="C169" s="57"/>
      <c r="D169" s="57"/>
      <c r="E169" s="120"/>
      <c r="F169" s="112"/>
      <c r="G169" s="120"/>
      <c r="H169" s="112"/>
      <c r="I169" s="112"/>
      <c r="J169" s="112"/>
      <c r="K169" s="112"/>
      <c r="L169" s="112"/>
      <c r="M169" s="112"/>
    </row>
    <row r="170" spans="1:13" s="56" customFormat="1" ht="118.5" customHeight="1">
      <c r="A170" s="112" t="s">
        <v>164</v>
      </c>
      <c r="B170" s="115" t="s">
        <v>333</v>
      </c>
      <c r="C170" s="112" t="s">
        <v>173</v>
      </c>
      <c r="D170" s="112" t="s">
        <v>318</v>
      </c>
      <c r="E170" s="171" t="s">
        <v>123</v>
      </c>
      <c r="F170" s="118" t="s">
        <v>123</v>
      </c>
      <c r="G170" s="119" t="str">
        <f>E170</f>
        <v>-</v>
      </c>
      <c r="H170" s="118" t="s">
        <v>123</v>
      </c>
      <c r="I170" s="118" t="s">
        <v>123</v>
      </c>
      <c r="J170" s="118" t="str">
        <f>H170</f>
        <v>-</v>
      </c>
      <c r="K170" s="131">
        <v>220000</v>
      </c>
      <c r="L170" s="135" t="s">
        <v>123</v>
      </c>
      <c r="M170" s="131">
        <f>K170</f>
        <v>220000</v>
      </c>
    </row>
    <row r="171" spans="1:13" s="56" customFormat="1" ht="18.75" customHeight="1">
      <c r="A171" s="112" t="s">
        <v>130</v>
      </c>
      <c r="B171" s="58" t="s">
        <v>4</v>
      </c>
      <c r="C171" s="57"/>
      <c r="D171" s="57"/>
      <c r="E171" s="120"/>
      <c r="F171" s="112"/>
      <c r="G171" s="120"/>
      <c r="H171" s="112"/>
      <c r="I171" s="112"/>
      <c r="J171" s="112"/>
      <c r="K171" s="112"/>
      <c r="L171" s="112"/>
      <c r="M171" s="112"/>
    </row>
    <row r="172" spans="1:13" s="56" customFormat="1" ht="85.5" customHeight="1">
      <c r="A172" s="113" t="s">
        <v>165</v>
      </c>
      <c r="B172" s="115" t="s">
        <v>334</v>
      </c>
      <c r="C172" s="113" t="s">
        <v>166</v>
      </c>
      <c r="D172" s="112" t="s">
        <v>228</v>
      </c>
      <c r="E172" s="138" t="s">
        <v>123</v>
      </c>
      <c r="F172" s="112" t="s">
        <v>123</v>
      </c>
      <c r="G172" s="130" t="str">
        <f>E172</f>
        <v>-</v>
      </c>
      <c r="H172" s="131" t="s">
        <v>123</v>
      </c>
      <c r="I172" s="131" t="s">
        <v>123</v>
      </c>
      <c r="J172" s="131" t="str">
        <f>H172</f>
        <v>-</v>
      </c>
      <c r="K172" s="131">
        <v>3870</v>
      </c>
      <c r="L172" s="136" t="s">
        <v>123</v>
      </c>
      <c r="M172" s="131">
        <f>K172</f>
        <v>3870</v>
      </c>
    </row>
    <row r="173" spans="1:13" s="56" customFormat="1" ht="85.5" customHeight="1">
      <c r="A173" s="113" t="s">
        <v>234</v>
      </c>
      <c r="B173" s="115" t="s">
        <v>339</v>
      </c>
      <c r="C173" s="113" t="s">
        <v>166</v>
      </c>
      <c r="D173" s="112" t="s">
        <v>228</v>
      </c>
      <c r="E173" s="138" t="s">
        <v>123</v>
      </c>
      <c r="F173" s="112" t="s">
        <v>123</v>
      </c>
      <c r="G173" s="130" t="str">
        <f>E173</f>
        <v>-</v>
      </c>
      <c r="H173" s="131" t="s">
        <v>123</v>
      </c>
      <c r="I173" s="131" t="s">
        <v>123</v>
      </c>
      <c r="J173" s="131" t="str">
        <f>H173</f>
        <v>-</v>
      </c>
      <c r="K173" s="131">
        <v>1000</v>
      </c>
      <c r="L173" s="136" t="s">
        <v>123</v>
      </c>
      <c r="M173" s="131">
        <f>K173</f>
        <v>1000</v>
      </c>
    </row>
    <row r="174" spans="1:13" s="56" customFormat="1" ht="18.75" customHeight="1">
      <c r="A174" s="113" t="s">
        <v>131</v>
      </c>
      <c r="B174" s="58" t="s">
        <v>5</v>
      </c>
      <c r="C174" s="62"/>
      <c r="D174" s="62"/>
      <c r="E174" s="120"/>
      <c r="F174" s="112"/>
      <c r="G174" s="120"/>
      <c r="H174" s="112"/>
      <c r="I174" s="112"/>
      <c r="J174" s="112"/>
      <c r="K174" s="112"/>
      <c r="L174" s="112"/>
      <c r="M174" s="112"/>
    </row>
    <row r="175" spans="1:13" s="56" customFormat="1" ht="58.5" customHeight="1">
      <c r="A175" s="113" t="s">
        <v>167</v>
      </c>
      <c r="B175" s="115" t="s">
        <v>337</v>
      </c>
      <c r="C175" s="113" t="s">
        <v>173</v>
      </c>
      <c r="D175" s="112" t="s">
        <v>335</v>
      </c>
      <c r="E175" s="171" t="s">
        <v>123</v>
      </c>
      <c r="F175" s="118" t="s">
        <v>123</v>
      </c>
      <c r="G175" s="119" t="str">
        <f>E175</f>
        <v>-</v>
      </c>
      <c r="H175" s="118" t="s">
        <v>123</v>
      </c>
      <c r="I175" s="118" t="s">
        <v>123</v>
      </c>
      <c r="J175" s="118" t="str">
        <f>H175</f>
        <v>-</v>
      </c>
      <c r="K175" s="131">
        <v>46.51</v>
      </c>
      <c r="L175" s="153" t="s">
        <v>123</v>
      </c>
      <c r="M175" s="153">
        <f>K175</f>
        <v>46.51</v>
      </c>
    </row>
    <row r="176" spans="1:13" s="56" customFormat="1" ht="78" customHeight="1">
      <c r="A176" s="113" t="s">
        <v>236</v>
      </c>
      <c r="B176" s="115" t="s">
        <v>338</v>
      </c>
      <c r="C176" s="113" t="s">
        <v>173</v>
      </c>
      <c r="D176" s="112" t="s">
        <v>336</v>
      </c>
      <c r="E176" s="171" t="s">
        <v>123</v>
      </c>
      <c r="F176" s="118" t="s">
        <v>123</v>
      </c>
      <c r="G176" s="119" t="str">
        <f>E176</f>
        <v>-</v>
      </c>
      <c r="H176" s="118" t="s">
        <v>123</v>
      </c>
      <c r="I176" s="118" t="s">
        <v>123</v>
      </c>
      <c r="J176" s="118" t="str">
        <f>H176</f>
        <v>-</v>
      </c>
      <c r="K176" s="131">
        <v>40</v>
      </c>
      <c r="L176" s="131" t="s">
        <v>123</v>
      </c>
      <c r="M176" s="153">
        <v>40</v>
      </c>
    </row>
    <row r="177" spans="1:13" s="56" customFormat="1" ht="18.75" customHeight="1">
      <c r="A177" s="113" t="s">
        <v>132</v>
      </c>
      <c r="B177" s="58" t="s">
        <v>6</v>
      </c>
      <c r="C177" s="63"/>
      <c r="D177" s="63"/>
      <c r="E177" s="120"/>
      <c r="F177" s="112"/>
      <c r="G177" s="120"/>
      <c r="H177" s="112"/>
      <c r="I177" s="112"/>
      <c r="J177" s="112"/>
      <c r="K177" s="112"/>
      <c r="L177" s="13"/>
      <c r="M177" s="13"/>
    </row>
    <row r="178" spans="1:13" s="56" customFormat="1" ht="55.5" customHeight="1">
      <c r="A178" s="113" t="s">
        <v>169</v>
      </c>
      <c r="B178" s="115" t="s">
        <v>340</v>
      </c>
      <c r="C178" s="112" t="s">
        <v>175</v>
      </c>
      <c r="D178" s="112" t="s">
        <v>171</v>
      </c>
      <c r="E178" s="171" t="s">
        <v>123</v>
      </c>
      <c r="F178" s="118" t="s">
        <v>123</v>
      </c>
      <c r="G178" s="119" t="str">
        <f>E178</f>
        <v>-</v>
      </c>
      <c r="H178" s="118" t="s">
        <v>123</v>
      </c>
      <c r="I178" s="118" t="s">
        <v>123</v>
      </c>
      <c r="J178" s="118" t="str">
        <f>H178</f>
        <v>-</v>
      </c>
      <c r="K178" s="122">
        <v>100</v>
      </c>
      <c r="L178" s="155" t="s">
        <v>123</v>
      </c>
      <c r="M178" s="140">
        <f>K178</f>
        <v>100</v>
      </c>
    </row>
    <row r="180" spans="1:15" ht="36" customHeight="1">
      <c r="A180" s="198" t="s">
        <v>163</v>
      </c>
      <c r="B180" s="198"/>
      <c r="C180" s="198"/>
      <c r="D180" s="198"/>
      <c r="E180" s="198"/>
      <c r="F180" s="198"/>
      <c r="G180" s="198"/>
      <c r="H180" s="198"/>
      <c r="I180" s="198"/>
      <c r="J180" s="21"/>
      <c r="K180" s="21"/>
      <c r="L180" s="21"/>
      <c r="M180" s="21"/>
      <c r="N180" s="26"/>
      <c r="O180" s="26"/>
    </row>
    <row r="181" ht="12.75">
      <c r="J181" s="87" t="s">
        <v>56</v>
      </c>
    </row>
    <row r="182" spans="1:10" ht="16.5" customHeight="1">
      <c r="A182" s="207" t="s">
        <v>20</v>
      </c>
      <c r="B182" s="207" t="s">
        <v>13</v>
      </c>
      <c r="C182" s="207" t="s">
        <v>19</v>
      </c>
      <c r="D182" s="207" t="s">
        <v>14</v>
      </c>
      <c r="E182" s="203" t="s">
        <v>141</v>
      </c>
      <c r="F182" s="204"/>
      <c r="G182" s="205"/>
      <c r="H182" s="206" t="s">
        <v>142</v>
      </c>
      <c r="I182" s="206"/>
      <c r="J182" s="206"/>
    </row>
    <row r="183" spans="1:10" ht="25.5">
      <c r="A183" s="208"/>
      <c r="B183" s="208"/>
      <c r="C183" s="208"/>
      <c r="D183" s="208"/>
      <c r="E183" s="31" t="s">
        <v>2</v>
      </c>
      <c r="F183" s="31" t="s">
        <v>33</v>
      </c>
      <c r="G183" s="13" t="s">
        <v>61</v>
      </c>
      <c r="H183" s="31" t="s">
        <v>2</v>
      </c>
      <c r="I183" s="31" t="s">
        <v>33</v>
      </c>
      <c r="J183" s="13" t="s">
        <v>62</v>
      </c>
    </row>
    <row r="184" spans="1:10" s="56" customFormat="1" ht="12.75" customHeight="1">
      <c r="A184" s="31">
        <v>1</v>
      </c>
      <c r="B184" s="31">
        <v>2</v>
      </c>
      <c r="C184" s="31">
        <v>3</v>
      </c>
      <c r="D184" s="31">
        <v>4</v>
      </c>
      <c r="E184" s="31">
        <v>5</v>
      </c>
      <c r="F184" s="31">
        <v>6</v>
      </c>
      <c r="G184" s="31">
        <v>7</v>
      </c>
      <c r="H184" s="31">
        <v>8</v>
      </c>
      <c r="I184" s="31">
        <v>9</v>
      </c>
      <c r="J184" s="31">
        <v>10</v>
      </c>
    </row>
    <row r="185" spans="1:10" s="56" customFormat="1" ht="51.75" customHeight="1">
      <c r="A185" s="31"/>
      <c r="B185" s="211" t="s">
        <v>210</v>
      </c>
      <c r="C185" s="212"/>
      <c r="D185" s="213"/>
      <c r="E185" s="31"/>
      <c r="F185" s="31"/>
      <c r="G185" s="31"/>
      <c r="H185" s="31"/>
      <c r="I185" s="31"/>
      <c r="J185" s="31"/>
    </row>
    <row r="186" spans="1:10" s="56" customFormat="1" ht="12.75" customHeight="1">
      <c r="A186" s="112" t="s">
        <v>129</v>
      </c>
      <c r="B186" s="58" t="s">
        <v>3</v>
      </c>
      <c r="C186" s="57"/>
      <c r="D186" s="57"/>
      <c r="E186" s="31"/>
      <c r="F186" s="31"/>
      <c r="G186" s="31"/>
      <c r="H186" s="31"/>
      <c r="I186" s="31"/>
      <c r="J186" s="31"/>
    </row>
    <row r="187" spans="1:10" s="56" customFormat="1" ht="123.75" customHeight="1">
      <c r="A187" s="112" t="s">
        <v>164</v>
      </c>
      <c r="B187" s="115" t="s">
        <v>211</v>
      </c>
      <c r="C187" s="112" t="s">
        <v>173</v>
      </c>
      <c r="D187" s="112" t="s">
        <v>323</v>
      </c>
      <c r="E187" s="143">
        <v>190260</v>
      </c>
      <c r="F187" s="131" t="s">
        <v>123</v>
      </c>
      <c r="G187" s="143">
        <f>E187</f>
        <v>190260</v>
      </c>
      <c r="H187" s="143">
        <v>200343.8</v>
      </c>
      <c r="I187" s="131" t="s">
        <v>123</v>
      </c>
      <c r="J187" s="143">
        <f>H187</f>
        <v>200343.8</v>
      </c>
    </row>
    <row r="188" spans="1:10" s="56" customFormat="1" ht="12.75" customHeight="1">
      <c r="A188" s="112" t="s">
        <v>130</v>
      </c>
      <c r="B188" s="58" t="s">
        <v>4</v>
      </c>
      <c r="C188" s="57"/>
      <c r="D188" s="57"/>
      <c r="E188" s="31"/>
      <c r="F188" s="31"/>
      <c r="G188" s="31"/>
      <c r="H188" s="31"/>
      <c r="I188" s="31"/>
      <c r="J188" s="31"/>
    </row>
    <row r="189" spans="1:10" s="56" customFormat="1" ht="51" customHeight="1">
      <c r="A189" s="113" t="s">
        <v>165</v>
      </c>
      <c r="B189" s="115" t="s">
        <v>212</v>
      </c>
      <c r="C189" s="112" t="s">
        <v>214</v>
      </c>
      <c r="D189" s="112" t="s">
        <v>213</v>
      </c>
      <c r="E189" s="31">
        <v>20</v>
      </c>
      <c r="F189" s="112" t="s">
        <v>123</v>
      </c>
      <c r="G189" s="31">
        <f>E189</f>
        <v>20</v>
      </c>
      <c r="H189" s="31">
        <v>25</v>
      </c>
      <c r="I189" s="112" t="s">
        <v>123</v>
      </c>
      <c r="J189" s="31">
        <f>H189</f>
        <v>25</v>
      </c>
    </row>
    <row r="190" spans="1:10" s="56" customFormat="1" ht="80.25" customHeight="1">
      <c r="A190" s="113" t="s">
        <v>234</v>
      </c>
      <c r="B190" s="115" t="s">
        <v>308</v>
      </c>
      <c r="C190" s="112" t="s">
        <v>166</v>
      </c>
      <c r="D190" s="112" t="s">
        <v>309</v>
      </c>
      <c r="E190" s="31">
        <v>15</v>
      </c>
      <c r="F190" s="112" t="s">
        <v>123</v>
      </c>
      <c r="G190" s="31">
        <f>E190</f>
        <v>15</v>
      </c>
      <c r="H190" s="31">
        <v>15</v>
      </c>
      <c r="I190" s="112" t="s">
        <v>123</v>
      </c>
      <c r="J190" s="31">
        <f>H190</f>
        <v>15</v>
      </c>
    </row>
    <row r="191" spans="1:10" s="56" customFormat="1" ht="12.75" customHeight="1">
      <c r="A191" s="116" t="s">
        <v>131</v>
      </c>
      <c r="B191" s="61" t="s">
        <v>5</v>
      </c>
      <c r="C191" s="62"/>
      <c r="D191" s="62"/>
      <c r="E191" s="31"/>
      <c r="F191" s="31"/>
      <c r="G191" s="31"/>
      <c r="H191" s="31"/>
      <c r="I191" s="31"/>
      <c r="J191" s="31"/>
    </row>
    <row r="192" spans="1:10" s="56" customFormat="1" ht="44.25" customHeight="1">
      <c r="A192" s="113" t="s">
        <v>167</v>
      </c>
      <c r="B192" s="115" t="s">
        <v>215</v>
      </c>
      <c r="C192" s="112" t="s">
        <v>177</v>
      </c>
      <c r="D192" s="112" t="s">
        <v>168</v>
      </c>
      <c r="E192" s="143">
        <v>9513</v>
      </c>
      <c r="F192" s="131" t="s">
        <v>123</v>
      </c>
      <c r="G192" s="143">
        <f>E192</f>
        <v>9513</v>
      </c>
      <c r="H192" s="143">
        <v>8013.75</v>
      </c>
      <c r="I192" s="131" t="s">
        <v>123</v>
      </c>
      <c r="J192" s="143">
        <f>H192</f>
        <v>8013.75</v>
      </c>
    </row>
    <row r="193" spans="1:10" s="56" customFormat="1" ht="12.75" customHeight="1">
      <c r="A193" s="116" t="s">
        <v>132</v>
      </c>
      <c r="B193" s="58" t="s">
        <v>6</v>
      </c>
      <c r="C193" s="63"/>
      <c r="D193" s="63"/>
      <c r="E193" s="31"/>
      <c r="F193" s="31"/>
      <c r="G193" s="31"/>
      <c r="H193" s="31"/>
      <c r="I193" s="31"/>
      <c r="J193" s="31"/>
    </row>
    <row r="194" spans="1:10" s="56" customFormat="1" ht="65.25" customHeight="1">
      <c r="A194" s="113" t="s">
        <v>169</v>
      </c>
      <c r="B194" s="115" t="s">
        <v>216</v>
      </c>
      <c r="C194" s="112" t="s">
        <v>170</v>
      </c>
      <c r="D194" s="112" t="s">
        <v>171</v>
      </c>
      <c r="E194" s="142">
        <v>33.33</v>
      </c>
      <c r="F194" s="122" t="s">
        <v>123</v>
      </c>
      <c r="G194" s="142">
        <f>E194</f>
        <v>33.33</v>
      </c>
      <c r="H194" s="142">
        <v>25</v>
      </c>
      <c r="I194" s="122" t="s">
        <v>123</v>
      </c>
      <c r="J194" s="142">
        <f>H194</f>
        <v>25</v>
      </c>
    </row>
    <row r="195" spans="1:10" s="56" customFormat="1" ht="45" customHeight="1">
      <c r="A195" s="60"/>
      <c r="B195" s="199" t="s">
        <v>217</v>
      </c>
      <c r="C195" s="209"/>
      <c r="D195" s="210"/>
      <c r="E195" s="31"/>
      <c r="F195" s="31"/>
      <c r="G195" s="31"/>
      <c r="H195" s="31"/>
      <c r="I195" s="31"/>
      <c r="J195" s="31"/>
    </row>
    <row r="196" spans="1:10" s="56" customFormat="1" ht="12.75" customHeight="1">
      <c r="A196" s="112" t="s">
        <v>129</v>
      </c>
      <c r="B196" s="58" t="s">
        <v>3</v>
      </c>
      <c r="C196" s="57"/>
      <c r="D196" s="57"/>
      <c r="E196" s="31"/>
      <c r="F196" s="31"/>
      <c r="G196" s="31"/>
      <c r="H196" s="31"/>
      <c r="I196" s="31"/>
      <c r="J196" s="31"/>
    </row>
    <row r="197" spans="1:10" s="56" customFormat="1" ht="78" customHeight="1">
      <c r="A197" s="112" t="s">
        <v>164</v>
      </c>
      <c r="B197" s="115" t="s">
        <v>218</v>
      </c>
      <c r="C197" s="112" t="s">
        <v>177</v>
      </c>
      <c r="D197" s="112" t="s">
        <v>323</v>
      </c>
      <c r="E197" s="143">
        <v>52850</v>
      </c>
      <c r="F197" s="131" t="s">
        <v>123</v>
      </c>
      <c r="G197" s="143">
        <f>E197</f>
        <v>52850</v>
      </c>
      <c r="H197" s="143">
        <v>55651.05</v>
      </c>
      <c r="I197" s="131" t="s">
        <v>123</v>
      </c>
      <c r="J197" s="143">
        <f>H197</f>
        <v>55651.05</v>
      </c>
    </row>
    <row r="198" spans="1:10" s="56" customFormat="1" ht="12.75" customHeight="1">
      <c r="A198" s="112" t="s">
        <v>130</v>
      </c>
      <c r="B198" s="58" t="s">
        <v>4</v>
      </c>
      <c r="C198" s="57"/>
      <c r="D198" s="57"/>
      <c r="E198" s="31"/>
      <c r="F198" s="31"/>
      <c r="G198" s="31"/>
      <c r="H198" s="31"/>
      <c r="I198" s="31"/>
      <c r="J198" s="31"/>
    </row>
    <row r="199" spans="1:10" s="56" customFormat="1" ht="47.25" customHeight="1">
      <c r="A199" s="113" t="s">
        <v>165</v>
      </c>
      <c r="B199" s="115" t="s">
        <v>219</v>
      </c>
      <c r="C199" s="113" t="s">
        <v>166</v>
      </c>
      <c r="D199" s="112" t="s">
        <v>220</v>
      </c>
      <c r="E199" s="31">
        <v>1</v>
      </c>
      <c r="F199" s="122" t="s">
        <v>123</v>
      </c>
      <c r="G199" s="31">
        <f>E199</f>
        <v>1</v>
      </c>
      <c r="H199" s="31">
        <v>1</v>
      </c>
      <c r="I199" s="122" t="s">
        <v>123</v>
      </c>
      <c r="J199" s="31">
        <f>H199</f>
        <v>1</v>
      </c>
    </row>
    <row r="200" spans="1:10" s="56" customFormat="1" ht="12.75" customHeight="1">
      <c r="A200" s="116" t="s">
        <v>131</v>
      </c>
      <c r="B200" s="61" t="s">
        <v>5</v>
      </c>
      <c r="C200" s="62"/>
      <c r="D200" s="62"/>
      <c r="E200" s="31"/>
      <c r="F200" s="31"/>
      <c r="G200" s="31"/>
      <c r="H200" s="31"/>
      <c r="I200" s="31"/>
      <c r="J200" s="31"/>
    </row>
    <row r="201" spans="1:10" s="56" customFormat="1" ht="49.5" customHeight="1">
      <c r="A201" s="113" t="s">
        <v>167</v>
      </c>
      <c r="B201" s="115" t="s">
        <v>221</v>
      </c>
      <c r="C201" s="113" t="s">
        <v>172</v>
      </c>
      <c r="D201" s="112" t="s">
        <v>222</v>
      </c>
      <c r="E201" s="143">
        <v>25000</v>
      </c>
      <c r="F201" s="122" t="s">
        <v>123</v>
      </c>
      <c r="G201" s="143">
        <f>E201</f>
        <v>25000</v>
      </c>
      <c r="H201" s="143">
        <v>25000</v>
      </c>
      <c r="I201" s="122" t="s">
        <v>123</v>
      </c>
      <c r="J201" s="143">
        <f>H201</f>
        <v>25000</v>
      </c>
    </row>
    <row r="202" spans="1:10" s="56" customFormat="1" ht="12.75" customHeight="1">
      <c r="A202" s="113" t="s">
        <v>132</v>
      </c>
      <c r="B202" s="58" t="s">
        <v>6</v>
      </c>
      <c r="C202" s="63"/>
      <c r="D202" s="63"/>
      <c r="E202" s="31"/>
      <c r="F202" s="31"/>
      <c r="G202" s="31"/>
      <c r="H202" s="31"/>
      <c r="I202" s="31"/>
      <c r="J202" s="31"/>
    </row>
    <row r="203" spans="1:10" s="56" customFormat="1" ht="72.75" customHeight="1">
      <c r="A203" s="113" t="s">
        <v>169</v>
      </c>
      <c r="B203" s="115" t="s">
        <v>223</v>
      </c>
      <c r="C203" s="112" t="s">
        <v>224</v>
      </c>
      <c r="D203" s="112" t="s">
        <v>225</v>
      </c>
      <c r="E203" s="31">
        <v>5</v>
      </c>
      <c r="F203" s="122" t="s">
        <v>123</v>
      </c>
      <c r="G203" s="31">
        <f>E203</f>
        <v>5</v>
      </c>
      <c r="H203" s="31">
        <v>5</v>
      </c>
      <c r="I203" s="122" t="s">
        <v>123</v>
      </c>
      <c r="J203" s="31">
        <f>H203</f>
        <v>5</v>
      </c>
    </row>
    <row r="204" spans="1:10" s="56" customFormat="1" ht="54" customHeight="1">
      <c r="A204" s="60"/>
      <c r="B204" s="199" t="s">
        <v>226</v>
      </c>
      <c r="C204" s="209"/>
      <c r="D204" s="210"/>
      <c r="E204" s="31"/>
      <c r="F204" s="31"/>
      <c r="G204" s="31"/>
      <c r="H204" s="31"/>
      <c r="I204" s="31"/>
      <c r="J204" s="31"/>
    </row>
    <row r="205" spans="1:10" s="56" customFormat="1" ht="12.75" customHeight="1">
      <c r="A205" s="112" t="s">
        <v>129</v>
      </c>
      <c r="B205" s="58" t="s">
        <v>3</v>
      </c>
      <c r="C205" s="57"/>
      <c r="D205" s="57"/>
      <c r="E205" s="31"/>
      <c r="F205" s="31"/>
      <c r="G205" s="31"/>
      <c r="H205" s="31"/>
      <c r="I205" s="31"/>
      <c r="J205" s="31"/>
    </row>
    <row r="206" spans="1:10" s="56" customFormat="1" ht="129.75" customHeight="1">
      <c r="A206" s="112" t="s">
        <v>164</v>
      </c>
      <c r="B206" s="115" t="s">
        <v>227</v>
      </c>
      <c r="C206" s="112" t="s">
        <v>177</v>
      </c>
      <c r="D206" s="112" t="s">
        <v>323</v>
      </c>
      <c r="E206" s="143">
        <v>105700</v>
      </c>
      <c r="F206" s="131" t="s">
        <v>123</v>
      </c>
      <c r="G206" s="143">
        <f>E206</f>
        <v>105700</v>
      </c>
      <c r="H206" s="143">
        <v>111302.1</v>
      </c>
      <c r="I206" s="131" t="s">
        <v>123</v>
      </c>
      <c r="J206" s="143">
        <f>H206</f>
        <v>111302.1</v>
      </c>
    </row>
    <row r="207" spans="1:10" s="56" customFormat="1" ht="12.75" customHeight="1">
      <c r="A207" s="112" t="s">
        <v>130</v>
      </c>
      <c r="B207" s="58" t="s">
        <v>4</v>
      </c>
      <c r="C207" s="57"/>
      <c r="D207" s="57"/>
      <c r="E207" s="31"/>
      <c r="F207" s="31"/>
      <c r="G207" s="31"/>
      <c r="H207" s="31"/>
      <c r="I207" s="31"/>
      <c r="J207" s="31"/>
    </row>
    <row r="208" spans="1:10" s="56" customFormat="1" ht="101.25" customHeight="1">
      <c r="A208" s="113" t="s">
        <v>165</v>
      </c>
      <c r="B208" s="115" t="s">
        <v>310</v>
      </c>
      <c r="C208" s="113" t="s">
        <v>166</v>
      </c>
      <c r="D208" s="112" t="s">
        <v>228</v>
      </c>
      <c r="E208" s="31">
        <v>60</v>
      </c>
      <c r="F208" s="122" t="s">
        <v>123</v>
      </c>
      <c r="G208" s="31">
        <f>E208</f>
        <v>60</v>
      </c>
      <c r="H208" s="31">
        <v>70</v>
      </c>
      <c r="I208" s="122" t="s">
        <v>123</v>
      </c>
      <c r="J208" s="31">
        <f>H208</f>
        <v>70</v>
      </c>
    </row>
    <row r="209" spans="1:10" s="56" customFormat="1" ht="12.75" customHeight="1">
      <c r="A209" s="116" t="s">
        <v>131</v>
      </c>
      <c r="B209" s="61" t="s">
        <v>5</v>
      </c>
      <c r="C209" s="62"/>
      <c r="D209" s="62"/>
      <c r="E209" s="31"/>
      <c r="F209" s="31"/>
      <c r="G209" s="31"/>
      <c r="H209" s="31"/>
      <c r="I209" s="31"/>
      <c r="J209" s="31"/>
    </row>
    <row r="210" spans="1:10" s="56" customFormat="1" ht="47.25" customHeight="1">
      <c r="A210" s="113" t="s">
        <v>167</v>
      </c>
      <c r="B210" s="115" t="s">
        <v>229</v>
      </c>
      <c r="C210" s="113" t="s">
        <v>173</v>
      </c>
      <c r="D210" s="112" t="s">
        <v>174</v>
      </c>
      <c r="E210" s="143">
        <v>1761.66</v>
      </c>
      <c r="F210" s="131" t="s">
        <v>123</v>
      </c>
      <c r="G210" s="143">
        <f>E210</f>
        <v>1761.66</v>
      </c>
      <c r="H210" s="143">
        <v>1590.03</v>
      </c>
      <c r="I210" s="131" t="s">
        <v>123</v>
      </c>
      <c r="J210" s="143">
        <f>H210</f>
        <v>1590.03</v>
      </c>
    </row>
    <row r="211" spans="1:10" s="56" customFormat="1" ht="12.75" customHeight="1">
      <c r="A211" s="113" t="s">
        <v>132</v>
      </c>
      <c r="B211" s="58" t="s">
        <v>6</v>
      </c>
      <c r="C211" s="63"/>
      <c r="D211" s="63"/>
      <c r="E211" s="31"/>
      <c r="F211" s="31"/>
      <c r="G211" s="31"/>
      <c r="H211" s="31"/>
      <c r="I211" s="31"/>
      <c r="J211" s="31"/>
    </row>
    <row r="212" spans="1:10" s="56" customFormat="1" ht="83.25" customHeight="1">
      <c r="A212" s="113" t="s">
        <v>169</v>
      </c>
      <c r="B212" s="115" t="s">
        <v>230</v>
      </c>
      <c r="C212" s="112" t="s">
        <v>224</v>
      </c>
      <c r="D212" s="112" t="s">
        <v>225</v>
      </c>
      <c r="E212" s="31">
        <v>5</v>
      </c>
      <c r="F212" s="122" t="s">
        <v>123</v>
      </c>
      <c r="G212" s="31">
        <f>E212</f>
        <v>5</v>
      </c>
      <c r="H212" s="31">
        <v>5</v>
      </c>
      <c r="I212" s="122" t="s">
        <v>123</v>
      </c>
      <c r="J212" s="31">
        <f>H212</f>
        <v>5</v>
      </c>
    </row>
    <row r="213" spans="1:10" s="56" customFormat="1" ht="48.75" customHeight="1">
      <c r="A213" s="60"/>
      <c r="B213" s="199" t="s">
        <v>231</v>
      </c>
      <c r="C213" s="209"/>
      <c r="D213" s="210"/>
      <c r="E213" s="31"/>
      <c r="F213" s="31"/>
      <c r="G213" s="31"/>
      <c r="H213" s="31"/>
      <c r="I213" s="31"/>
      <c r="J213" s="31"/>
    </row>
    <row r="214" spans="1:10" s="56" customFormat="1" ht="12.75" customHeight="1">
      <c r="A214" s="112" t="s">
        <v>129</v>
      </c>
      <c r="B214" s="58" t="s">
        <v>3</v>
      </c>
      <c r="C214" s="57"/>
      <c r="D214" s="57"/>
      <c r="E214" s="31"/>
      <c r="F214" s="31"/>
      <c r="G214" s="31"/>
      <c r="H214" s="31"/>
      <c r="I214" s="31"/>
      <c r="J214" s="31"/>
    </row>
    <row r="215" spans="1:10" s="56" customFormat="1" ht="70.5" customHeight="1">
      <c r="A215" s="112" t="s">
        <v>164</v>
      </c>
      <c r="B215" s="115" t="s">
        <v>232</v>
      </c>
      <c r="C215" s="112" t="s">
        <v>173</v>
      </c>
      <c r="D215" s="112" t="s">
        <v>323</v>
      </c>
      <c r="E215" s="143">
        <v>84560</v>
      </c>
      <c r="F215" s="131" t="s">
        <v>123</v>
      </c>
      <c r="G215" s="143">
        <f>E215</f>
        <v>84560</v>
      </c>
      <c r="H215" s="143">
        <v>89041.68</v>
      </c>
      <c r="I215" s="131" t="s">
        <v>123</v>
      </c>
      <c r="J215" s="143">
        <f>H215</f>
        <v>89041.68</v>
      </c>
    </row>
    <row r="216" spans="1:10" s="56" customFormat="1" ht="12.75" customHeight="1">
      <c r="A216" s="112" t="s">
        <v>130</v>
      </c>
      <c r="B216" s="58" t="s">
        <v>4</v>
      </c>
      <c r="C216" s="57"/>
      <c r="D216" s="57"/>
      <c r="E216" s="31"/>
      <c r="F216" s="31"/>
      <c r="G216" s="31"/>
      <c r="H216" s="31"/>
      <c r="I216" s="31"/>
      <c r="J216" s="31"/>
    </row>
    <row r="217" spans="1:10" s="56" customFormat="1" ht="48" customHeight="1">
      <c r="A217" s="113" t="s">
        <v>165</v>
      </c>
      <c r="B217" s="115" t="s">
        <v>233</v>
      </c>
      <c r="C217" s="113" t="s">
        <v>166</v>
      </c>
      <c r="D217" s="112" t="s">
        <v>228</v>
      </c>
      <c r="E217" s="31">
        <v>25</v>
      </c>
      <c r="F217" s="122" t="s">
        <v>123</v>
      </c>
      <c r="G217" s="31">
        <f>E217</f>
        <v>25</v>
      </c>
      <c r="H217" s="31">
        <v>30</v>
      </c>
      <c r="I217" s="122" t="s">
        <v>123</v>
      </c>
      <c r="J217" s="31">
        <f>H217</f>
        <v>30</v>
      </c>
    </row>
    <row r="218" spans="1:10" s="56" customFormat="1" ht="56.25" customHeight="1">
      <c r="A218" s="113" t="s">
        <v>234</v>
      </c>
      <c r="B218" s="115" t="s">
        <v>235</v>
      </c>
      <c r="C218" s="113" t="s">
        <v>166</v>
      </c>
      <c r="D218" s="112" t="s">
        <v>228</v>
      </c>
      <c r="E218" s="31">
        <v>20</v>
      </c>
      <c r="F218" s="122" t="s">
        <v>123</v>
      </c>
      <c r="G218" s="31">
        <f>E218</f>
        <v>20</v>
      </c>
      <c r="H218" s="31">
        <v>25</v>
      </c>
      <c r="I218" s="122" t="s">
        <v>123</v>
      </c>
      <c r="J218" s="31">
        <f>H218</f>
        <v>25</v>
      </c>
    </row>
    <row r="219" spans="1:10" s="56" customFormat="1" ht="12.75" customHeight="1">
      <c r="A219" s="116" t="s">
        <v>131</v>
      </c>
      <c r="B219" s="61" t="s">
        <v>5</v>
      </c>
      <c r="C219" s="62"/>
      <c r="D219" s="62"/>
      <c r="E219" s="31"/>
      <c r="F219" s="31"/>
      <c r="G219" s="31"/>
      <c r="H219" s="31"/>
      <c r="I219" s="31"/>
      <c r="J219" s="31"/>
    </row>
    <row r="220" spans="1:10" s="56" customFormat="1" ht="57" customHeight="1">
      <c r="A220" s="113" t="s">
        <v>167</v>
      </c>
      <c r="B220" s="115" t="s">
        <v>237</v>
      </c>
      <c r="C220" s="112" t="s">
        <v>173</v>
      </c>
      <c r="D220" s="112" t="s">
        <v>171</v>
      </c>
      <c r="E220" s="143">
        <v>3062.4</v>
      </c>
      <c r="F220" s="131" t="s">
        <v>123</v>
      </c>
      <c r="G220" s="143">
        <f>E220</f>
        <v>3062.4</v>
      </c>
      <c r="H220" s="143">
        <v>2634.7</v>
      </c>
      <c r="I220" s="131" t="s">
        <v>123</v>
      </c>
      <c r="J220" s="143">
        <f>H220</f>
        <v>2634.7</v>
      </c>
    </row>
    <row r="221" spans="1:10" s="56" customFormat="1" ht="48.75" customHeight="1">
      <c r="A221" s="113" t="s">
        <v>236</v>
      </c>
      <c r="B221" s="115" t="s">
        <v>238</v>
      </c>
      <c r="C221" s="112" t="s">
        <v>173</v>
      </c>
      <c r="D221" s="112" t="s">
        <v>171</v>
      </c>
      <c r="E221" s="143">
        <v>400</v>
      </c>
      <c r="F221" s="131" t="s">
        <v>123</v>
      </c>
      <c r="G221" s="143">
        <f>E221</f>
        <v>400</v>
      </c>
      <c r="H221" s="143">
        <v>400</v>
      </c>
      <c r="I221" s="131" t="s">
        <v>123</v>
      </c>
      <c r="J221" s="143">
        <f>H221</f>
        <v>400</v>
      </c>
    </row>
    <row r="222" spans="1:10" s="56" customFormat="1" ht="12.75" customHeight="1">
      <c r="A222" s="113" t="s">
        <v>132</v>
      </c>
      <c r="B222" s="58" t="s">
        <v>6</v>
      </c>
      <c r="C222" s="63"/>
      <c r="D222" s="63"/>
      <c r="E222" s="31"/>
      <c r="F222" s="31"/>
      <c r="G222" s="31"/>
      <c r="H222" s="31"/>
      <c r="I222" s="31"/>
      <c r="J222" s="31"/>
    </row>
    <row r="223" spans="1:10" s="56" customFormat="1" ht="78" customHeight="1">
      <c r="A223" s="113" t="s">
        <v>169</v>
      </c>
      <c r="B223" s="115" t="s">
        <v>230</v>
      </c>
      <c r="C223" s="112" t="s">
        <v>224</v>
      </c>
      <c r="D223" s="112" t="s">
        <v>225</v>
      </c>
      <c r="E223" s="31">
        <v>5</v>
      </c>
      <c r="F223" s="122" t="s">
        <v>123</v>
      </c>
      <c r="G223" s="31">
        <f>E223</f>
        <v>5</v>
      </c>
      <c r="H223" s="31">
        <v>5</v>
      </c>
      <c r="I223" s="122" t="s">
        <v>123</v>
      </c>
      <c r="J223" s="31">
        <f>H223</f>
        <v>5</v>
      </c>
    </row>
    <row r="224" spans="1:10" s="56" customFormat="1" ht="42.75" customHeight="1">
      <c r="A224" s="117"/>
      <c r="B224" s="214" t="s">
        <v>239</v>
      </c>
      <c r="C224" s="215"/>
      <c r="D224" s="216"/>
      <c r="E224" s="31"/>
      <c r="F224" s="31"/>
      <c r="G224" s="31"/>
      <c r="H224" s="31"/>
      <c r="I224" s="31"/>
      <c r="J224" s="31"/>
    </row>
    <row r="225" spans="1:10" s="56" customFormat="1" ht="12.75" customHeight="1">
      <c r="A225" s="112" t="s">
        <v>129</v>
      </c>
      <c r="B225" s="58" t="s">
        <v>3</v>
      </c>
      <c r="C225" s="57"/>
      <c r="D225" s="57"/>
      <c r="E225" s="31"/>
      <c r="F225" s="31"/>
      <c r="G225" s="31"/>
      <c r="H225" s="31"/>
      <c r="I225" s="31"/>
      <c r="J225" s="31"/>
    </row>
    <row r="226" spans="1:10" s="56" customFormat="1" ht="66" customHeight="1">
      <c r="A226" s="112" t="s">
        <v>164</v>
      </c>
      <c r="B226" s="115" t="s">
        <v>240</v>
      </c>
      <c r="C226" s="112" t="s">
        <v>173</v>
      </c>
      <c r="D226" s="112" t="s">
        <v>323</v>
      </c>
      <c r="E226" s="143">
        <v>84560</v>
      </c>
      <c r="F226" s="131" t="s">
        <v>123</v>
      </c>
      <c r="G226" s="143">
        <f>E226</f>
        <v>84560</v>
      </c>
      <c r="H226" s="143">
        <v>89041.68</v>
      </c>
      <c r="I226" s="131" t="s">
        <v>123</v>
      </c>
      <c r="J226" s="143">
        <f>H226</f>
        <v>89041.68</v>
      </c>
    </row>
    <row r="227" spans="1:10" s="56" customFormat="1" ht="12.75" customHeight="1">
      <c r="A227" s="112" t="s">
        <v>130</v>
      </c>
      <c r="B227" s="58" t="s">
        <v>4</v>
      </c>
      <c r="C227" s="57"/>
      <c r="D227" s="57"/>
      <c r="E227" s="31"/>
      <c r="F227" s="31"/>
      <c r="G227" s="31"/>
      <c r="H227" s="31"/>
      <c r="I227" s="31"/>
      <c r="J227" s="31"/>
    </row>
    <row r="228" spans="1:10" s="56" customFormat="1" ht="49.5" customHeight="1">
      <c r="A228" s="113" t="s">
        <v>165</v>
      </c>
      <c r="B228" s="115" t="s">
        <v>241</v>
      </c>
      <c r="C228" s="113" t="s">
        <v>166</v>
      </c>
      <c r="D228" s="112" t="s">
        <v>228</v>
      </c>
      <c r="E228" s="31">
        <v>20</v>
      </c>
      <c r="F228" s="122" t="s">
        <v>123</v>
      </c>
      <c r="G228" s="31">
        <f>E228</f>
        <v>20</v>
      </c>
      <c r="H228" s="31">
        <v>25</v>
      </c>
      <c r="I228" s="122" t="s">
        <v>123</v>
      </c>
      <c r="J228" s="31">
        <f>H228</f>
        <v>25</v>
      </c>
    </row>
    <row r="229" spans="1:10" s="56" customFormat="1" ht="12.75" customHeight="1">
      <c r="A229" s="116" t="s">
        <v>131</v>
      </c>
      <c r="B229" s="61" t="s">
        <v>5</v>
      </c>
      <c r="C229" s="62"/>
      <c r="D229" s="62"/>
      <c r="E229" s="31"/>
      <c r="F229" s="31"/>
      <c r="G229" s="31"/>
      <c r="H229" s="31"/>
      <c r="I229" s="31"/>
      <c r="J229" s="31"/>
    </row>
    <row r="230" spans="1:10" s="56" customFormat="1" ht="72.75" customHeight="1">
      <c r="A230" s="113" t="s">
        <v>167</v>
      </c>
      <c r="B230" s="115" t="s">
        <v>242</v>
      </c>
      <c r="C230" s="113" t="s">
        <v>173</v>
      </c>
      <c r="D230" s="112" t="s">
        <v>174</v>
      </c>
      <c r="E230" s="143">
        <v>4228</v>
      </c>
      <c r="F230" s="131" t="s">
        <v>123</v>
      </c>
      <c r="G230" s="143">
        <f>E230</f>
        <v>4228</v>
      </c>
      <c r="H230" s="143">
        <v>3561.67</v>
      </c>
      <c r="I230" s="131" t="s">
        <v>123</v>
      </c>
      <c r="J230" s="143">
        <f>H230</f>
        <v>3561.67</v>
      </c>
    </row>
    <row r="231" spans="1:10" s="56" customFormat="1" ht="12.75" customHeight="1">
      <c r="A231" s="113" t="s">
        <v>132</v>
      </c>
      <c r="B231" s="58" t="s">
        <v>6</v>
      </c>
      <c r="C231" s="63"/>
      <c r="D231" s="63"/>
      <c r="E231" s="31"/>
      <c r="F231" s="31"/>
      <c r="G231" s="31"/>
      <c r="H231" s="31"/>
      <c r="I231" s="31"/>
      <c r="J231" s="31"/>
    </row>
    <row r="232" spans="1:10" s="56" customFormat="1" ht="85.5" customHeight="1">
      <c r="A232" s="113" t="s">
        <v>169</v>
      </c>
      <c r="B232" s="115" t="s">
        <v>230</v>
      </c>
      <c r="C232" s="112" t="s">
        <v>224</v>
      </c>
      <c r="D232" s="112" t="s">
        <v>225</v>
      </c>
      <c r="E232" s="31">
        <v>5</v>
      </c>
      <c r="F232" s="122" t="s">
        <v>123</v>
      </c>
      <c r="G232" s="31">
        <f>E232</f>
        <v>5</v>
      </c>
      <c r="H232" s="31">
        <v>5</v>
      </c>
      <c r="I232" s="122" t="s">
        <v>123</v>
      </c>
      <c r="J232" s="31">
        <f>H232</f>
        <v>5</v>
      </c>
    </row>
    <row r="233" spans="1:10" s="56" customFormat="1" ht="57" customHeight="1">
      <c r="A233" s="117"/>
      <c r="B233" s="214" t="s">
        <v>243</v>
      </c>
      <c r="C233" s="215"/>
      <c r="D233" s="216"/>
      <c r="E233" s="31"/>
      <c r="F233" s="31"/>
      <c r="G233" s="31"/>
      <c r="H233" s="31"/>
      <c r="I233" s="31"/>
      <c r="J233" s="31"/>
    </row>
    <row r="234" spans="1:10" s="56" customFormat="1" ht="12.75" customHeight="1">
      <c r="A234" s="112" t="s">
        <v>129</v>
      </c>
      <c r="B234" s="58" t="s">
        <v>3</v>
      </c>
      <c r="C234" s="57"/>
      <c r="D234" s="57"/>
      <c r="E234" s="31"/>
      <c r="F234" s="31"/>
      <c r="G234" s="31"/>
      <c r="H234" s="31"/>
      <c r="I234" s="31"/>
      <c r="J234" s="31"/>
    </row>
    <row r="235" spans="1:10" s="56" customFormat="1" ht="83.25" customHeight="1">
      <c r="A235" s="112" t="s">
        <v>164</v>
      </c>
      <c r="B235" s="115" t="s">
        <v>244</v>
      </c>
      <c r="C235" s="112" t="s">
        <v>173</v>
      </c>
      <c r="D235" s="112" t="s">
        <v>323</v>
      </c>
      <c r="E235" s="143">
        <v>317100</v>
      </c>
      <c r="F235" s="131" t="s">
        <v>123</v>
      </c>
      <c r="G235" s="143">
        <f>E235</f>
        <v>317100</v>
      </c>
      <c r="H235" s="143">
        <v>333906.3</v>
      </c>
      <c r="I235" s="131" t="s">
        <v>123</v>
      </c>
      <c r="J235" s="143">
        <f>H235</f>
        <v>333906.3</v>
      </c>
    </row>
    <row r="236" spans="1:10" s="56" customFormat="1" ht="12.75" customHeight="1">
      <c r="A236" s="112" t="s">
        <v>130</v>
      </c>
      <c r="B236" s="58" t="s">
        <v>4</v>
      </c>
      <c r="C236" s="57"/>
      <c r="D236" s="57"/>
      <c r="E236" s="31"/>
      <c r="F236" s="31"/>
      <c r="G236" s="31"/>
      <c r="H236" s="31"/>
      <c r="I236" s="31"/>
      <c r="J236" s="31"/>
    </row>
    <row r="237" spans="1:10" s="56" customFormat="1" ht="55.5" customHeight="1">
      <c r="A237" s="113" t="s">
        <v>165</v>
      </c>
      <c r="B237" s="115" t="s">
        <v>245</v>
      </c>
      <c r="C237" s="113" t="s">
        <v>246</v>
      </c>
      <c r="D237" s="112" t="s">
        <v>228</v>
      </c>
      <c r="E237" s="143">
        <v>40000</v>
      </c>
      <c r="F237" s="131" t="s">
        <v>123</v>
      </c>
      <c r="G237" s="143">
        <f>E237</f>
        <v>40000</v>
      </c>
      <c r="H237" s="143">
        <v>45000</v>
      </c>
      <c r="I237" s="131" t="s">
        <v>123</v>
      </c>
      <c r="J237" s="143">
        <f>H237</f>
        <v>45000</v>
      </c>
    </row>
    <row r="238" spans="1:10" s="56" customFormat="1" ht="12.75" customHeight="1">
      <c r="A238" s="113" t="s">
        <v>131</v>
      </c>
      <c r="B238" s="58" t="s">
        <v>5</v>
      </c>
      <c r="C238" s="57"/>
      <c r="D238" s="57"/>
      <c r="E238" s="31"/>
      <c r="F238" s="31"/>
      <c r="G238" s="31"/>
      <c r="H238" s="31"/>
      <c r="I238" s="31"/>
      <c r="J238" s="31"/>
    </row>
    <row r="239" spans="1:10" s="56" customFormat="1" ht="40.5" customHeight="1">
      <c r="A239" s="113" t="s">
        <v>167</v>
      </c>
      <c r="B239" s="115" t="s">
        <v>247</v>
      </c>
      <c r="C239" s="113" t="s">
        <v>173</v>
      </c>
      <c r="D239" s="112" t="s">
        <v>174</v>
      </c>
      <c r="E239" s="143">
        <v>7.93</v>
      </c>
      <c r="F239" s="131" t="s">
        <v>123</v>
      </c>
      <c r="G239" s="143">
        <f>E239</f>
        <v>7.93</v>
      </c>
      <c r="H239" s="143">
        <v>7.42</v>
      </c>
      <c r="I239" s="131" t="s">
        <v>123</v>
      </c>
      <c r="J239" s="143">
        <f>H239</f>
        <v>7.42</v>
      </c>
    </row>
    <row r="240" spans="1:10" s="56" customFormat="1" ht="12.75" customHeight="1">
      <c r="A240" s="113" t="s">
        <v>132</v>
      </c>
      <c r="B240" s="58" t="s">
        <v>6</v>
      </c>
      <c r="C240" s="63"/>
      <c r="D240" s="63"/>
      <c r="E240" s="31"/>
      <c r="F240" s="31"/>
      <c r="G240" s="31"/>
      <c r="H240" s="31"/>
      <c r="I240" s="31"/>
      <c r="J240" s="31"/>
    </row>
    <row r="241" spans="1:10" s="56" customFormat="1" ht="81" customHeight="1">
      <c r="A241" s="113" t="s">
        <v>169</v>
      </c>
      <c r="B241" s="115" t="s">
        <v>230</v>
      </c>
      <c r="C241" s="112" t="s">
        <v>224</v>
      </c>
      <c r="D241" s="112" t="s">
        <v>225</v>
      </c>
      <c r="E241" s="31">
        <v>5</v>
      </c>
      <c r="F241" s="131" t="s">
        <v>123</v>
      </c>
      <c r="G241" s="31">
        <f>E241</f>
        <v>5</v>
      </c>
      <c r="H241" s="31">
        <v>5</v>
      </c>
      <c r="I241" s="131" t="s">
        <v>123</v>
      </c>
      <c r="J241" s="31">
        <f>H241</f>
        <v>5</v>
      </c>
    </row>
    <row r="242" spans="1:10" s="56" customFormat="1" ht="49.5" customHeight="1">
      <c r="A242" s="112"/>
      <c r="B242" s="199" t="s">
        <v>248</v>
      </c>
      <c r="C242" s="200"/>
      <c r="D242" s="201"/>
      <c r="E242" s="31"/>
      <c r="F242" s="31"/>
      <c r="G242" s="31"/>
      <c r="H242" s="31"/>
      <c r="I242" s="31"/>
      <c r="J242" s="31"/>
    </row>
    <row r="243" spans="1:10" s="56" customFormat="1" ht="12.75" customHeight="1">
      <c r="A243" s="112" t="s">
        <v>129</v>
      </c>
      <c r="B243" s="58" t="s">
        <v>3</v>
      </c>
      <c r="C243" s="57"/>
      <c r="D243" s="57"/>
      <c r="E243" s="31"/>
      <c r="F243" s="31"/>
      <c r="G243" s="31"/>
      <c r="H243" s="31"/>
      <c r="I243" s="31"/>
      <c r="J243" s="31"/>
    </row>
    <row r="244" spans="1:10" s="56" customFormat="1" ht="112.5" customHeight="1">
      <c r="A244" s="112" t="s">
        <v>164</v>
      </c>
      <c r="B244" s="115" t="s">
        <v>249</v>
      </c>
      <c r="C244" s="112" t="s">
        <v>173</v>
      </c>
      <c r="D244" s="112" t="s">
        <v>323</v>
      </c>
      <c r="E244" s="143">
        <v>42280</v>
      </c>
      <c r="F244" s="131" t="s">
        <v>123</v>
      </c>
      <c r="G244" s="143">
        <f>E244</f>
        <v>42280</v>
      </c>
      <c r="H244" s="143">
        <v>44520.84</v>
      </c>
      <c r="I244" s="131" t="s">
        <v>123</v>
      </c>
      <c r="J244" s="143">
        <f>H244</f>
        <v>44520.84</v>
      </c>
    </row>
    <row r="245" spans="1:10" s="56" customFormat="1" ht="12.75" customHeight="1">
      <c r="A245" s="112" t="s">
        <v>130</v>
      </c>
      <c r="B245" s="58" t="s">
        <v>4</v>
      </c>
      <c r="C245" s="57"/>
      <c r="D245" s="57"/>
      <c r="E245" s="31"/>
      <c r="F245" s="31"/>
      <c r="G245" s="31"/>
      <c r="H245" s="31"/>
      <c r="I245" s="31"/>
      <c r="J245" s="31"/>
    </row>
    <row r="246" spans="1:10" s="56" customFormat="1" ht="57" customHeight="1">
      <c r="A246" s="113" t="s">
        <v>165</v>
      </c>
      <c r="B246" s="115" t="s">
        <v>250</v>
      </c>
      <c r="C246" s="113" t="s">
        <v>166</v>
      </c>
      <c r="D246" s="112" t="s">
        <v>228</v>
      </c>
      <c r="E246" s="31">
        <v>15</v>
      </c>
      <c r="F246" s="122" t="s">
        <v>123</v>
      </c>
      <c r="G246" s="31">
        <f>E246</f>
        <v>15</v>
      </c>
      <c r="H246" s="31">
        <v>20</v>
      </c>
      <c r="I246" s="122" t="s">
        <v>123</v>
      </c>
      <c r="J246" s="31">
        <f>H246</f>
        <v>20</v>
      </c>
    </row>
    <row r="247" spans="1:10" s="56" customFormat="1" ht="12.75" customHeight="1">
      <c r="A247" s="116" t="s">
        <v>131</v>
      </c>
      <c r="B247" s="61" t="s">
        <v>5</v>
      </c>
      <c r="C247" s="62"/>
      <c r="D247" s="62"/>
      <c r="E247" s="31"/>
      <c r="F247" s="31"/>
      <c r="G247" s="31"/>
      <c r="H247" s="31"/>
      <c r="I247" s="31"/>
      <c r="J247" s="31"/>
    </row>
    <row r="248" spans="1:10" s="56" customFormat="1" ht="49.5" customHeight="1">
      <c r="A248" s="113" t="s">
        <v>167</v>
      </c>
      <c r="B248" s="115" t="s">
        <v>251</v>
      </c>
      <c r="C248" s="113" t="s">
        <v>173</v>
      </c>
      <c r="D248" s="112" t="s">
        <v>174</v>
      </c>
      <c r="E248" s="143">
        <v>2818.67</v>
      </c>
      <c r="F248" s="131" t="s">
        <v>123</v>
      </c>
      <c r="G248" s="143">
        <f>E248</f>
        <v>2818.67</v>
      </c>
      <c r="H248" s="143">
        <v>2226.04</v>
      </c>
      <c r="I248" s="131" t="s">
        <v>123</v>
      </c>
      <c r="J248" s="143">
        <f>H248</f>
        <v>2226.04</v>
      </c>
    </row>
    <row r="249" spans="1:10" s="56" customFormat="1" ht="12.75" customHeight="1">
      <c r="A249" s="113" t="s">
        <v>132</v>
      </c>
      <c r="B249" s="58" t="s">
        <v>6</v>
      </c>
      <c r="C249" s="63"/>
      <c r="D249" s="63"/>
      <c r="E249" s="31"/>
      <c r="F249" s="31"/>
      <c r="G249" s="31"/>
      <c r="H249" s="31"/>
      <c r="I249" s="31"/>
      <c r="J249" s="31"/>
    </row>
    <row r="250" spans="1:10" s="56" customFormat="1" ht="71.25" customHeight="1">
      <c r="A250" s="113" t="s">
        <v>169</v>
      </c>
      <c r="B250" s="115" t="s">
        <v>252</v>
      </c>
      <c r="C250" s="112" t="s">
        <v>175</v>
      </c>
      <c r="D250" s="112" t="s">
        <v>253</v>
      </c>
      <c r="E250" s="31">
        <v>10</v>
      </c>
      <c r="F250" s="122" t="s">
        <v>123</v>
      </c>
      <c r="G250" s="31">
        <f>E250</f>
        <v>10</v>
      </c>
      <c r="H250" s="31">
        <v>15</v>
      </c>
      <c r="I250" s="122" t="s">
        <v>123</v>
      </c>
      <c r="J250" s="31">
        <f>H250</f>
        <v>15</v>
      </c>
    </row>
    <row r="251" spans="1:10" s="56" customFormat="1" ht="40.5" customHeight="1">
      <c r="A251" s="112"/>
      <c r="B251" s="199" t="s">
        <v>254</v>
      </c>
      <c r="C251" s="200"/>
      <c r="D251" s="201"/>
      <c r="E251" s="31"/>
      <c r="F251" s="31"/>
      <c r="G251" s="31"/>
      <c r="H251" s="31"/>
      <c r="I251" s="31"/>
      <c r="J251" s="31"/>
    </row>
    <row r="252" spans="1:10" s="56" customFormat="1" ht="12.75" customHeight="1">
      <c r="A252" s="112" t="s">
        <v>129</v>
      </c>
      <c r="B252" s="58" t="s">
        <v>3</v>
      </c>
      <c r="C252" s="57"/>
      <c r="D252" s="57"/>
      <c r="E252" s="31"/>
      <c r="F252" s="31"/>
      <c r="G252" s="31"/>
      <c r="H252" s="31"/>
      <c r="I252" s="31"/>
      <c r="J252" s="31"/>
    </row>
    <row r="253" spans="1:10" s="56" customFormat="1" ht="53.25" customHeight="1">
      <c r="A253" s="112" t="s">
        <v>164</v>
      </c>
      <c r="B253" s="115" t="s">
        <v>176</v>
      </c>
      <c r="C253" s="112" t="s">
        <v>173</v>
      </c>
      <c r="D253" s="112" t="s">
        <v>323</v>
      </c>
      <c r="E253" s="143">
        <v>84560</v>
      </c>
      <c r="F253" s="131" t="s">
        <v>123</v>
      </c>
      <c r="G253" s="143">
        <f>E253</f>
        <v>84560</v>
      </c>
      <c r="H253" s="143">
        <v>89041.68</v>
      </c>
      <c r="I253" s="131" t="s">
        <v>123</v>
      </c>
      <c r="J253" s="143">
        <f>H253</f>
        <v>89041.68</v>
      </c>
    </row>
    <row r="254" spans="1:10" s="56" customFormat="1" ht="12.75" customHeight="1">
      <c r="A254" s="112" t="s">
        <v>130</v>
      </c>
      <c r="B254" s="58" t="s">
        <v>4</v>
      </c>
      <c r="C254" s="57"/>
      <c r="D254" s="57"/>
      <c r="E254" s="31"/>
      <c r="F254" s="31"/>
      <c r="G254" s="31"/>
      <c r="H254" s="31"/>
      <c r="I254" s="31"/>
      <c r="J254" s="31"/>
    </row>
    <row r="255" spans="1:10" s="56" customFormat="1" ht="87" customHeight="1">
      <c r="A255" s="113" t="s">
        <v>165</v>
      </c>
      <c r="B255" s="115" t="s">
        <v>289</v>
      </c>
      <c r="C255" s="113" t="s">
        <v>255</v>
      </c>
      <c r="D255" s="112" t="s">
        <v>228</v>
      </c>
      <c r="E255" s="143">
        <v>60000</v>
      </c>
      <c r="F255" s="122" t="s">
        <v>123</v>
      </c>
      <c r="G255" s="143">
        <f>E255</f>
        <v>60000</v>
      </c>
      <c r="H255" s="143">
        <v>70000</v>
      </c>
      <c r="I255" s="122" t="s">
        <v>123</v>
      </c>
      <c r="J255" s="143">
        <f>H255</f>
        <v>70000</v>
      </c>
    </row>
    <row r="256" spans="1:10" s="56" customFormat="1" ht="12.75" customHeight="1">
      <c r="A256" s="113" t="s">
        <v>131</v>
      </c>
      <c r="B256" s="58" t="s">
        <v>5</v>
      </c>
      <c r="C256" s="62"/>
      <c r="D256" s="62"/>
      <c r="E256" s="31"/>
      <c r="F256" s="31"/>
      <c r="G256" s="31"/>
      <c r="H256" s="31"/>
      <c r="I256" s="31"/>
      <c r="J256" s="31"/>
    </row>
    <row r="257" spans="1:10" s="56" customFormat="1" ht="66" customHeight="1">
      <c r="A257" s="113" t="s">
        <v>167</v>
      </c>
      <c r="B257" s="115" t="s">
        <v>256</v>
      </c>
      <c r="C257" s="113" t="s">
        <v>173</v>
      </c>
      <c r="D257" s="112" t="s">
        <v>168</v>
      </c>
      <c r="E257" s="162">
        <v>1.41</v>
      </c>
      <c r="F257" s="118" t="s">
        <v>123</v>
      </c>
      <c r="G257" s="162">
        <f>E257</f>
        <v>1.41</v>
      </c>
      <c r="H257" s="162">
        <v>1.28</v>
      </c>
      <c r="I257" s="118" t="s">
        <v>123</v>
      </c>
      <c r="J257" s="162">
        <f>H257</f>
        <v>1.28</v>
      </c>
    </row>
    <row r="258" spans="1:10" s="56" customFormat="1" ht="12.75" customHeight="1">
      <c r="A258" s="113" t="s">
        <v>132</v>
      </c>
      <c r="B258" s="58" t="s">
        <v>6</v>
      </c>
      <c r="C258" s="63"/>
      <c r="D258" s="63"/>
      <c r="E258" s="31"/>
      <c r="F258" s="31"/>
      <c r="G258" s="31"/>
      <c r="H258" s="31"/>
      <c r="I258" s="31"/>
      <c r="J258" s="31"/>
    </row>
    <row r="259" spans="1:10" s="56" customFormat="1" ht="81.75" customHeight="1">
      <c r="A259" s="113" t="s">
        <v>169</v>
      </c>
      <c r="B259" s="115" t="s">
        <v>257</v>
      </c>
      <c r="C259" s="112" t="s">
        <v>175</v>
      </c>
      <c r="D259" s="112" t="s">
        <v>171</v>
      </c>
      <c r="E259" s="142">
        <v>80</v>
      </c>
      <c r="F259" s="122" t="s">
        <v>123</v>
      </c>
      <c r="G259" s="142">
        <f>E259</f>
        <v>80</v>
      </c>
      <c r="H259" s="142">
        <v>85</v>
      </c>
      <c r="I259" s="122" t="s">
        <v>123</v>
      </c>
      <c r="J259" s="142">
        <f>H259</f>
        <v>85</v>
      </c>
    </row>
    <row r="260" spans="1:10" s="56" customFormat="1" ht="43.5" customHeight="1">
      <c r="A260" s="112"/>
      <c r="B260" s="199" t="s">
        <v>258</v>
      </c>
      <c r="C260" s="200"/>
      <c r="D260" s="201"/>
      <c r="E260" s="31"/>
      <c r="F260" s="31"/>
      <c r="G260" s="31"/>
      <c r="H260" s="31"/>
      <c r="I260" s="31"/>
      <c r="J260" s="31"/>
    </row>
    <row r="261" spans="1:10" s="56" customFormat="1" ht="12.75" customHeight="1">
      <c r="A261" s="112" t="s">
        <v>129</v>
      </c>
      <c r="B261" s="58" t="s">
        <v>3</v>
      </c>
      <c r="C261" s="57"/>
      <c r="D261" s="57"/>
      <c r="E261" s="31"/>
      <c r="F261" s="31"/>
      <c r="G261" s="31"/>
      <c r="H261" s="31"/>
      <c r="I261" s="31"/>
      <c r="J261" s="31"/>
    </row>
    <row r="262" spans="1:10" s="56" customFormat="1" ht="69" customHeight="1">
      <c r="A262" s="112" t="s">
        <v>164</v>
      </c>
      <c r="B262" s="115" t="s">
        <v>259</v>
      </c>
      <c r="C262" s="112" t="s">
        <v>173</v>
      </c>
      <c r="D262" s="112" t="s">
        <v>323</v>
      </c>
      <c r="E262" s="143">
        <v>31710</v>
      </c>
      <c r="F262" s="131" t="s">
        <v>123</v>
      </c>
      <c r="G262" s="143">
        <f>E262</f>
        <v>31710</v>
      </c>
      <c r="H262" s="143">
        <v>33390.6</v>
      </c>
      <c r="I262" s="131" t="s">
        <v>123</v>
      </c>
      <c r="J262" s="143">
        <f>H262</f>
        <v>33390.6</v>
      </c>
    </row>
    <row r="263" spans="1:10" s="56" customFormat="1" ht="12.75" customHeight="1">
      <c r="A263" s="112" t="s">
        <v>130</v>
      </c>
      <c r="B263" s="58" t="s">
        <v>4</v>
      </c>
      <c r="C263" s="57"/>
      <c r="D263" s="57"/>
      <c r="E263" s="31"/>
      <c r="F263" s="31"/>
      <c r="G263" s="31"/>
      <c r="H263" s="31"/>
      <c r="I263" s="31"/>
      <c r="J263" s="31"/>
    </row>
    <row r="264" spans="1:10" s="56" customFormat="1" ht="51.75" customHeight="1">
      <c r="A264" s="113" t="s">
        <v>165</v>
      </c>
      <c r="B264" s="115" t="s">
        <v>290</v>
      </c>
      <c r="C264" s="113" t="s">
        <v>166</v>
      </c>
      <c r="D264" s="112" t="s">
        <v>228</v>
      </c>
      <c r="E264" s="31">
        <v>100</v>
      </c>
      <c r="F264" s="122" t="s">
        <v>123</v>
      </c>
      <c r="G264" s="31">
        <f>E264</f>
        <v>100</v>
      </c>
      <c r="H264" s="31">
        <v>130</v>
      </c>
      <c r="I264" s="122" t="s">
        <v>123</v>
      </c>
      <c r="J264" s="31">
        <f>H264</f>
        <v>130</v>
      </c>
    </row>
    <row r="265" spans="1:10" s="56" customFormat="1" ht="12.75" customHeight="1">
      <c r="A265" s="113" t="s">
        <v>131</v>
      </c>
      <c r="B265" s="58" t="s">
        <v>5</v>
      </c>
      <c r="C265" s="62"/>
      <c r="D265" s="62"/>
      <c r="E265" s="31"/>
      <c r="F265" s="31"/>
      <c r="G265" s="31"/>
      <c r="H265" s="31"/>
      <c r="I265" s="31"/>
      <c r="J265" s="31"/>
    </row>
    <row r="266" spans="1:10" s="56" customFormat="1" ht="60" customHeight="1">
      <c r="A266" s="113" t="s">
        <v>167</v>
      </c>
      <c r="B266" s="115" t="s">
        <v>291</v>
      </c>
      <c r="C266" s="113" t="s">
        <v>173</v>
      </c>
      <c r="D266" s="112" t="s">
        <v>168</v>
      </c>
      <c r="E266" s="143">
        <v>317.1</v>
      </c>
      <c r="F266" s="131" t="s">
        <v>123</v>
      </c>
      <c r="G266" s="143">
        <f>E266</f>
        <v>317.1</v>
      </c>
      <c r="H266" s="143">
        <v>256.85</v>
      </c>
      <c r="I266" s="131" t="s">
        <v>123</v>
      </c>
      <c r="J266" s="143">
        <f>H266</f>
        <v>256.85</v>
      </c>
    </row>
    <row r="267" spans="1:10" s="56" customFormat="1" ht="12.75" customHeight="1">
      <c r="A267" s="113" t="s">
        <v>132</v>
      </c>
      <c r="B267" s="58" t="s">
        <v>6</v>
      </c>
      <c r="C267" s="63"/>
      <c r="D267" s="63"/>
      <c r="E267" s="31"/>
      <c r="F267" s="31"/>
      <c r="G267" s="31"/>
      <c r="H267" s="31"/>
      <c r="I267" s="31"/>
      <c r="J267" s="31"/>
    </row>
    <row r="268" spans="1:10" s="56" customFormat="1" ht="72.75" customHeight="1">
      <c r="A268" s="113" t="s">
        <v>169</v>
      </c>
      <c r="B268" s="115" t="s">
        <v>260</v>
      </c>
      <c r="C268" s="112" t="s">
        <v>175</v>
      </c>
      <c r="D268" s="112" t="s">
        <v>300</v>
      </c>
      <c r="E268" s="142">
        <v>40</v>
      </c>
      <c r="F268" s="122" t="s">
        <v>123</v>
      </c>
      <c r="G268" s="142">
        <f>E268</f>
        <v>40</v>
      </c>
      <c r="H268" s="142">
        <v>50</v>
      </c>
      <c r="I268" s="122" t="s">
        <v>123</v>
      </c>
      <c r="J268" s="142">
        <f>H268</f>
        <v>50</v>
      </c>
    </row>
    <row r="269" spans="1:10" s="56" customFormat="1" ht="44.25" customHeight="1">
      <c r="A269" s="112"/>
      <c r="B269" s="199" t="s">
        <v>261</v>
      </c>
      <c r="C269" s="200"/>
      <c r="D269" s="201"/>
      <c r="E269" s="31"/>
      <c r="F269" s="31"/>
      <c r="G269" s="31"/>
      <c r="H269" s="31"/>
      <c r="I269" s="31"/>
      <c r="J269" s="31"/>
    </row>
    <row r="270" spans="1:10" s="56" customFormat="1" ht="12.75" customHeight="1">
      <c r="A270" s="112" t="s">
        <v>129</v>
      </c>
      <c r="B270" s="58" t="s">
        <v>3</v>
      </c>
      <c r="C270" s="57"/>
      <c r="D270" s="57"/>
      <c r="E270" s="31"/>
      <c r="F270" s="31"/>
      <c r="G270" s="31"/>
      <c r="H270" s="31"/>
      <c r="I270" s="31"/>
      <c r="J270" s="31"/>
    </row>
    <row r="271" spans="1:10" s="56" customFormat="1" ht="59.25" customHeight="1">
      <c r="A271" s="112" t="s">
        <v>164</v>
      </c>
      <c r="B271" s="115" t="s">
        <v>176</v>
      </c>
      <c r="C271" s="112" t="s">
        <v>173</v>
      </c>
      <c r="D271" s="112" t="s">
        <v>323</v>
      </c>
      <c r="E271" s="143">
        <v>105700</v>
      </c>
      <c r="F271" s="131" t="s">
        <v>123</v>
      </c>
      <c r="G271" s="143">
        <f>E271</f>
        <v>105700</v>
      </c>
      <c r="H271" s="143">
        <v>111302.1</v>
      </c>
      <c r="I271" s="131" t="s">
        <v>123</v>
      </c>
      <c r="J271" s="143">
        <f>H271</f>
        <v>111302.1</v>
      </c>
    </row>
    <row r="272" spans="1:10" s="56" customFormat="1" ht="12.75" customHeight="1">
      <c r="A272" s="112" t="s">
        <v>130</v>
      </c>
      <c r="B272" s="58" t="s">
        <v>4</v>
      </c>
      <c r="C272" s="57"/>
      <c r="D272" s="57"/>
      <c r="E272" s="31"/>
      <c r="F272" s="31"/>
      <c r="G272" s="31"/>
      <c r="H272" s="31"/>
      <c r="I272" s="31"/>
      <c r="J272" s="31"/>
    </row>
    <row r="273" spans="1:10" s="56" customFormat="1" ht="58.5" customHeight="1">
      <c r="A273" s="113" t="s">
        <v>165</v>
      </c>
      <c r="B273" s="115" t="s">
        <v>262</v>
      </c>
      <c r="C273" s="113" t="s">
        <v>166</v>
      </c>
      <c r="D273" s="112" t="s">
        <v>228</v>
      </c>
      <c r="E273" s="31">
        <v>200</v>
      </c>
      <c r="F273" s="122" t="s">
        <v>123</v>
      </c>
      <c r="G273" s="31">
        <f>E273</f>
        <v>200</v>
      </c>
      <c r="H273" s="31">
        <v>230</v>
      </c>
      <c r="I273" s="122" t="s">
        <v>123</v>
      </c>
      <c r="J273" s="31">
        <f>H273</f>
        <v>230</v>
      </c>
    </row>
    <row r="274" spans="1:10" s="56" customFormat="1" ht="12.75" customHeight="1">
      <c r="A274" s="113" t="s">
        <v>131</v>
      </c>
      <c r="B274" s="58" t="s">
        <v>5</v>
      </c>
      <c r="C274" s="62"/>
      <c r="D274" s="62"/>
      <c r="E274" s="31"/>
      <c r="F274" s="31"/>
      <c r="G274" s="31"/>
      <c r="H274" s="31"/>
      <c r="I274" s="31"/>
      <c r="J274" s="31"/>
    </row>
    <row r="275" spans="1:10" s="56" customFormat="1" ht="60.75" customHeight="1">
      <c r="A275" s="113" t="s">
        <v>167</v>
      </c>
      <c r="B275" s="115" t="s">
        <v>263</v>
      </c>
      <c r="C275" s="113" t="s">
        <v>173</v>
      </c>
      <c r="D275" s="112" t="s">
        <v>168</v>
      </c>
      <c r="E275" s="143">
        <v>528.5</v>
      </c>
      <c r="F275" s="131" t="s">
        <v>123</v>
      </c>
      <c r="G275" s="143">
        <f>E275</f>
        <v>528.5</v>
      </c>
      <c r="H275" s="143">
        <v>483.92</v>
      </c>
      <c r="I275" s="131" t="s">
        <v>123</v>
      </c>
      <c r="J275" s="143">
        <f>H275</f>
        <v>483.92</v>
      </c>
    </row>
    <row r="276" spans="1:10" s="56" customFormat="1" ht="12.75" customHeight="1">
      <c r="A276" s="113" t="s">
        <v>132</v>
      </c>
      <c r="B276" s="58" t="s">
        <v>6</v>
      </c>
      <c r="C276" s="63"/>
      <c r="D276" s="63"/>
      <c r="E276" s="31"/>
      <c r="F276" s="31"/>
      <c r="G276" s="31"/>
      <c r="H276" s="31"/>
      <c r="I276" s="31"/>
      <c r="J276" s="31"/>
    </row>
    <row r="277" spans="1:10" s="56" customFormat="1" ht="87" customHeight="1">
      <c r="A277" s="113" t="s">
        <v>169</v>
      </c>
      <c r="B277" s="115" t="s">
        <v>264</v>
      </c>
      <c r="C277" s="112" t="s">
        <v>175</v>
      </c>
      <c r="D277" s="112" t="s">
        <v>171</v>
      </c>
      <c r="E277" s="141">
        <v>100</v>
      </c>
      <c r="F277" s="122" t="s">
        <v>123</v>
      </c>
      <c r="G277" s="141">
        <f>E277</f>
        <v>100</v>
      </c>
      <c r="H277" s="141">
        <v>100</v>
      </c>
      <c r="I277" s="122" t="s">
        <v>123</v>
      </c>
      <c r="J277" s="141">
        <f>H277</f>
        <v>100</v>
      </c>
    </row>
    <row r="278" spans="1:10" s="56" customFormat="1" ht="25.5" customHeight="1">
      <c r="A278" s="112"/>
      <c r="B278" s="199" t="s">
        <v>265</v>
      </c>
      <c r="C278" s="200"/>
      <c r="D278" s="201"/>
      <c r="E278" s="31"/>
      <c r="F278" s="31"/>
      <c r="G278" s="31"/>
      <c r="H278" s="31"/>
      <c r="I278" s="31"/>
      <c r="J278" s="31"/>
    </row>
    <row r="279" spans="1:10" s="56" customFormat="1" ht="12.75" customHeight="1">
      <c r="A279" s="112" t="s">
        <v>129</v>
      </c>
      <c r="B279" s="58" t="s">
        <v>3</v>
      </c>
      <c r="C279" s="57"/>
      <c r="D279" s="57"/>
      <c r="E279" s="31"/>
      <c r="F279" s="31"/>
      <c r="G279" s="31"/>
      <c r="H279" s="31"/>
      <c r="I279" s="31"/>
      <c r="J279" s="31"/>
    </row>
    <row r="280" spans="1:10" s="56" customFormat="1" ht="71.25" customHeight="1">
      <c r="A280" s="112" t="s">
        <v>164</v>
      </c>
      <c r="B280" s="115" t="s">
        <v>266</v>
      </c>
      <c r="C280" s="112" t="s">
        <v>173</v>
      </c>
      <c r="D280" s="112" t="s">
        <v>323</v>
      </c>
      <c r="E280" s="143">
        <v>105700</v>
      </c>
      <c r="F280" s="131" t="s">
        <v>123</v>
      </c>
      <c r="G280" s="143">
        <f>E280</f>
        <v>105700</v>
      </c>
      <c r="H280" s="143">
        <v>111302.1</v>
      </c>
      <c r="I280" s="131" t="s">
        <v>123</v>
      </c>
      <c r="J280" s="143">
        <f>195000</f>
        <v>195000</v>
      </c>
    </row>
    <row r="281" spans="1:10" s="56" customFormat="1" ht="12.75" customHeight="1">
      <c r="A281" s="112" t="s">
        <v>130</v>
      </c>
      <c r="B281" s="58" t="s">
        <v>4</v>
      </c>
      <c r="C281" s="57"/>
      <c r="D281" s="57"/>
      <c r="E281" s="31"/>
      <c r="F281" s="31"/>
      <c r="G281" s="31"/>
      <c r="H281" s="31"/>
      <c r="I281" s="31"/>
      <c r="J281" s="31"/>
    </row>
    <row r="282" spans="1:10" s="56" customFormat="1" ht="72.75" customHeight="1">
      <c r="A282" s="113" t="s">
        <v>165</v>
      </c>
      <c r="B282" s="115" t="s">
        <v>267</v>
      </c>
      <c r="C282" s="113" t="s">
        <v>166</v>
      </c>
      <c r="D282" s="112" t="s">
        <v>213</v>
      </c>
      <c r="E282" s="31">
        <v>30</v>
      </c>
      <c r="F282" s="122" t="s">
        <v>123</v>
      </c>
      <c r="G282" s="31">
        <f>E282</f>
        <v>30</v>
      </c>
      <c r="H282" s="31">
        <v>35</v>
      </c>
      <c r="I282" s="122" t="s">
        <v>123</v>
      </c>
      <c r="J282" s="31">
        <f>H282</f>
        <v>35</v>
      </c>
    </row>
    <row r="283" spans="1:10" s="56" customFormat="1" ht="72" customHeight="1">
      <c r="A283" s="113" t="s">
        <v>234</v>
      </c>
      <c r="B283" s="115" t="s">
        <v>311</v>
      </c>
      <c r="C283" s="113" t="s">
        <v>166</v>
      </c>
      <c r="D283" s="112" t="s">
        <v>312</v>
      </c>
      <c r="E283" s="31">
        <v>25</v>
      </c>
      <c r="F283" s="122" t="s">
        <v>123</v>
      </c>
      <c r="G283" s="31">
        <f>E283</f>
        <v>25</v>
      </c>
      <c r="H283" s="31">
        <v>30</v>
      </c>
      <c r="I283" s="122" t="s">
        <v>123</v>
      </c>
      <c r="J283" s="31">
        <f>H283</f>
        <v>30</v>
      </c>
    </row>
    <row r="284" spans="1:10" s="56" customFormat="1" ht="12.75" customHeight="1">
      <c r="A284" s="113" t="s">
        <v>131</v>
      </c>
      <c r="B284" s="58" t="s">
        <v>5</v>
      </c>
      <c r="C284" s="62"/>
      <c r="D284" s="62"/>
      <c r="E284" s="31"/>
      <c r="F284" s="31"/>
      <c r="G284" s="31"/>
      <c r="H284" s="31"/>
      <c r="I284" s="31"/>
      <c r="J284" s="31"/>
    </row>
    <row r="285" spans="1:10" s="56" customFormat="1" ht="54" customHeight="1">
      <c r="A285" s="113" t="s">
        <v>167</v>
      </c>
      <c r="B285" s="115" t="s">
        <v>268</v>
      </c>
      <c r="C285" s="113" t="s">
        <v>173</v>
      </c>
      <c r="D285" s="112" t="s">
        <v>168</v>
      </c>
      <c r="E285" s="143">
        <v>3523.33</v>
      </c>
      <c r="F285" s="131" t="s">
        <v>123</v>
      </c>
      <c r="G285" s="143">
        <f>E285</f>
        <v>3523.33</v>
      </c>
      <c r="H285" s="143">
        <v>3180.06</v>
      </c>
      <c r="I285" s="131" t="s">
        <v>123</v>
      </c>
      <c r="J285" s="143">
        <f>H285</f>
        <v>3180.06</v>
      </c>
    </row>
    <row r="286" spans="1:10" s="56" customFormat="1" ht="12.75" customHeight="1">
      <c r="A286" s="113" t="s">
        <v>132</v>
      </c>
      <c r="B286" s="58" t="s">
        <v>6</v>
      </c>
      <c r="C286" s="63"/>
      <c r="D286" s="63"/>
      <c r="E286" s="31"/>
      <c r="F286" s="31"/>
      <c r="G286" s="31"/>
      <c r="H286" s="31"/>
      <c r="I286" s="31"/>
      <c r="J286" s="31"/>
    </row>
    <row r="287" spans="1:10" s="56" customFormat="1" ht="48" customHeight="1">
      <c r="A287" s="113" t="s">
        <v>169</v>
      </c>
      <c r="B287" s="115" t="s">
        <v>269</v>
      </c>
      <c r="C287" s="112" t="s">
        <v>175</v>
      </c>
      <c r="D287" s="112" t="s">
        <v>270</v>
      </c>
      <c r="E287" s="142">
        <v>100</v>
      </c>
      <c r="F287" s="122" t="s">
        <v>123</v>
      </c>
      <c r="G287" s="142">
        <f>E287</f>
        <v>100</v>
      </c>
      <c r="H287" s="142">
        <v>100</v>
      </c>
      <c r="I287" s="122" t="s">
        <v>123</v>
      </c>
      <c r="J287" s="142">
        <f>H287</f>
        <v>100</v>
      </c>
    </row>
    <row r="288" spans="1:10" s="56" customFormat="1" ht="24" customHeight="1">
      <c r="A288" s="112"/>
      <c r="B288" s="199" t="s">
        <v>271</v>
      </c>
      <c r="C288" s="200"/>
      <c r="D288" s="201"/>
      <c r="E288" s="31"/>
      <c r="F288" s="31"/>
      <c r="G288" s="31"/>
      <c r="H288" s="31"/>
      <c r="I288" s="31"/>
      <c r="J288" s="31"/>
    </row>
    <row r="289" spans="1:10" s="56" customFormat="1" ht="12.75" customHeight="1">
      <c r="A289" s="112" t="s">
        <v>129</v>
      </c>
      <c r="B289" s="58" t="s">
        <v>3</v>
      </c>
      <c r="C289" s="57"/>
      <c r="D289" s="57"/>
      <c r="E289" s="31"/>
      <c r="F289" s="31"/>
      <c r="G289" s="31"/>
      <c r="H289" s="31"/>
      <c r="I289" s="31"/>
      <c r="J289" s="31"/>
    </row>
    <row r="290" spans="1:10" s="56" customFormat="1" ht="60" customHeight="1">
      <c r="A290" s="112" t="s">
        <v>164</v>
      </c>
      <c r="B290" s="115" t="s">
        <v>272</v>
      </c>
      <c r="C290" s="112" t="s">
        <v>173</v>
      </c>
      <c r="D290" s="112" t="s">
        <v>323</v>
      </c>
      <c r="E290" s="143">
        <v>73990</v>
      </c>
      <c r="F290" s="131" t="s">
        <v>123</v>
      </c>
      <c r="G290" s="143">
        <f>E290</f>
        <v>73990</v>
      </c>
      <c r="H290" s="143">
        <v>77911</v>
      </c>
      <c r="I290" s="131" t="s">
        <v>123</v>
      </c>
      <c r="J290" s="143">
        <f>H290</f>
        <v>77911</v>
      </c>
    </row>
    <row r="291" spans="1:10" s="56" customFormat="1" ht="12.75" customHeight="1">
      <c r="A291" s="112" t="s">
        <v>130</v>
      </c>
      <c r="B291" s="58" t="s">
        <v>4</v>
      </c>
      <c r="C291" s="57"/>
      <c r="D291" s="57"/>
      <c r="E291" s="31"/>
      <c r="F291" s="31"/>
      <c r="G291" s="31"/>
      <c r="H291" s="31"/>
      <c r="I291" s="31"/>
      <c r="J291" s="31"/>
    </row>
    <row r="292" spans="1:10" s="56" customFormat="1" ht="76.5" customHeight="1">
      <c r="A292" s="113" t="s">
        <v>165</v>
      </c>
      <c r="B292" s="115" t="s">
        <v>313</v>
      </c>
      <c r="C292" s="113" t="s">
        <v>166</v>
      </c>
      <c r="D292" s="112" t="s">
        <v>228</v>
      </c>
      <c r="E292" s="143">
        <v>1000</v>
      </c>
      <c r="F292" s="131" t="s">
        <v>123</v>
      </c>
      <c r="G292" s="143">
        <f>E292</f>
        <v>1000</v>
      </c>
      <c r="H292" s="143">
        <v>1100</v>
      </c>
      <c r="I292" s="131" t="s">
        <v>123</v>
      </c>
      <c r="J292" s="143">
        <f>H292</f>
        <v>1100</v>
      </c>
    </row>
    <row r="293" spans="1:10" s="56" customFormat="1" ht="12.75" customHeight="1">
      <c r="A293" s="113" t="s">
        <v>131</v>
      </c>
      <c r="B293" s="58" t="s">
        <v>5</v>
      </c>
      <c r="C293" s="62"/>
      <c r="D293" s="62"/>
      <c r="E293" s="31"/>
      <c r="F293" s="31"/>
      <c r="G293" s="31"/>
      <c r="H293" s="31"/>
      <c r="I293" s="31"/>
      <c r="J293" s="31"/>
    </row>
    <row r="294" spans="1:10" s="56" customFormat="1" ht="84.75" customHeight="1">
      <c r="A294" s="113" t="s">
        <v>167</v>
      </c>
      <c r="B294" s="115" t="s">
        <v>314</v>
      </c>
      <c r="C294" s="113" t="s">
        <v>173</v>
      </c>
      <c r="D294" s="112" t="s">
        <v>168</v>
      </c>
      <c r="E294" s="143">
        <v>73.99</v>
      </c>
      <c r="F294" s="131" t="s">
        <v>123</v>
      </c>
      <c r="G294" s="143">
        <f>E294</f>
        <v>73.99</v>
      </c>
      <c r="H294" s="143">
        <v>70.83</v>
      </c>
      <c r="I294" s="131" t="s">
        <v>123</v>
      </c>
      <c r="J294" s="143">
        <f>H294</f>
        <v>70.83</v>
      </c>
    </row>
    <row r="295" spans="1:10" s="56" customFormat="1" ht="12.75" customHeight="1">
      <c r="A295" s="113" t="s">
        <v>132</v>
      </c>
      <c r="B295" s="58" t="s">
        <v>6</v>
      </c>
      <c r="C295" s="63"/>
      <c r="D295" s="63"/>
      <c r="E295" s="31"/>
      <c r="F295" s="31"/>
      <c r="G295" s="31"/>
      <c r="H295" s="31"/>
      <c r="I295" s="31"/>
      <c r="J295" s="31"/>
    </row>
    <row r="296" spans="1:10" s="56" customFormat="1" ht="72.75" customHeight="1">
      <c r="A296" s="113" t="s">
        <v>169</v>
      </c>
      <c r="B296" s="115" t="s">
        <v>273</v>
      </c>
      <c r="C296" s="112" t="s">
        <v>175</v>
      </c>
      <c r="D296" s="112" t="s">
        <v>171</v>
      </c>
      <c r="E296" s="142">
        <v>30</v>
      </c>
      <c r="F296" s="122" t="s">
        <v>123</v>
      </c>
      <c r="G296" s="142">
        <f>E296</f>
        <v>30</v>
      </c>
      <c r="H296" s="142">
        <v>45</v>
      </c>
      <c r="I296" s="122" t="s">
        <v>123</v>
      </c>
      <c r="J296" s="142">
        <f>H296</f>
        <v>45</v>
      </c>
    </row>
    <row r="297" spans="1:10" s="56" customFormat="1" ht="31.5" customHeight="1">
      <c r="A297" s="112"/>
      <c r="B297" s="217" t="s">
        <v>274</v>
      </c>
      <c r="C297" s="218"/>
      <c r="D297" s="219"/>
      <c r="E297" s="31"/>
      <c r="F297" s="31"/>
      <c r="G297" s="31"/>
      <c r="H297" s="31"/>
      <c r="I297" s="31"/>
      <c r="J297" s="31"/>
    </row>
    <row r="298" spans="1:10" s="56" customFormat="1" ht="12.75" customHeight="1">
      <c r="A298" s="112" t="s">
        <v>129</v>
      </c>
      <c r="B298" s="58" t="s">
        <v>3</v>
      </c>
      <c r="C298" s="57"/>
      <c r="D298" s="57"/>
      <c r="E298" s="31"/>
      <c r="F298" s="31"/>
      <c r="G298" s="31"/>
      <c r="H298" s="31"/>
      <c r="I298" s="31"/>
      <c r="J298" s="31"/>
    </row>
    <row r="299" spans="1:10" s="56" customFormat="1" ht="62.25" customHeight="1">
      <c r="A299" s="112" t="s">
        <v>164</v>
      </c>
      <c r="B299" s="115" t="s">
        <v>275</v>
      </c>
      <c r="C299" s="112" t="s">
        <v>173</v>
      </c>
      <c r="D299" s="112" t="s">
        <v>323</v>
      </c>
      <c r="E299" s="143">
        <v>169120</v>
      </c>
      <c r="F299" s="131" t="s">
        <v>123</v>
      </c>
      <c r="G299" s="143">
        <f>E299</f>
        <v>169120</v>
      </c>
      <c r="H299" s="143">
        <v>178083.4</v>
      </c>
      <c r="I299" s="131" t="s">
        <v>123</v>
      </c>
      <c r="J299" s="143">
        <f>H299</f>
        <v>178083.4</v>
      </c>
    </row>
    <row r="300" spans="1:10" s="56" customFormat="1" ht="12.75" customHeight="1">
      <c r="A300" s="112" t="s">
        <v>130</v>
      </c>
      <c r="B300" s="58" t="s">
        <v>4</v>
      </c>
      <c r="C300" s="57"/>
      <c r="D300" s="57"/>
      <c r="E300" s="31"/>
      <c r="F300" s="31"/>
      <c r="G300" s="31"/>
      <c r="H300" s="31"/>
      <c r="I300" s="31"/>
      <c r="J300" s="31"/>
    </row>
    <row r="301" spans="1:10" s="56" customFormat="1" ht="58.5" customHeight="1">
      <c r="A301" s="113" t="s">
        <v>165</v>
      </c>
      <c r="B301" s="115" t="s">
        <v>277</v>
      </c>
      <c r="C301" s="113" t="s">
        <v>166</v>
      </c>
      <c r="D301" s="112" t="s">
        <v>228</v>
      </c>
      <c r="E301" s="31">
        <v>4</v>
      </c>
      <c r="F301" s="122" t="s">
        <v>123</v>
      </c>
      <c r="G301" s="31">
        <f>E301</f>
        <v>4</v>
      </c>
      <c r="H301" s="31">
        <v>6</v>
      </c>
      <c r="I301" s="122" t="s">
        <v>123</v>
      </c>
      <c r="J301" s="31">
        <f>H301</f>
        <v>6</v>
      </c>
    </row>
    <row r="302" spans="1:10" s="56" customFormat="1" ht="63" customHeight="1">
      <c r="A302" s="113" t="s">
        <v>234</v>
      </c>
      <c r="B302" s="115" t="s">
        <v>278</v>
      </c>
      <c r="C302" s="113" t="s">
        <v>172</v>
      </c>
      <c r="D302" s="112" t="s">
        <v>279</v>
      </c>
      <c r="E302" s="143">
        <v>25000</v>
      </c>
      <c r="F302" s="122" t="s">
        <v>123</v>
      </c>
      <c r="G302" s="143">
        <f>E302</f>
        <v>25000</v>
      </c>
      <c r="H302" s="143">
        <v>30000</v>
      </c>
      <c r="I302" s="122" t="s">
        <v>123</v>
      </c>
      <c r="J302" s="143">
        <f>H302</f>
        <v>30000</v>
      </c>
    </row>
    <row r="303" spans="1:10" s="56" customFormat="1" ht="53.25" customHeight="1">
      <c r="A303" s="113" t="s">
        <v>276</v>
      </c>
      <c r="B303" s="115" t="s">
        <v>280</v>
      </c>
      <c r="C303" s="113" t="s">
        <v>166</v>
      </c>
      <c r="D303" s="112" t="s">
        <v>213</v>
      </c>
      <c r="E303" s="31">
        <v>150</v>
      </c>
      <c r="F303" s="122" t="s">
        <v>123</v>
      </c>
      <c r="G303" s="31">
        <f>E303</f>
        <v>150</v>
      </c>
      <c r="H303" s="31">
        <v>180</v>
      </c>
      <c r="I303" s="122" t="s">
        <v>123</v>
      </c>
      <c r="J303" s="31">
        <f>H303</f>
        <v>180</v>
      </c>
    </row>
    <row r="304" spans="1:10" s="56" customFormat="1" ht="12.75" customHeight="1">
      <c r="A304" s="113" t="s">
        <v>131</v>
      </c>
      <c r="B304" s="58" t="s">
        <v>5</v>
      </c>
      <c r="C304" s="62"/>
      <c r="D304" s="62"/>
      <c r="E304" s="31"/>
      <c r="F304" s="31"/>
      <c r="G304" s="31"/>
      <c r="H304" s="31"/>
      <c r="I304" s="31"/>
      <c r="J304" s="31"/>
    </row>
    <row r="305" spans="1:10" s="56" customFormat="1" ht="48.75" customHeight="1">
      <c r="A305" s="113" t="s">
        <v>167</v>
      </c>
      <c r="B305" s="115" t="s">
        <v>281</v>
      </c>
      <c r="C305" s="113" t="s">
        <v>173</v>
      </c>
      <c r="D305" s="112" t="s">
        <v>168</v>
      </c>
      <c r="E305" s="143">
        <v>42280</v>
      </c>
      <c r="F305" s="131" t="s">
        <v>123</v>
      </c>
      <c r="G305" s="143">
        <f>E305</f>
        <v>42280</v>
      </c>
      <c r="H305" s="143">
        <v>29680.57</v>
      </c>
      <c r="I305" s="131" t="s">
        <v>123</v>
      </c>
      <c r="J305" s="143">
        <f>H305</f>
        <v>29680.57</v>
      </c>
    </row>
    <row r="306" spans="1:10" s="56" customFormat="1" ht="12.75" customHeight="1">
      <c r="A306" s="113" t="s">
        <v>132</v>
      </c>
      <c r="B306" s="58" t="s">
        <v>6</v>
      </c>
      <c r="C306" s="63"/>
      <c r="D306" s="63"/>
      <c r="E306" s="31"/>
      <c r="F306" s="31"/>
      <c r="G306" s="31"/>
      <c r="H306" s="31"/>
      <c r="I306" s="31"/>
      <c r="J306" s="31"/>
    </row>
    <row r="307" spans="1:10" s="56" customFormat="1" ht="71.25" customHeight="1">
      <c r="A307" s="113" t="s">
        <v>169</v>
      </c>
      <c r="B307" s="115" t="s">
        <v>282</v>
      </c>
      <c r="C307" s="112" t="s">
        <v>175</v>
      </c>
      <c r="D307" s="112" t="s">
        <v>171</v>
      </c>
      <c r="E307" s="142">
        <v>20</v>
      </c>
      <c r="F307" s="122" t="s">
        <v>123</v>
      </c>
      <c r="G307" s="142">
        <f>E307</f>
        <v>20</v>
      </c>
      <c r="H307" s="142">
        <v>22</v>
      </c>
      <c r="I307" s="122" t="s">
        <v>123</v>
      </c>
      <c r="J307" s="142">
        <f>H307</f>
        <v>22</v>
      </c>
    </row>
    <row r="308" spans="1:10" s="56" customFormat="1" ht="24" customHeight="1">
      <c r="A308" s="112"/>
      <c r="B308" s="199" t="s">
        <v>284</v>
      </c>
      <c r="C308" s="200"/>
      <c r="D308" s="201"/>
      <c r="E308" s="142"/>
      <c r="F308" s="122"/>
      <c r="G308" s="142"/>
      <c r="H308" s="142"/>
      <c r="I308" s="122"/>
      <c r="J308" s="142"/>
    </row>
    <row r="309" spans="1:10" s="56" customFormat="1" ht="18.75" customHeight="1">
      <c r="A309" s="112" t="s">
        <v>129</v>
      </c>
      <c r="B309" s="58" t="s">
        <v>3</v>
      </c>
      <c r="C309" s="57"/>
      <c r="D309" s="57"/>
      <c r="E309" s="142"/>
      <c r="F309" s="122"/>
      <c r="G309" s="142"/>
      <c r="H309" s="142"/>
      <c r="I309" s="122"/>
      <c r="J309" s="142"/>
    </row>
    <row r="310" spans="1:10" s="56" customFormat="1" ht="53.25" customHeight="1">
      <c r="A310" s="112" t="s">
        <v>164</v>
      </c>
      <c r="B310" s="115" t="s">
        <v>285</v>
      </c>
      <c r="C310" s="112" t="s">
        <v>173</v>
      </c>
      <c r="D310" s="112" t="s">
        <v>323</v>
      </c>
      <c r="E310" s="143">
        <v>126840</v>
      </c>
      <c r="F310" s="131" t="s">
        <v>123</v>
      </c>
      <c r="G310" s="143">
        <f>E310</f>
        <v>126840</v>
      </c>
      <c r="H310" s="143">
        <v>133562.52</v>
      </c>
      <c r="I310" s="131" t="s">
        <v>123</v>
      </c>
      <c r="J310" s="143">
        <f>H310</f>
        <v>133562.52</v>
      </c>
    </row>
    <row r="311" spans="1:10" s="56" customFormat="1" ht="23.25" customHeight="1">
      <c r="A311" s="112" t="s">
        <v>130</v>
      </c>
      <c r="B311" s="58" t="s">
        <v>4</v>
      </c>
      <c r="C311" s="57"/>
      <c r="D311" s="57"/>
      <c r="E311" s="142"/>
      <c r="F311" s="122"/>
      <c r="G311" s="142"/>
      <c r="H311" s="142"/>
      <c r="I311" s="122"/>
      <c r="J311" s="142"/>
    </row>
    <row r="312" spans="1:10" s="56" customFormat="1" ht="39" customHeight="1">
      <c r="A312" s="113" t="s">
        <v>165</v>
      </c>
      <c r="B312" s="115" t="s">
        <v>286</v>
      </c>
      <c r="C312" s="113" t="s">
        <v>166</v>
      </c>
      <c r="D312" s="112" t="s">
        <v>287</v>
      </c>
      <c r="E312" s="144">
        <v>0</v>
      </c>
      <c r="F312" s="127" t="s">
        <v>123</v>
      </c>
      <c r="G312" s="144">
        <f>E312</f>
        <v>0</v>
      </c>
      <c r="H312" s="144">
        <v>0</v>
      </c>
      <c r="I312" s="127" t="s">
        <v>123</v>
      </c>
      <c r="J312" s="144">
        <f>H312</f>
        <v>0</v>
      </c>
    </row>
    <row r="313" spans="1:10" s="56" customFormat="1" ht="24" customHeight="1">
      <c r="A313" s="113" t="s">
        <v>131</v>
      </c>
      <c r="B313" s="58" t="s">
        <v>5</v>
      </c>
      <c r="C313" s="62"/>
      <c r="D313" s="62"/>
      <c r="E313" s="142"/>
      <c r="F313" s="122"/>
      <c r="G313" s="142"/>
      <c r="H313" s="142"/>
      <c r="I313" s="122"/>
      <c r="J313" s="142"/>
    </row>
    <row r="314" spans="1:10" s="56" customFormat="1" ht="48.75" customHeight="1">
      <c r="A314" s="113" t="s">
        <v>167</v>
      </c>
      <c r="B314" s="115" t="s">
        <v>288</v>
      </c>
      <c r="C314" s="113" t="s">
        <v>173</v>
      </c>
      <c r="D314" s="112" t="s">
        <v>174</v>
      </c>
      <c r="E314" s="143">
        <v>0</v>
      </c>
      <c r="F314" s="131" t="s">
        <v>123</v>
      </c>
      <c r="G314" s="143">
        <f>E314</f>
        <v>0</v>
      </c>
      <c r="H314" s="143">
        <v>0</v>
      </c>
      <c r="I314" s="131" t="s">
        <v>123</v>
      </c>
      <c r="J314" s="143">
        <f>H314</f>
        <v>0</v>
      </c>
    </row>
    <row r="315" spans="1:10" s="56" customFormat="1" ht="18.75" customHeight="1">
      <c r="A315" s="113" t="s">
        <v>132</v>
      </c>
      <c r="B315" s="58" t="s">
        <v>6</v>
      </c>
      <c r="C315" s="63"/>
      <c r="D315" s="63"/>
      <c r="E315" s="142"/>
      <c r="F315" s="122"/>
      <c r="G315" s="142"/>
      <c r="H315" s="142"/>
      <c r="I315" s="122"/>
      <c r="J315" s="142"/>
    </row>
    <row r="316" spans="1:10" s="56" customFormat="1" ht="71.25" customHeight="1">
      <c r="A316" s="113" t="s">
        <v>169</v>
      </c>
      <c r="B316" s="115" t="s">
        <v>230</v>
      </c>
      <c r="C316" s="112" t="s">
        <v>224</v>
      </c>
      <c r="D316" s="112" t="s">
        <v>225</v>
      </c>
      <c r="E316" s="144">
        <v>5</v>
      </c>
      <c r="F316" s="127" t="s">
        <v>123</v>
      </c>
      <c r="G316" s="144">
        <f>E316</f>
        <v>5</v>
      </c>
      <c r="H316" s="144">
        <v>5</v>
      </c>
      <c r="I316" s="127" t="s">
        <v>123</v>
      </c>
      <c r="J316" s="144">
        <f>H316</f>
        <v>5</v>
      </c>
    </row>
    <row r="317" spans="1:10" s="56" customFormat="1" ht="51.75" customHeight="1">
      <c r="A317" s="112"/>
      <c r="B317" s="199" t="s">
        <v>293</v>
      </c>
      <c r="C317" s="200"/>
      <c r="D317" s="201"/>
      <c r="E317" s="142"/>
      <c r="F317" s="122"/>
      <c r="G317" s="142"/>
      <c r="H317" s="142"/>
      <c r="I317" s="122"/>
      <c r="J317" s="142"/>
    </row>
    <row r="318" spans="1:10" s="56" customFormat="1" ht="20.25" customHeight="1">
      <c r="A318" s="112" t="s">
        <v>129</v>
      </c>
      <c r="B318" s="58" t="s">
        <v>3</v>
      </c>
      <c r="C318" s="57"/>
      <c r="D318" s="57"/>
      <c r="E318" s="142"/>
      <c r="F318" s="122"/>
      <c r="G318" s="142"/>
      <c r="H318" s="142"/>
      <c r="I318" s="122"/>
      <c r="J318" s="142"/>
    </row>
    <row r="319" spans="1:10" s="56" customFormat="1" ht="71.25" customHeight="1">
      <c r="A319" s="112" t="s">
        <v>164</v>
      </c>
      <c r="B319" s="115" t="s">
        <v>294</v>
      </c>
      <c r="C319" s="112" t="s">
        <v>173</v>
      </c>
      <c r="D319" s="112" t="s">
        <v>323</v>
      </c>
      <c r="E319" s="143">
        <v>21140</v>
      </c>
      <c r="F319" s="131" t="s">
        <v>123</v>
      </c>
      <c r="G319" s="143">
        <f>E319</f>
        <v>21140</v>
      </c>
      <c r="H319" s="143">
        <v>22260.42</v>
      </c>
      <c r="I319" s="131" t="s">
        <v>123</v>
      </c>
      <c r="J319" s="143">
        <f>H319</f>
        <v>22260.42</v>
      </c>
    </row>
    <row r="320" spans="1:10" s="56" customFormat="1" ht="22.5" customHeight="1">
      <c r="A320" s="112" t="s">
        <v>130</v>
      </c>
      <c r="B320" s="58" t="s">
        <v>4</v>
      </c>
      <c r="C320" s="57"/>
      <c r="D320" s="57"/>
      <c r="E320" s="142"/>
      <c r="F320" s="122"/>
      <c r="G320" s="142"/>
      <c r="H320" s="142"/>
      <c r="I320" s="122"/>
      <c r="J320" s="142"/>
    </row>
    <row r="321" spans="1:10" s="56" customFormat="1" ht="45" customHeight="1">
      <c r="A321" s="113" t="s">
        <v>165</v>
      </c>
      <c r="B321" s="115" t="s">
        <v>297</v>
      </c>
      <c r="C321" s="113" t="s">
        <v>166</v>
      </c>
      <c r="D321" s="112" t="s">
        <v>228</v>
      </c>
      <c r="E321" s="144">
        <v>1</v>
      </c>
      <c r="F321" s="127" t="s">
        <v>123</v>
      </c>
      <c r="G321" s="144">
        <f>E321</f>
        <v>1</v>
      </c>
      <c r="H321" s="144">
        <v>1</v>
      </c>
      <c r="I321" s="127" t="s">
        <v>123</v>
      </c>
      <c r="J321" s="144">
        <f>H321</f>
        <v>1</v>
      </c>
    </row>
    <row r="322" spans="1:10" s="56" customFormat="1" ht="22.5" customHeight="1">
      <c r="A322" s="113" t="s">
        <v>131</v>
      </c>
      <c r="B322" s="58" t="s">
        <v>5</v>
      </c>
      <c r="C322" s="62"/>
      <c r="D322" s="62"/>
      <c r="E322" s="142"/>
      <c r="F322" s="122"/>
      <c r="G322" s="142"/>
      <c r="H322" s="142"/>
      <c r="I322" s="122"/>
      <c r="J322" s="142"/>
    </row>
    <row r="323" spans="1:10" s="56" customFormat="1" ht="53.25" customHeight="1">
      <c r="A323" s="113" t="s">
        <v>167</v>
      </c>
      <c r="B323" s="115" t="s">
        <v>298</v>
      </c>
      <c r="C323" s="113" t="s">
        <v>173</v>
      </c>
      <c r="D323" s="112" t="s">
        <v>174</v>
      </c>
      <c r="E323" s="143">
        <f>E319/E321</f>
        <v>21140</v>
      </c>
      <c r="F323" s="131" t="s">
        <v>123</v>
      </c>
      <c r="G323" s="143">
        <f>E323</f>
        <v>21140</v>
      </c>
      <c r="H323" s="143">
        <f>H319/H321</f>
        <v>22260.42</v>
      </c>
      <c r="I323" s="131" t="s">
        <v>123</v>
      </c>
      <c r="J323" s="143">
        <f>H323</f>
        <v>22260.42</v>
      </c>
    </row>
    <row r="324" spans="1:10" s="56" customFormat="1" ht="19.5" customHeight="1">
      <c r="A324" s="113" t="s">
        <v>132</v>
      </c>
      <c r="B324" s="58" t="s">
        <v>6</v>
      </c>
      <c r="C324" s="63"/>
      <c r="D324" s="63"/>
      <c r="E324" s="142"/>
      <c r="F324" s="122"/>
      <c r="G324" s="142"/>
      <c r="H324" s="142"/>
      <c r="I324" s="122"/>
      <c r="J324" s="142"/>
    </row>
    <row r="325" spans="1:10" s="56" customFormat="1" ht="71.25" customHeight="1">
      <c r="A325" s="113" t="s">
        <v>169</v>
      </c>
      <c r="B325" s="115" t="s">
        <v>299</v>
      </c>
      <c r="C325" s="112" t="s">
        <v>175</v>
      </c>
      <c r="D325" s="112" t="s">
        <v>300</v>
      </c>
      <c r="E325" s="142">
        <v>95</v>
      </c>
      <c r="F325" s="127" t="s">
        <v>123</v>
      </c>
      <c r="G325" s="142">
        <f>E325</f>
        <v>95</v>
      </c>
      <c r="H325" s="142">
        <v>95</v>
      </c>
      <c r="I325" s="127" t="s">
        <v>123</v>
      </c>
      <c r="J325" s="142">
        <f>H325</f>
        <v>95</v>
      </c>
    </row>
    <row r="326" spans="1:10" s="56" customFormat="1" ht="46.5" customHeight="1">
      <c r="A326" s="112"/>
      <c r="B326" s="199" t="s">
        <v>301</v>
      </c>
      <c r="C326" s="200"/>
      <c r="D326" s="201"/>
      <c r="E326" s="142"/>
      <c r="F326" s="122"/>
      <c r="G326" s="142"/>
      <c r="H326" s="142"/>
      <c r="I326" s="122"/>
      <c r="J326" s="142"/>
    </row>
    <row r="327" spans="1:10" s="56" customFormat="1" ht="19.5" customHeight="1">
      <c r="A327" s="112" t="s">
        <v>129</v>
      </c>
      <c r="B327" s="58" t="s">
        <v>3</v>
      </c>
      <c r="C327" s="57"/>
      <c r="D327" s="57"/>
      <c r="E327" s="142"/>
      <c r="F327" s="122"/>
      <c r="G327" s="142"/>
      <c r="H327" s="142"/>
      <c r="I327" s="122"/>
      <c r="J327" s="142"/>
    </row>
    <row r="328" spans="1:10" s="56" customFormat="1" ht="85.5" customHeight="1">
      <c r="A328" s="112" t="s">
        <v>164</v>
      </c>
      <c r="B328" s="115" t="s">
        <v>302</v>
      </c>
      <c r="C328" s="112" t="s">
        <v>173</v>
      </c>
      <c r="D328" s="112" t="s">
        <v>323</v>
      </c>
      <c r="E328" s="143">
        <v>52850</v>
      </c>
      <c r="F328" s="131" t="s">
        <v>123</v>
      </c>
      <c r="G328" s="143">
        <f>E328</f>
        <v>52850</v>
      </c>
      <c r="H328" s="143">
        <v>55651.05</v>
      </c>
      <c r="I328" s="131" t="s">
        <v>123</v>
      </c>
      <c r="J328" s="143">
        <f>H328</f>
        <v>55651.05</v>
      </c>
    </row>
    <row r="329" spans="1:10" s="56" customFormat="1" ht="22.5" customHeight="1">
      <c r="A329" s="112" t="s">
        <v>130</v>
      </c>
      <c r="B329" s="58" t="s">
        <v>4</v>
      </c>
      <c r="C329" s="57"/>
      <c r="D329" s="57"/>
      <c r="E329" s="142"/>
      <c r="F329" s="122"/>
      <c r="G329" s="142"/>
      <c r="H329" s="142"/>
      <c r="I329" s="122"/>
      <c r="J329" s="142"/>
    </row>
    <row r="330" spans="1:10" s="56" customFormat="1" ht="71.25" customHeight="1">
      <c r="A330" s="113" t="s">
        <v>165</v>
      </c>
      <c r="B330" s="115" t="s">
        <v>303</v>
      </c>
      <c r="C330" s="113" t="s">
        <v>166</v>
      </c>
      <c r="D330" s="112" t="s">
        <v>304</v>
      </c>
      <c r="E330" s="144">
        <v>1</v>
      </c>
      <c r="F330" s="122" t="s">
        <v>123</v>
      </c>
      <c r="G330" s="144">
        <f>E330</f>
        <v>1</v>
      </c>
      <c r="H330" s="144">
        <v>1</v>
      </c>
      <c r="I330" s="122" t="s">
        <v>123</v>
      </c>
      <c r="J330" s="144">
        <f>H330</f>
        <v>1</v>
      </c>
    </row>
    <row r="331" spans="1:10" s="56" customFormat="1" ht="22.5" customHeight="1">
      <c r="A331" s="113" t="s">
        <v>131</v>
      </c>
      <c r="B331" s="58" t="s">
        <v>5</v>
      </c>
      <c r="C331" s="62"/>
      <c r="D331" s="62"/>
      <c r="E331" s="142"/>
      <c r="F331" s="122"/>
      <c r="G331" s="142"/>
      <c r="H331" s="142"/>
      <c r="I331" s="122"/>
      <c r="J331" s="142"/>
    </row>
    <row r="332" spans="1:10" s="56" customFormat="1" ht="52.5" customHeight="1">
      <c r="A332" s="113" t="s">
        <v>167</v>
      </c>
      <c r="B332" s="115" t="s">
        <v>305</v>
      </c>
      <c r="C332" s="113" t="s">
        <v>173</v>
      </c>
      <c r="D332" s="112" t="s">
        <v>174</v>
      </c>
      <c r="E332" s="143">
        <f>E328/1</f>
        <v>52850</v>
      </c>
      <c r="F332" s="131" t="s">
        <v>123</v>
      </c>
      <c r="G332" s="143">
        <f>E332</f>
        <v>52850</v>
      </c>
      <c r="H332" s="143">
        <f>H328/1</f>
        <v>55651.05</v>
      </c>
      <c r="I332" s="131" t="s">
        <v>123</v>
      </c>
      <c r="J332" s="143">
        <f>H332</f>
        <v>55651.05</v>
      </c>
    </row>
    <row r="333" spans="1:10" s="56" customFormat="1" ht="22.5" customHeight="1">
      <c r="A333" s="113" t="s">
        <v>132</v>
      </c>
      <c r="B333" s="58" t="s">
        <v>6</v>
      </c>
      <c r="C333" s="63"/>
      <c r="D333" s="63"/>
      <c r="E333" s="142"/>
      <c r="F333" s="122"/>
      <c r="G333" s="142"/>
      <c r="H333" s="142"/>
      <c r="I333" s="122"/>
      <c r="J333" s="142"/>
    </row>
    <row r="334" spans="1:10" s="56" customFormat="1" ht="71.25" customHeight="1">
      <c r="A334" s="113" t="s">
        <v>169</v>
      </c>
      <c r="B334" s="115" t="s">
        <v>306</v>
      </c>
      <c r="C334" s="112" t="s">
        <v>175</v>
      </c>
      <c r="D334" s="112" t="s">
        <v>307</v>
      </c>
      <c r="E334" s="142">
        <v>95</v>
      </c>
      <c r="F334" s="122" t="s">
        <v>123</v>
      </c>
      <c r="G334" s="142">
        <f>E334</f>
        <v>95</v>
      </c>
      <c r="H334" s="142">
        <v>95</v>
      </c>
      <c r="I334" s="122" t="s">
        <v>123</v>
      </c>
      <c r="J334" s="142">
        <f>H334</f>
        <v>95</v>
      </c>
    </row>
  </sheetData>
  <sheetProtection/>
  <mergeCells count="50">
    <mergeCell ref="B158:D158"/>
    <mergeCell ref="B168:D168"/>
    <mergeCell ref="B260:D260"/>
    <mergeCell ref="B269:D269"/>
    <mergeCell ref="B278:D278"/>
    <mergeCell ref="B288:D288"/>
    <mergeCell ref="B297:D297"/>
    <mergeCell ref="B204:D204"/>
    <mergeCell ref="B213:D213"/>
    <mergeCell ref="B224:D224"/>
    <mergeCell ref="B233:D233"/>
    <mergeCell ref="B242:D242"/>
    <mergeCell ref="B251:D251"/>
    <mergeCell ref="B140:D140"/>
    <mergeCell ref="B149:D149"/>
    <mergeCell ref="B64:D64"/>
    <mergeCell ref="B73:D73"/>
    <mergeCell ref="B82:D82"/>
    <mergeCell ref="B91:D91"/>
    <mergeCell ref="B100:D100"/>
    <mergeCell ref="K4:M4"/>
    <mergeCell ref="B46:D46"/>
    <mergeCell ref="B55:D55"/>
    <mergeCell ref="H4:J4"/>
    <mergeCell ref="B110:D110"/>
    <mergeCell ref="A182:A183"/>
    <mergeCell ref="B182:B183"/>
    <mergeCell ref="C182:C183"/>
    <mergeCell ref="D182:D183"/>
    <mergeCell ref="B4:B5"/>
    <mergeCell ref="C4:C5"/>
    <mergeCell ref="D4:D5"/>
    <mergeCell ref="B195:D195"/>
    <mergeCell ref="B7:D7"/>
    <mergeCell ref="B17:D17"/>
    <mergeCell ref="B26:D26"/>
    <mergeCell ref="B35:D35"/>
    <mergeCell ref="B185:D185"/>
    <mergeCell ref="B119:D119"/>
    <mergeCell ref="B131:D131"/>
    <mergeCell ref="B308:D308"/>
    <mergeCell ref="B317:D317"/>
    <mergeCell ref="B326:D326"/>
    <mergeCell ref="A1:I1"/>
    <mergeCell ref="A2:I2"/>
    <mergeCell ref="E4:G4"/>
    <mergeCell ref="E182:G182"/>
    <mergeCell ref="H182:J182"/>
    <mergeCell ref="A180:I180"/>
    <mergeCell ref="A4:A5"/>
  </mergeCells>
  <printOptions horizontalCentered="1"/>
  <pageMargins left="0.1968503937007874" right="0.1968503937007874" top="0.1968503937007874" bottom="0.5118110236220472" header="0.1968503937007874" footer="0.1968503937007874"/>
  <pageSetup horizontalDpi="600" verticalDpi="600" orientation="landscape" paperSize="9" scale="74" r:id="rId1"/>
  <rowBreaks count="6" manualBreakCount="6">
    <brk id="260" max="12" man="1"/>
    <brk id="277" max="12" man="1"/>
    <brk id="294" max="12" man="1"/>
    <brk id="312" max="12" man="1"/>
    <brk id="328" max="12" man="1"/>
    <brk id="335" max="12" man="1"/>
  </rowBreaks>
</worksheet>
</file>

<file path=xl/worksheets/sheet5.xml><?xml version="1.0" encoding="utf-8"?>
<worksheet xmlns="http://schemas.openxmlformats.org/spreadsheetml/2006/main" xmlns:r="http://schemas.openxmlformats.org/officeDocument/2006/relationships">
  <sheetPr>
    <tabColor rgb="FFFFFF00"/>
  </sheetPr>
  <dimension ref="A1:L118"/>
  <sheetViews>
    <sheetView showGridLines="0" view="pageBreakPreview" zoomScale="60" zoomScalePageLayoutView="0" workbookViewId="0" topLeftCell="A1">
      <selection activeCell="L9" sqref="L9"/>
    </sheetView>
  </sheetViews>
  <sheetFormatPr defaultColWidth="9.00390625" defaultRowHeight="12.75"/>
  <cols>
    <col min="1" max="1" width="14.125" style="75" customWidth="1"/>
    <col min="2" max="2" width="67.75390625" style="75" customWidth="1"/>
    <col min="3" max="3" width="13.00390625" style="75" customWidth="1"/>
    <col min="4" max="4" width="13.25390625" style="75" customWidth="1"/>
    <col min="5" max="5" width="14.375" style="105" customWidth="1"/>
    <col min="6" max="6" width="16.375" style="105" customWidth="1"/>
    <col min="7" max="12" width="13.75390625" style="75" customWidth="1"/>
    <col min="13" max="13" width="9.125" style="75" customWidth="1"/>
    <col min="14" max="14" width="11.00390625" style="75" customWidth="1"/>
    <col min="15" max="16384" width="9.125" style="75" customWidth="1"/>
  </cols>
  <sheetData>
    <row r="1" spans="1:8" s="68" customFormat="1" ht="15.75">
      <c r="A1" s="65"/>
      <c r="B1" s="183" t="s">
        <v>63</v>
      </c>
      <c r="C1" s="183"/>
      <c r="D1" s="183"/>
      <c r="E1" s="183"/>
      <c r="F1" s="183"/>
      <c r="G1" s="183"/>
      <c r="H1" s="183"/>
    </row>
    <row r="2" spans="5:12" s="68" customFormat="1" ht="12.75">
      <c r="E2" s="100"/>
      <c r="F2" s="100"/>
      <c r="L2" s="80" t="s">
        <v>56</v>
      </c>
    </row>
    <row r="3" spans="1:12" s="68" customFormat="1" ht="21" customHeight="1">
      <c r="A3" s="220"/>
      <c r="B3" s="207" t="s">
        <v>29</v>
      </c>
      <c r="C3" s="206" t="s">
        <v>138</v>
      </c>
      <c r="D3" s="206"/>
      <c r="E3" s="221" t="s">
        <v>139</v>
      </c>
      <c r="F3" s="221"/>
      <c r="G3" s="206" t="s">
        <v>140</v>
      </c>
      <c r="H3" s="206"/>
      <c r="I3" s="206" t="s">
        <v>141</v>
      </c>
      <c r="J3" s="206"/>
      <c r="K3" s="206" t="s">
        <v>142</v>
      </c>
      <c r="L3" s="206"/>
    </row>
    <row r="4" spans="1:12" s="68" customFormat="1" ht="60" customHeight="1">
      <c r="A4" s="220"/>
      <c r="B4" s="208"/>
      <c r="C4" s="70" t="s">
        <v>32</v>
      </c>
      <c r="D4" s="70" t="s">
        <v>33</v>
      </c>
      <c r="E4" s="101" t="s">
        <v>32</v>
      </c>
      <c r="F4" s="102" t="s">
        <v>33</v>
      </c>
      <c r="G4" s="70" t="s">
        <v>32</v>
      </c>
      <c r="H4" s="70" t="s">
        <v>33</v>
      </c>
      <c r="I4" s="70" t="s">
        <v>32</v>
      </c>
      <c r="J4" s="70" t="s">
        <v>33</v>
      </c>
      <c r="K4" s="70" t="s">
        <v>32</v>
      </c>
      <c r="L4" s="70" t="s">
        <v>33</v>
      </c>
    </row>
    <row r="5" spans="1:12" s="68" customFormat="1" ht="12.75">
      <c r="A5" s="74"/>
      <c r="B5" s="69">
        <v>1</v>
      </c>
      <c r="C5" s="70">
        <v>2</v>
      </c>
      <c r="D5" s="69">
        <v>3</v>
      </c>
      <c r="E5" s="102">
        <v>4</v>
      </c>
      <c r="F5" s="102">
        <v>5</v>
      </c>
      <c r="G5" s="69">
        <v>6</v>
      </c>
      <c r="H5" s="70">
        <v>7</v>
      </c>
      <c r="I5" s="69">
        <v>8</v>
      </c>
      <c r="J5" s="70">
        <v>9</v>
      </c>
      <c r="K5" s="69">
        <v>10</v>
      </c>
      <c r="L5" s="70">
        <v>11</v>
      </c>
    </row>
    <row r="6" spans="1:12" s="68" customFormat="1" ht="12.75">
      <c r="A6" s="74"/>
      <c r="B6" s="69"/>
      <c r="C6" s="108"/>
      <c r="D6" s="69"/>
      <c r="E6" s="102"/>
      <c r="F6" s="102"/>
      <c r="G6" s="69"/>
      <c r="H6" s="70"/>
      <c r="I6" s="69"/>
      <c r="J6" s="70"/>
      <c r="K6" s="69"/>
      <c r="L6" s="70"/>
    </row>
    <row r="7" spans="1:12" s="68" customFormat="1" ht="12.75">
      <c r="A7" s="74"/>
      <c r="B7" s="69"/>
      <c r="C7" s="108"/>
      <c r="D7" s="69"/>
      <c r="E7" s="102"/>
      <c r="F7" s="102"/>
      <c r="G7" s="69"/>
      <c r="H7" s="70"/>
      <c r="I7" s="69"/>
      <c r="J7" s="70"/>
      <c r="K7" s="69"/>
      <c r="L7" s="70"/>
    </row>
    <row r="8" spans="1:12" s="72" customFormat="1" ht="12.75">
      <c r="A8" s="74"/>
      <c r="B8" s="79" t="s">
        <v>42</v>
      </c>
      <c r="C8" s="71">
        <v>0</v>
      </c>
      <c r="D8" s="57">
        <v>0</v>
      </c>
      <c r="E8" s="103">
        <v>0</v>
      </c>
      <c r="F8" s="103">
        <v>0</v>
      </c>
      <c r="G8" s="57">
        <v>0</v>
      </c>
      <c r="H8" s="57">
        <v>0</v>
      </c>
      <c r="I8" s="57">
        <v>0</v>
      </c>
      <c r="J8" s="57">
        <v>0</v>
      </c>
      <c r="K8" s="57">
        <v>0</v>
      </c>
      <c r="L8" s="57">
        <v>0</v>
      </c>
    </row>
    <row r="9" spans="1:12" s="72" customFormat="1" ht="125.25" customHeight="1">
      <c r="A9" s="78"/>
      <c r="B9" s="88" t="s">
        <v>64</v>
      </c>
      <c r="C9" s="57" t="s">
        <v>15</v>
      </c>
      <c r="D9" s="57"/>
      <c r="E9" s="103" t="s">
        <v>15</v>
      </c>
      <c r="F9" s="103"/>
      <c r="G9" s="57" t="s">
        <v>15</v>
      </c>
      <c r="H9" s="57"/>
      <c r="I9" s="57" t="s">
        <v>15</v>
      </c>
      <c r="J9" s="57"/>
      <c r="K9" s="57" t="s">
        <v>15</v>
      </c>
      <c r="L9" s="57"/>
    </row>
    <row r="10" spans="1:8" s="68" customFormat="1" ht="12.75">
      <c r="A10" s="72"/>
      <c r="B10" s="38"/>
      <c r="C10" s="38"/>
      <c r="D10" s="38"/>
      <c r="E10" s="104"/>
      <c r="F10" s="104"/>
      <c r="G10" s="38"/>
      <c r="H10" s="38"/>
    </row>
    <row r="11" spans="2:8" s="68" customFormat="1" ht="12.75">
      <c r="B11" s="38"/>
      <c r="C11" s="38"/>
      <c r="D11" s="38"/>
      <c r="E11" s="104"/>
      <c r="F11" s="104"/>
      <c r="G11" s="38"/>
      <c r="H11" s="38"/>
    </row>
    <row r="12" spans="2:8" s="68" customFormat="1" ht="12.75">
      <c r="B12" s="38"/>
      <c r="C12" s="38"/>
      <c r="D12" s="38"/>
      <c r="E12" s="104"/>
      <c r="F12" s="104"/>
      <c r="G12" s="38"/>
      <c r="H12" s="38"/>
    </row>
    <row r="13" spans="2:8" s="68" customFormat="1" ht="12.75">
      <c r="B13" s="38"/>
      <c r="C13" s="38"/>
      <c r="D13" s="38"/>
      <c r="E13" s="104"/>
      <c r="F13" s="104"/>
      <c r="G13" s="38"/>
      <c r="H13" s="38"/>
    </row>
    <row r="14" ht="12.75">
      <c r="A14" s="89"/>
    </row>
    <row r="15" ht="12.75">
      <c r="A15" s="89"/>
    </row>
    <row r="16" ht="12.75">
      <c r="A16" s="89"/>
    </row>
    <row r="17" ht="12.75">
      <c r="A17" s="89"/>
    </row>
    <row r="18" ht="12.75">
      <c r="A18" s="89"/>
    </row>
    <row r="19" ht="12.75">
      <c r="A19" s="89"/>
    </row>
    <row r="20" ht="12.75">
      <c r="A20" s="89"/>
    </row>
    <row r="21" ht="12.75">
      <c r="A21" s="89"/>
    </row>
    <row r="22" ht="12.75">
      <c r="A22" s="89"/>
    </row>
    <row r="23" ht="12.75">
      <c r="A23" s="89"/>
    </row>
    <row r="24" ht="12.75">
      <c r="A24" s="89"/>
    </row>
    <row r="25" ht="12.75">
      <c r="A25" s="89"/>
    </row>
    <row r="26" ht="12.75">
      <c r="A26" s="89"/>
    </row>
    <row r="27" ht="12.75">
      <c r="A27" s="89"/>
    </row>
    <row r="28" ht="12.75">
      <c r="A28" s="89"/>
    </row>
    <row r="29" ht="12.75">
      <c r="A29" s="89"/>
    </row>
    <row r="30" ht="12.75">
      <c r="A30" s="89"/>
    </row>
    <row r="31" ht="12.75">
      <c r="A31" s="89"/>
    </row>
    <row r="32" ht="12.75">
      <c r="A32" s="89"/>
    </row>
    <row r="33" ht="12.75">
      <c r="A33" s="89"/>
    </row>
    <row r="34" ht="12.75">
      <c r="A34" s="89"/>
    </row>
    <row r="35" ht="12.75">
      <c r="A35" s="89"/>
    </row>
    <row r="36" ht="12.75">
      <c r="A36" s="89"/>
    </row>
    <row r="37" ht="12.75">
      <c r="A37" s="89"/>
    </row>
    <row r="38" ht="12.75">
      <c r="A38" s="89"/>
    </row>
    <row r="39" ht="12.75">
      <c r="A39" s="89"/>
    </row>
    <row r="40" ht="12.75">
      <c r="A40" s="89"/>
    </row>
    <row r="41" ht="12.75">
      <c r="A41" s="89"/>
    </row>
    <row r="42" ht="12.75">
      <c r="A42" s="89"/>
    </row>
    <row r="43" ht="12.75">
      <c r="A43" s="89"/>
    </row>
    <row r="44" ht="12.75">
      <c r="A44" s="89"/>
    </row>
    <row r="45" ht="12.75">
      <c r="A45" s="89"/>
    </row>
    <row r="46" ht="12.75">
      <c r="A46" s="89"/>
    </row>
    <row r="47" ht="12.75">
      <c r="A47" s="89"/>
    </row>
    <row r="48" ht="12.75">
      <c r="A48" s="89"/>
    </row>
    <row r="49" ht="12.75">
      <c r="A49" s="89"/>
    </row>
    <row r="50" ht="12.75">
      <c r="A50" s="89"/>
    </row>
    <row r="51" ht="12.75">
      <c r="A51" s="89"/>
    </row>
    <row r="52" ht="12.75">
      <c r="A52" s="89"/>
    </row>
    <row r="53" ht="12.75">
      <c r="A53" s="89"/>
    </row>
    <row r="54" ht="12.75">
      <c r="A54" s="89"/>
    </row>
    <row r="55" ht="12.75">
      <c r="A55" s="89"/>
    </row>
    <row r="56" ht="12.75">
      <c r="A56" s="89"/>
    </row>
    <row r="57" ht="12.75">
      <c r="A57" s="89"/>
    </row>
    <row r="58" ht="12.75">
      <c r="A58" s="89"/>
    </row>
    <row r="59" ht="12.75">
      <c r="A59" s="89"/>
    </row>
    <row r="60" ht="12.75">
      <c r="A60" s="89"/>
    </row>
    <row r="61" ht="12.75">
      <c r="A61" s="89"/>
    </row>
    <row r="62" ht="12.75">
      <c r="A62" s="89"/>
    </row>
    <row r="63" ht="12.75">
      <c r="A63" s="89"/>
    </row>
    <row r="64" ht="12.75">
      <c r="A64" s="89"/>
    </row>
    <row r="65" ht="12.75">
      <c r="A65" s="89"/>
    </row>
    <row r="66" ht="12.75">
      <c r="A66" s="89"/>
    </row>
    <row r="67" ht="12.75">
      <c r="A67" s="89"/>
    </row>
    <row r="68" ht="12.75">
      <c r="A68" s="89"/>
    </row>
    <row r="69" ht="12.75">
      <c r="A69" s="89"/>
    </row>
    <row r="70" ht="12.75">
      <c r="A70" s="89"/>
    </row>
    <row r="71" ht="12.75">
      <c r="A71" s="89"/>
    </row>
    <row r="72" ht="12.75">
      <c r="A72" s="89"/>
    </row>
    <row r="73" ht="12.75">
      <c r="A73" s="89"/>
    </row>
    <row r="74" ht="12.75">
      <c r="A74" s="89"/>
    </row>
    <row r="75" ht="12.75">
      <c r="A75" s="89"/>
    </row>
    <row r="76" ht="12.75">
      <c r="A76" s="89"/>
    </row>
    <row r="77" ht="12.75">
      <c r="A77" s="89"/>
    </row>
    <row r="78" ht="12.75">
      <c r="A78" s="89"/>
    </row>
    <row r="79" ht="12.75">
      <c r="A79" s="89"/>
    </row>
    <row r="80" ht="12.75">
      <c r="A80" s="89"/>
    </row>
    <row r="81" ht="12.75">
      <c r="A81" s="89"/>
    </row>
    <row r="82" ht="12.75">
      <c r="A82" s="89"/>
    </row>
    <row r="83" ht="12.75">
      <c r="A83" s="89"/>
    </row>
    <row r="84" ht="12.75">
      <c r="A84" s="89"/>
    </row>
    <row r="85" ht="12.75">
      <c r="A85" s="89"/>
    </row>
    <row r="86" ht="12.75">
      <c r="A86" s="89"/>
    </row>
    <row r="87" ht="12.75">
      <c r="A87" s="89"/>
    </row>
    <row r="88" ht="12.75">
      <c r="A88" s="89"/>
    </row>
    <row r="89" ht="12.75">
      <c r="A89" s="89"/>
    </row>
    <row r="90" ht="12.75">
      <c r="A90" s="89"/>
    </row>
    <row r="91" ht="12.75">
      <c r="A91" s="89"/>
    </row>
    <row r="92" ht="12.75">
      <c r="A92" s="89"/>
    </row>
    <row r="93" ht="12.75">
      <c r="A93" s="89"/>
    </row>
    <row r="94" ht="12.75">
      <c r="A94" s="89"/>
    </row>
    <row r="95" ht="12.75">
      <c r="A95" s="89"/>
    </row>
    <row r="96" ht="12.75">
      <c r="A96" s="89"/>
    </row>
    <row r="97" ht="12.75">
      <c r="A97" s="89"/>
    </row>
    <row r="98" ht="12.75">
      <c r="A98" s="89"/>
    </row>
    <row r="99" ht="12.75">
      <c r="A99" s="89"/>
    </row>
    <row r="100" ht="12.75">
      <c r="A100" s="89"/>
    </row>
    <row r="101" ht="12.75">
      <c r="A101" s="89"/>
    </row>
    <row r="102" ht="12.75">
      <c r="A102" s="89"/>
    </row>
    <row r="103" ht="12.75">
      <c r="A103" s="89"/>
    </row>
    <row r="104" ht="12.75">
      <c r="A104" s="89"/>
    </row>
    <row r="105" ht="12.75">
      <c r="A105" s="89"/>
    </row>
    <row r="106" ht="12.75">
      <c r="A106" s="89"/>
    </row>
    <row r="107" ht="12.75">
      <c r="A107" s="89"/>
    </row>
    <row r="108" ht="12.75">
      <c r="A108" s="89"/>
    </row>
    <row r="109" ht="12.75">
      <c r="A109" s="89"/>
    </row>
    <row r="110" ht="12.75">
      <c r="A110" s="89"/>
    </row>
    <row r="111" ht="12.75">
      <c r="A111" s="89"/>
    </row>
    <row r="112" ht="12.75">
      <c r="A112" s="89"/>
    </row>
    <row r="113" ht="12.75">
      <c r="A113" s="89"/>
    </row>
    <row r="114" ht="12.75">
      <c r="A114" s="89"/>
    </row>
    <row r="115" ht="12.75">
      <c r="A115" s="89"/>
    </row>
    <row r="116" ht="12.75">
      <c r="A116" s="89"/>
    </row>
    <row r="117" ht="12.75">
      <c r="A117" s="89"/>
    </row>
    <row r="118" ht="12.75">
      <c r="A118" s="89"/>
    </row>
  </sheetData>
  <sheetProtection/>
  <mergeCells count="8">
    <mergeCell ref="K3:L3"/>
    <mergeCell ref="I3:J3"/>
    <mergeCell ref="A3:A4"/>
    <mergeCell ref="B3:B4"/>
    <mergeCell ref="B1:H1"/>
    <mergeCell ref="C3:D3"/>
    <mergeCell ref="E3:F3"/>
    <mergeCell ref="G3:H3"/>
  </mergeCells>
  <printOptions/>
  <pageMargins left="0.1968503937007874" right="0.1968503937007874" top="0.31496062992125984" bottom="0.35433070866141736" header="0.2755905511811024" footer="0.196850393700787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FF00"/>
  </sheetPr>
  <dimension ref="A2:P10"/>
  <sheetViews>
    <sheetView showGridLines="0" view="pageBreakPreview" zoomScale="85" zoomScaleNormal="85" zoomScaleSheetLayoutView="85" zoomScalePageLayoutView="0" workbookViewId="0" topLeftCell="B1">
      <selection activeCell="F10" sqref="F10"/>
    </sheetView>
  </sheetViews>
  <sheetFormatPr defaultColWidth="9.00390625" defaultRowHeight="12.75"/>
  <cols>
    <col min="1" max="1" width="8.375" style="77" customWidth="1"/>
    <col min="2" max="2" width="38.625" style="77" customWidth="1"/>
    <col min="3" max="4" width="13.75390625" style="77" customWidth="1"/>
    <col min="5" max="5" width="13.25390625" style="77" customWidth="1"/>
    <col min="6" max="6" width="10.375" style="77" customWidth="1"/>
    <col min="7" max="7" width="12.625" style="77" customWidth="1"/>
    <col min="8" max="8" width="11.375" style="77" customWidth="1"/>
    <col min="9" max="9" width="12.875" style="77" customWidth="1"/>
    <col min="10" max="10" width="11.125" style="77" customWidth="1"/>
    <col min="11" max="16" width="11.375" style="77" customWidth="1"/>
    <col min="17" max="16384" width="9.125" style="77" customWidth="1"/>
  </cols>
  <sheetData>
    <row r="1" ht="62.25" customHeight="1"/>
    <row r="2" spans="1:16" s="76" customFormat="1" ht="15.75">
      <c r="A2" s="225" t="s">
        <v>65</v>
      </c>
      <c r="B2" s="225"/>
      <c r="C2" s="225"/>
      <c r="D2" s="225"/>
      <c r="E2" s="225"/>
      <c r="F2" s="225"/>
      <c r="G2" s="225"/>
      <c r="H2" s="225"/>
      <c r="I2" s="225"/>
      <c r="J2" s="225"/>
      <c r="K2" s="225"/>
      <c r="L2" s="225"/>
      <c r="M2" s="225"/>
      <c r="N2" s="225"/>
      <c r="O2" s="225"/>
      <c r="P2" s="225"/>
    </row>
    <row r="4" spans="1:16" s="76" customFormat="1" ht="18" customHeight="1">
      <c r="A4" s="226" t="s">
        <v>20</v>
      </c>
      <c r="B4" s="222" t="s">
        <v>34</v>
      </c>
      <c r="C4" s="227" t="s">
        <v>138</v>
      </c>
      <c r="D4" s="222"/>
      <c r="E4" s="222"/>
      <c r="F4" s="222"/>
      <c r="G4" s="227" t="s">
        <v>143</v>
      </c>
      <c r="H4" s="222"/>
      <c r="I4" s="222"/>
      <c r="J4" s="222"/>
      <c r="K4" s="228" t="s">
        <v>144</v>
      </c>
      <c r="L4" s="229"/>
      <c r="M4" s="228" t="s">
        <v>145</v>
      </c>
      <c r="N4" s="229"/>
      <c r="O4" s="228" t="s">
        <v>146</v>
      </c>
      <c r="P4" s="229"/>
    </row>
    <row r="5" spans="1:16" s="76" customFormat="1" ht="42.75" customHeight="1">
      <c r="A5" s="222"/>
      <c r="B5" s="222"/>
      <c r="C5" s="222" t="s">
        <v>36</v>
      </c>
      <c r="D5" s="222"/>
      <c r="E5" s="222" t="s">
        <v>18</v>
      </c>
      <c r="F5" s="222"/>
      <c r="G5" s="222" t="s">
        <v>36</v>
      </c>
      <c r="H5" s="222"/>
      <c r="I5" s="222" t="s">
        <v>18</v>
      </c>
      <c r="J5" s="222"/>
      <c r="K5" s="223" t="s">
        <v>47</v>
      </c>
      <c r="L5" s="223" t="s">
        <v>48</v>
      </c>
      <c r="M5" s="223" t="s">
        <v>49</v>
      </c>
      <c r="N5" s="223" t="s">
        <v>50</v>
      </c>
      <c r="O5" s="223" t="s">
        <v>49</v>
      </c>
      <c r="P5" s="223" t="s">
        <v>50</v>
      </c>
    </row>
    <row r="6" spans="1:16" s="76" customFormat="1" ht="42.75" customHeight="1">
      <c r="A6" s="222"/>
      <c r="B6" s="222"/>
      <c r="C6" s="57" t="s">
        <v>21</v>
      </c>
      <c r="D6" s="57" t="s">
        <v>35</v>
      </c>
      <c r="E6" s="57" t="s">
        <v>21</v>
      </c>
      <c r="F6" s="57" t="s">
        <v>35</v>
      </c>
      <c r="G6" s="57" t="s">
        <v>21</v>
      </c>
      <c r="H6" s="57" t="s">
        <v>1</v>
      </c>
      <c r="I6" s="57" t="s">
        <v>21</v>
      </c>
      <c r="J6" s="57" t="s">
        <v>1</v>
      </c>
      <c r="K6" s="224"/>
      <c r="L6" s="224"/>
      <c r="M6" s="224"/>
      <c r="N6" s="224"/>
      <c r="O6" s="224"/>
      <c r="P6" s="224"/>
    </row>
    <row r="7" spans="1:16" s="76" customFormat="1" ht="12.75">
      <c r="A7" s="57">
        <v>1</v>
      </c>
      <c r="B7" s="57">
        <v>2</v>
      </c>
      <c r="C7" s="57">
        <v>3</v>
      </c>
      <c r="D7" s="57">
        <v>4</v>
      </c>
      <c r="E7" s="57">
        <v>5</v>
      </c>
      <c r="F7" s="57">
        <v>6</v>
      </c>
      <c r="G7" s="57">
        <v>7</v>
      </c>
      <c r="H7" s="57">
        <v>8</v>
      </c>
      <c r="I7" s="57">
        <v>9</v>
      </c>
      <c r="J7" s="57">
        <v>10</v>
      </c>
      <c r="K7" s="57">
        <v>11</v>
      </c>
      <c r="L7" s="57">
        <v>12</v>
      </c>
      <c r="M7" s="57">
        <v>13</v>
      </c>
      <c r="N7" s="57">
        <v>14</v>
      </c>
      <c r="O7" s="57">
        <v>15</v>
      </c>
      <c r="P7" s="57">
        <v>16</v>
      </c>
    </row>
    <row r="8" spans="1:16" s="76" customFormat="1" ht="12.75">
      <c r="A8" s="57"/>
      <c r="B8" s="35"/>
      <c r="C8" s="57"/>
      <c r="D8" s="57"/>
      <c r="E8" s="57"/>
      <c r="F8" s="57"/>
      <c r="G8" s="57"/>
      <c r="H8" s="57"/>
      <c r="I8" s="57"/>
      <c r="J8" s="57"/>
      <c r="K8" s="57"/>
      <c r="L8" s="57"/>
      <c r="M8" s="57"/>
      <c r="N8" s="57"/>
      <c r="O8" s="57"/>
      <c r="P8" s="57"/>
    </row>
    <row r="9" spans="1:16" s="36" customFormat="1" ht="12.75">
      <c r="A9" s="4"/>
      <c r="B9" s="5" t="s">
        <v>51</v>
      </c>
      <c r="C9" s="4">
        <v>0</v>
      </c>
      <c r="D9" s="4">
        <v>0</v>
      </c>
      <c r="E9" s="4">
        <v>0</v>
      </c>
      <c r="F9" s="4">
        <v>0</v>
      </c>
      <c r="G9" s="4">
        <v>0</v>
      </c>
      <c r="H9" s="4">
        <v>0</v>
      </c>
      <c r="I9" s="4">
        <v>0</v>
      </c>
      <c r="J9" s="4">
        <v>0</v>
      </c>
      <c r="K9" s="4">
        <v>0</v>
      </c>
      <c r="L9" s="4">
        <v>0</v>
      </c>
      <c r="M9" s="4">
        <v>0</v>
      </c>
      <c r="N9" s="4">
        <v>0</v>
      </c>
      <c r="O9" s="4">
        <v>0</v>
      </c>
      <c r="P9" s="4">
        <v>0</v>
      </c>
    </row>
    <row r="10" spans="1:16" s="76" customFormat="1" ht="33.75" customHeight="1">
      <c r="A10" s="70"/>
      <c r="B10" s="73" t="s">
        <v>16</v>
      </c>
      <c r="C10" s="1" t="s">
        <v>15</v>
      </c>
      <c r="D10" s="1" t="s">
        <v>15</v>
      </c>
      <c r="E10" s="37"/>
      <c r="F10" s="37"/>
      <c r="G10" s="1" t="s">
        <v>15</v>
      </c>
      <c r="H10" s="1" t="s">
        <v>15</v>
      </c>
      <c r="I10" s="37"/>
      <c r="J10" s="37"/>
      <c r="K10" s="1" t="s">
        <v>15</v>
      </c>
      <c r="L10" s="37"/>
      <c r="M10" s="1" t="s">
        <v>15</v>
      </c>
      <c r="N10" s="37"/>
      <c r="O10" s="1" t="s">
        <v>15</v>
      </c>
      <c r="P10" s="37"/>
    </row>
  </sheetData>
  <sheetProtection/>
  <mergeCells count="18">
    <mergeCell ref="A2:P2"/>
    <mergeCell ref="A4:A6"/>
    <mergeCell ref="B4:B6"/>
    <mergeCell ref="C4:F4"/>
    <mergeCell ref="G4:J4"/>
    <mergeCell ref="I5:J5"/>
    <mergeCell ref="M5:M6"/>
    <mergeCell ref="K4:L4"/>
    <mergeCell ref="M4:N4"/>
    <mergeCell ref="O4:P4"/>
    <mergeCell ref="C5:D5"/>
    <mergeCell ref="E5:F5"/>
    <mergeCell ref="N5:N6"/>
    <mergeCell ref="O5:O6"/>
    <mergeCell ref="P5:P6"/>
    <mergeCell ref="K5:K6"/>
    <mergeCell ref="L5:L6"/>
    <mergeCell ref="G5:H5"/>
  </mergeCells>
  <printOptions/>
  <pageMargins left="0.1968503937007874" right="0.1968503937007874" top="0.31496062992125984" bottom="0.2362204724409449" header="0.1968503937007874" footer="0.1968503937007874"/>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2:P39"/>
  <sheetViews>
    <sheetView showGridLines="0" view="pageBreakPreview" zoomScale="85" zoomScaleNormal="85" zoomScaleSheetLayoutView="85" zoomScalePageLayoutView="0" workbookViewId="0" topLeftCell="A1">
      <selection activeCell="M21" sqref="M21"/>
    </sheetView>
  </sheetViews>
  <sheetFormatPr defaultColWidth="9.00390625" defaultRowHeight="12.75"/>
  <cols>
    <col min="1" max="1" width="7.75390625" style="20" customWidth="1"/>
    <col min="2" max="2" width="28.75390625" style="20" customWidth="1"/>
    <col min="3" max="3" width="15.25390625" style="20" customWidth="1"/>
    <col min="4" max="5" width="12.625" style="20" customWidth="1"/>
    <col min="6" max="6" width="14.125" style="20" customWidth="1"/>
    <col min="7" max="8" width="14.00390625" style="20" customWidth="1"/>
    <col min="9" max="11" width="11.75390625" style="20" customWidth="1"/>
    <col min="12" max="12" width="14.00390625" style="20" customWidth="1"/>
    <col min="13" max="13" width="11.75390625" style="20" customWidth="1"/>
    <col min="14" max="14" width="13.25390625" style="20" customWidth="1"/>
    <col min="15" max="16384" width="9.125" style="20" customWidth="1"/>
  </cols>
  <sheetData>
    <row r="2" spans="1:16" ht="12.75">
      <c r="A2" s="258" t="s">
        <v>103</v>
      </c>
      <c r="B2" s="258"/>
      <c r="C2" s="258"/>
      <c r="D2" s="258"/>
      <c r="E2" s="258"/>
      <c r="F2" s="258"/>
      <c r="G2" s="258"/>
      <c r="H2" s="258"/>
      <c r="I2" s="258"/>
      <c r="J2" s="258"/>
      <c r="K2" s="258"/>
      <c r="L2" s="258"/>
      <c r="M2" s="258"/>
      <c r="N2" s="258"/>
      <c r="O2" s="258"/>
      <c r="P2" s="258"/>
    </row>
    <row r="4" spans="1:16" ht="20.25" customHeight="1">
      <c r="A4" s="258" t="s">
        <v>147</v>
      </c>
      <c r="B4" s="258"/>
      <c r="C4" s="258"/>
      <c r="D4" s="258"/>
      <c r="E4" s="258"/>
      <c r="F4" s="258"/>
      <c r="G4" s="258"/>
      <c r="H4" s="258"/>
      <c r="I4" s="258"/>
      <c r="J4" s="258"/>
      <c r="K4" s="258"/>
      <c r="L4" s="258"/>
      <c r="M4" s="258"/>
      <c r="N4" s="258"/>
      <c r="O4" s="258"/>
      <c r="P4" s="258"/>
    </row>
    <row r="5" ht="18" customHeight="1">
      <c r="N5" s="20" t="s">
        <v>56</v>
      </c>
    </row>
    <row r="6" spans="1:14" ht="39.75" customHeight="1">
      <c r="A6" s="250" t="s">
        <v>20</v>
      </c>
      <c r="B6" s="250" t="s">
        <v>86</v>
      </c>
      <c r="C6" s="260" t="s">
        <v>22</v>
      </c>
      <c r="D6" s="261"/>
      <c r="E6" s="262"/>
      <c r="F6" s="234" t="s">
        <v>138</v>
      </c>
      <c r="G6" s="235"/>
      <c r="H6" s="236"/>
      <c r="I6" s="234" t="s">
        <v>139</v>
      </c>
      <c r="J6" s="235"/>
      <c r="K6" s="235"/>
      <c r="L6" s="230" t="s">
        <v>140</v>
      </c>
      <c r="M6" s="230"/>
      <c r="N6" s="230"/>
    </row>
    <row r="7" spans="1:14" ht="25.5">
      <c r="A7" s="259"/>
      <c r="B7" s="251"/>
      <c r="C7" s="263"/>
      <c r="D7" s="264"/>
      <c r="E7" s="265"/>
      <c r="F7" s="2" t="s">
        <v>32</v>
      </c>
      <c r="G7" s="2" t="s">
        <v>33</v>
      </c>
      <c r="H7" s="2" t="s">
        <v>68</v>
      </c>
      <c r="I7" s="2" t="s">
        <v>32</v>
      </c>
      <c r="J7" s="2" t="s">
        <v>33</v>
      </c>
      <c r="K7" s="2" t="s">
        <v>39</v>
      </c>
      <c r="L7" s="2" t="s">
        <v>32</v>
      </c>
      <c r="M7" s="2" t="s">
        <v>33</v>
      </c>
      <c r="N7" s="2" t="s">
        <v>69</v>
      </c>
    </row>
    <row r="8" spans="1:14" ht="12.75">
      <c r="A8" s="1">
        <v>1</v>
      </c>
      <c r="B8" s="1">
        <v>2</v>
      </c>
      <c r="C8" s="231">
        <v>3</v>
      </c>
      <c r="D8" s="232"/>
      <c r="E8" s="233"/>
      <c r="F8" s="1">
        <v>4</v>
      </c>
      <c r="G8" s="1">
        <v>5</v>
      </c>
      <c r="H8" s="1">
        <v>6</v>
      </c>
      <c r="I8" s="1">
        <v>7</v>
      </c>
      <c r="J8" s="1">
        <v>8</v>
      </c>
      <c r="K8" s="1">
        <v>9</v>
      </c>
      <c r="L8" s="1">
        <v>10</v>
      </c>
      <c r="M8" s="1">
        <v>11</v>
      </c>
      <c r="N8" s="1">
        <v>12</v>
      </c>
    </row>
    <row r="9" spans="1:14" ht="87.75" customHeight="1">
      <c r="A9" s="1" t="s">
        <v>129</v>
      </c>
      <c r="B9" s="6" t="s">
        <v>179</v>
      </c>
      <c r="C9" s="231" t="s">
        <v>178</v>
      </c>
      <c r="D9" s="232"/>
      <c r="E9" s="233"/>
      <c r="F9" s="163">
        <v>1203061.56</v>
      </c>
      <c r="G9" s="163">
        <v>0</v>
      </c>
      <c r="H9" s="163">
        <f>F9+G9</f>
        <v>1203061.56</v>
      </c>
      <c r="I9" s="163">
        <v>1560000</v>
      </c>
      <c r="J9" s="163">
        <v>0</v>
      </c>
      <c r="K9" s="163">
        <f>I9+J9</f>
        <v>1560000</v>
      </c>
      <c r="L9" s="165">
        <v>1560000</v>
      </c>
      <c r="M9" s="165">
        <v>0</v>
      </c>
      <c r="N9" s="165">
        <f>L9</f>
        <v>1560000</v>
      </c>
    </row>
    <row r="10" spans="1:14" ht="12.75">
      <c r="A10" s="2"/>
      <c r="B10" s="7" t="s">
        <v>17</v>
      </c>
      <c r="C10" s="231"/>
      <c r="D10" s="232"/>
      <c r="E10" s="233"/>
      <c r="F10" s="164"/>
      <c r="G10" s="164"/>
      <c r="H10" s="164"/>
      <c r="I10" s="164"/>
      <c r="J10" s="164"/>
      <c r="K10" s="164"/>
      <c r="L10" s="166"/>
      <c r="M10" s="166"/>
      <c r="N10" s="166"/>
    </row>
    <row r="11" spans="1:14" ht="12.75">
      <c r="A11" s="7"/>
      <c r="B11" s="3" t="s">
        <v>42</v>
      </c>
      <c r="C11" s="231"/>
      <c r="D11" s="232"/>
      <c r="E11" s="233"/>
      <c r="F11" s="164">
        <f aca="true" t="shared" si="0" ref="F11:N11">SUM(F9:F9)</f>
        <v>1203061.56</v>
      </c>
      <c r="G11" s="164">
        <f t="shared" si="0"/>
        <v>0</v>
      </c>
      <c r="H11" s="164">
        <f t="shared" si="0"/>
        <v>1203061.56</v>
      </c>
      <c r="I11" s="164">
        <f t="shared" si="0"/>
        <v>1560000</v>
      </c>
      <c r="J11" s="164">
        <f t="shared" si="0"/>
        <v>0</v>
      </c>
      <c r="K11" s="164">
        <f t="shared" si="0"/>
        <v>1560000</v>
      </c>
      <c r="L11" s="166">
        <f t="shared" si="0"/>
        <v>1560000</v>
      </c>
      <c r="M11" s="166">
        <f t="shared" si="0"/>
        <v>0</v>
      </c>
      <c r="N11" s="166">
        <f t="shared" si="0"/>
        <v>1560000</v>
      </c>
    </row>
    <row r="13" spans="1:16" s="41" customFormat="1" ht="19.5" customHeight="1">
      <c r="A13" s="67"/>
      <c r="B13" s="40"/>
      <c r="C13" s="40"/>
      <c r="D13" s="40"/>
      <c r="E13" s="40"/>
      <c r="F13" s="40"/>
      <c r="G13" s="40"/>
      <c r="H13" s="40"/>
      <c r="I13" s="40"/>
      <c r="J13" s="40"/>
      <c r="K13" s="40"/>
      <c r="L13" s="40"/>
      <c r="M13" s="40"/>
      <c r="N13" s="40"/>
      <c r="O13" s="20"/>
      <c r="P13" s="20"/>
    </row>
    <row r="14" spans="1:16" s="41" customFormat="1" ht="19.5" customHeight="1">
      <c r="A14" s="67"/>
      <c r="B14" s="40"/>
      <c r="C14" s="40"/>
      <c r="D14" s="40"/>
      <c r="E14" s="40"/>
      <c r="F14" s="40"/>
      <c r="G14" s="40"/>
      <c r="H14" s="40"/>
      <c r="I14" s="40"/>
      <c r="J14" s="40"/>
      <c r="K14" s="40"/>
      <c r="L14" s="40"/>
      <c r="M14" s="40"/>
      <c r="N14" s="40"/>
      <c r="O14" s="20"/>
      <c r="P14" s="20"/>
    </row>
    <row r="15" spans="1:16" s="41" customFormat="1" ht="19.5" customHeight="1">
      <c r="A15" s="67"/>
      <c r="B15" s="40"/>
      <c r="C15" s="40"/>
      <c r="D15" s="40"/>
      <c r="E15" s="40"/>
      <c r="F15" s="40"/>
      <c r="G15" s="40"/>
      <c r="H15" s="40"/>
      <c r="I15" s="40"/>
      <c r="J15" s="40"/>
      <c r="K15" s="40"/>
      <c r="L15" s="40"/>
      <c r="M15" s="40"/>
      <c r="N15" s="40"/>
      <c r="O15" s="20"/>
      <c r="P15" s="20"/>
    </row>
    <row r="16" spans="1:16" s="90" customFormat="1" ht="21.75" customHeight="1">
      <c r="A16" s="238" t="s">
        <v>148</v>
      </c>
      <c r="B16" s="238"/>
      <c r="C16" s="238"/>
      <c r="D16" s="238"/>
      <c r="E16" s="238"/>
      <c r="F16" s="238"/>
      <c r="G16" s="238"/>
      <c r="H16" s="238"/>
      <c r="I16" s="238"/>
      <c r="J16" s="238"/>
      <c r="K16" s="238"/>
      <c r="L16" s="238"/>
      <c r="M16" s="238"/>
      <c r="N16" s="238"/>
      <c r="O16" s="97"/>
      <c r="P16" s="97"/>
    </row>
    <row r="17" spans="1:16" s="90" customFormat="1" ht="12.75">
      <c r="A17" s="91"/>
      <c r="B17" s="91"/>
      <c r="C17" s="91"/>
      <c r="D17" s="91"/>
      <c r="E17" s="91"/>
      <c r="F17" s="91"/>
      <c r="G17" s="91"/>
      <c r="H17" s="91"/>
      <c r="I17" s="91"/>
      <c r="J17" s="91"/>
      <c r="K17" s="91" t="s">
        <v>56</v>
      </c>
      <c r="L17" s="91"/>
      <c r="M17" s="91"/>
      <c r="N17" s="91"/>
      <c r="O17" s="91"/>
      <c r="P17" s="91"/>
    </row>
    <row r="18" spans="1:14" s="91" customFormat="1" ht="18.75" customHeight="1">
      <c r="A18" s="248" t="s">
        <v>20</v>
      </c>
      <c r="B18" s="250" t="s">
        <v>86</v>
      </c>
      <c r="C18" s="239" t="s">
        <v>22</v>
      </c>
      <c r="D18" s="240"/>
      <c r="E18" s="241"/>
      <c r="F18" s="266" t="s">
        <v>141</v>
      </c>
      <c r="G18" s="267"/>
      <c r="H18" s="268"/>
      <c r="I18" s="266" t="s">
        <v>142</v>
      </c>
      <c r="J18" s="267"/>
      <c r="K18" s="268"/>
      <c r="L18" s="94"/>
      <c r="M18" s="94"/>
      <c r="N18" s="94"/>
    </row>
    <row r="19" spans="1:14" s="91" customFormat="1" ht="28.5" customHeight="1">
      <c r="A19" s="249"/>
      <c r="B19" s="251"/>
      <c r="C19" s="242"/>
      <c r="D19" s="243"/>
      <c r="E19" s="244"/>
      <c r="F19" s="92" t="s">
        <v>32</v>
      </c>
      <c r="G19" s="92" t="s">
        <v>33</v>
      </c>
      <c r="H19" s="2" t="s">
        <v>68</v>
      </c>
      <c r="I19" s="92" t="s">
        <v>32</v>
      </c>
      <c r="J19" s="92" t="s">
        <v>33</v>
      </c>
      <c r="K19" s="2" t="s">
        <v>39</v>
      </c>
      <c r="L19" s="95"/>
      <c r="M19" s="95"/>
      <c r="N19" s="95"/>
    </row>
    <row r="20" spans="1:14" s="91" customFormat="1" ht="12.75">
      <c r="A20" s="98">
        <v>1</v>
      </c>
      <c r="B20" s="98">
        <v>2</v>
      </c>
      <c r="C20" s="245">
        <v>3</v>
      </c>
      <c r="D20" s="246"/>
      <c r="E20" s="247"/>
      <c r="F20" s="98">
        <v>4</v>
      </c>
      <c r="G20" s="98">
        <v>5</v>
      </c>
      <c r="H20" s="98">
        <v>6</v>
      </c>
      <c r="I20" s="98">
        <v>7</v>
      </c>
      <c r="J20" s="98">
        <v>8</v>
      </c>
      <c r="K20" s="98">
        <v>9</v>
      </c>
      <c r="L20" s="96"/>
      <c r="M20" s="96"/>
      <c r="N20" s="96"/>
    </row>
    <row r="21" spans="1:14" s="91" customFormat="1" ht="63.75">
      <c r="A21" s="123" t="s">
        <v>129</v>
      </c>
      <c r="B21" s="6" t="s">
        <v>180</v>
      </c>
      <c r="C21" s="231" t="s">
        <v>322</v>
      </c>
      <c r="D21" s="232"/>
      <c r="E21" s="233"/>
      <c r="F21" s="167">
        <v>1648920</v>
      </c>
      <c r="G21" s="167">
        <v>0</v>
      </c>
      <c r="H21" s="167">
        <f>F21+G21</f>
        <v>1648920</v>
      </c>
      <c r="I21" s="167">
        <v>1736313</v>
      </c>
      <c r="J21" s="167">
        <v>0</v>
      </c>
      <c r="K21" s="167">
        <f>I21</f>
        <v>1736313</v>
      </c>
      <c r="L21" s="96"/>
      <c r="M21" s="96"/>
      <c r="N21" s="96"/>
    </row>
    <row r="22" spans="1:14" s="91" customFormat="1" ht="12.75">
      <c r="A22" s="98"/>
      <c r="B22" s="99" t="s">
        <v>17</v>
      </c>
      <c r="C22" s="245"/>
      <c r="D22" s="246"/>
      <c r="E22" s="247"/>
      <c r="F22" s="167"/>
      <c r="G22" s="167"/>
      <c r="H22" s="167"/>
      <c r="I22" s="167"/>
      <c r="J22" s="167"/>
      <c r="K22" s="167"/>
      <c r="L22" s="96"/>
      <c r="M22" s="96"/>
      <c r="N22" s="96"/>
    </row>
    <row r="23" spans="1:14" s="91" customFormat="1" ht="12.75">
      <c r="A23" s="92"/>
      <c r="B23" s="93" t="s">
        <v>42</v>
      </c>
      <c r="C23" s="245"/>
      <c r="D23" s="246"/>
      <c r="E23" s="247"/>
      <c r="F23" s="168">
        <f aca="true" t="shared" si="1" ref="F23:K23">SUM(F21:F21)</f>
        <v>1648920</v>
      </c>
      <c r="G23" s="168">
        <f t="shared" si="1"/>
        <v>0</v>
      </c>
      <c r="H23" s="168">
        <f t="shared" si="1"/>
        <v>1648920</v>
      </c>
      <c r="I23" s="168">
        <f t="shared" si="1"/>
        <v>1736313</v>
      </c>
      <c r="J23" s="168">
        <f t="shared" si="1"/>
        <v>0</v>
      </c>
      <c r="K23" s="168">
        <f t="shared" si="1"/>
        <v>1736313</v>
      </c>
      <c r="L23" s="95"/>
      <c r="M23" s="95"/>
      <c r="N23" s="95"/>
    </row>
    <row r="26" spans="1:16" ht="12.75">
      <c r="A26" s="237" t="s">
        <v>149</v>
      </c>
      <c r="B26" s="237"/>
      <c r="C26" s="237"/>
      <c r="D26" s="237"/>
      <c r="E26" s="237"/>
      <c r="F26" s="237"/>
      <c r="G26" s="237"/>
      <c r="H26" s="237"/>
      <c r="I26" s="237"/>
      <c r="J26" s="237"/>
      <c r="K26" s="237"/>
      <c r="L26" s="237"/>
      <c r="M26" s="237"/>
      <c r="N26" s="237"/>
      <c r="O26" s="41"/>
      <c r="P26" s="41"/>
    </row>
    <row r="27" spans="1:16" ht="12.75">
      <c r="A27" s="237"/>
      <c r="B27" s="237"/>
      <c r="C27" s="237"/>
      <c r="D27" s="237"/>
      <c r="E27" s="237"/>
      <c r="F27" s="237"/>
      <c r="G27" s="237"/>
      <c r="H27" s="237"/>
      <c r="I27" s="237"/>
      <c r="J27" s="237"/>
      <c r="K27" s="237"/>
      <c r="L27" s="237"/>
      <c r="M27" s="237"/>
      <c r="N27" s="237"/>
      <c r="O27" s="41"/>
      <c r="P27" s="41"/>
    </row>
    <row r="28" spans="1:16" ht="12.75" customHeight="1">
      <c r="A28" s="40"/>
      <c r="B28" s="40"/>
      <c r="C28" s="40"/>
      <c r="D28" s="40"/>
      <c r="E28" s="40"/>
      <c r="F28" s="40"/>
      <c r="G28" s="40"/>
      <c r="H28" s="40"/>
      <c r="I28" s="40"/>
      <c r="J28" s="40"/>
      <c r="K28" s="40"/>
      <c r="L28" s="40"/>
      <c r="M28" s="40"/>
      <c r="N28" s="20" t="s">
        <v>56</v>
      </c>
      <c r="O28" s="41"/>
      <c r="P28" s="41"/>
    </row>
    <row r="29" spans="1:14" s="91" customFormat="1" ht="27" customHeight="1">
      <c r="A29" s="254"/>
      <c r="B29" s="255" t="s">
        <v>52</v>
      </c>
      <c r="C29" s="256" t="s">
        <v>66</v>
      </c>
      <c r="D29" s="256" t="s">
        <v>67</v>
      </c>
      <c r="E29" s="252" t="s">
        <v>138</v>
      </c>
      <c r="F29" s="253"/>
      <c r="G29" s="245" t="s">
        <v>139</v>
      </c>
      <c r="H29" s="247"/>
      <c r="I29" s="252" t="s">
        <v>140</v>
      </c>
      <c r="J29" s="253"/>
      <c r="K29" s="245" t="s">
        <v>141</v>
      </c>
      <c r="L29" s="247"/>
      <c r="M29" s="245" t="s">
        <v>142</v>
      </c>
      <c r="N29" s="247"/>
    </row>
    <row r="30" spans="1:14" s="91" customFormat="1" ht="95.25" customHeight="1">
      <c r="A30" s="254"/>
      <c r="B30" s="255"/>
      <c r="C30" s="257"/>
      <c r="D30" s="257"/>
      <c r="E30" s="106" t="s">
        <v>84</v>
      </c>
      <c r="F30" s="98" t="s">
        <v>53</v>
      </c>
      <c r="G30" s="106" t="s">
        <v>85</v>
      </c>
      <c r="H30" s="98" t="s">
        <v>53</v>
      </c>
      <c r="I30" s="106" t="s">
        <v>85</v>
      </c>
      <c r="J30" s="98" t="s">
        <v>53</v>
      </c>
      <c r="K30" s="106" t="s">
        <v>85</v>
      </c>
      <c r="L30" s="98" t="s">
        <v>53</v>
      </c>
      <c r="M30" s="106" t="s">
        <v>85</v>
      </c>
      <c r="N30" s="98" t="s">
        <v>53</v>
      </c>
    </row>
    <row r="31" spans="1:14" ht="12.75">
      <c r="A31" s="83"/>
      <c r="B31" s="1">
        <v>1</v>
      </c>
      <c r="C31" s="1">
        <v>2</v>
      </c>
      <c r="D31" s="1">
        <v>3</v>
      </c>
      <c r="E31" s="1">
        <v>4</v>
      </c>
      <c r="F31" s="1">
        <v>5</v>
      </c>
      <c r="G31" s="1">
        <v>6</v>
      </c>
      <c r="H31" s="1">
        <v>7</v>
      </c>
      <c r="I31" s="1">
        <v>8</v>
      </c>
      <c r="J31" s="1">
        <v>9</v>
      </c>
      <c r="K31" s="1">
        <v>10</v>
      </c>
      <c r="L31" s="1">
        <v>11</v>
      </c>
      <c r="M31" s="1">
        <v>12</v>
      </c>
      <c r="N31" s="1">
        <v>13</v>
      </c>
    </row>
    <row r="32" spans="1:14" ht="12.75">
      <c r="A32" s="83"/>
      <c r="B32" s="35"/>
      <c r="C32" s="35"/>
      <c r="D32" s="35"/>
      <c r="E32" s="35"/>
      <c r="F32" s="1"/>
      <c r="G32" s="1"/>
      <c r="H32" s="1"/>
      <c r="I32" s="1"/>
      <c r="J32" s="1"/>
      <c r="K32" s="1"/>
      <c r="L32" s="1"/>
      <c r="M32" s="1"/>
      <c r="N32" s="1"/>
    </row>
    <row r="33" spans="1:14" ht="12.75">
      <c r="A33" s="83"/>
      <c r="B33" s="35"/>
      <c r="C33" s="35"/>
      <c r="D33" s="35"/>
      <c r="E33" s="35"/>
      <c r="F33" s="1"/>
      <c r="G33" s="1"/>
      <c r="H33" s="1"/>
      <c r="I33" s="1"/>
      <c r="J33" s="1"/>
      <c r="K33" s="1"/>
      <c r="L33" s="1"/>
      <c r="M33" s="1"/>
      <c r="N33" s="1"/>
    </row>
    <row r="34" spans="1:14" ht="12.75">
      <c r="A34" s="83"/>
      <c r="B34" s="35"/>
      <c r="C34" s="35"/>
      <c r="D34" s="35"/>
      <c r="E34" s="35"/>
      <c r="F34" s="1"/>
      <c r="G34" s="1"/>
      <c r="H34" s="1"/>
      <c r="I34" s="1"/>
      <c r="J34" s="1"/>
      <c r="K34" s="1"/>
      <c r="L34" s="1"/>
      <c r="M34" s="1"/>
      <c r="N34" s="1"/>
    </row>
    <row r="35" spans="1:14" ht="12.75">
      <c r="A35" s="83"/>
      <c r="B35" s="35"/>
      <c r="C35" s="35"/>
      <c r="D35" s="35"/>
      <c r="E35" s="35"/>
      <c r="F35" s="1"/>
      <c r="G35" s="1"/>
      <c r="H35" s="1"/>
      <c r="I35" s="1"/>
      <c r="J35" s="1"/>
      <c r="K35" s="1"/>
      <c r="L35" s="1"/>
      <c r="M35" s="1"/>
      <c r="N35" s="1"/>
    </row>
    <row r="36" spans="1:14" ht="12.75">
      <c r="A36" s="83"/>
      <c r="B36" s="35"/>
      <c r="C36" s="35"/>
      <c r="D36" s="35"/>
      <c r="E36" s="35"/>
      <c r="F36" s="1"/>
      <c r="G36" s="1"/>
      <c r="H36" s="1"/>
      <c r="I36" s="1"/>
      <c r="J36" s="1"/>
      <c r="K36" s="1"/>
      <c r="L36" s="1"/>
      <c r="M36" s="1"/>
      <c r="N36" s="1"/>
    </row>
    <row r="37" spans="1:14" ht="12.75">
      <c r="A37" s="83"/>
      <c r="B37" s="35"/>
      <c r="C37" s="35"/>
      <c r="D37" s="35"/>
      <c r="E37" s="35"/>
      <c r="F37" s="1"/>
      <c r="G37" s="1"/>
      <c r="H37" s="1"/>
      <c r="I37" s="1"/>
      <c r="J37" s="1"/>
      <c r="K37" s="1"/>
      <c r="L37" s="1"/>
      <c r="M37" s="1"/>
      <c r="N37" s="1"/>
    </row>
    <row r="38" spans="1:14" ht="12.75">
      <c r="A38" s="83"/>
      <c r="B38" s="35" t="s">
        <v>7</v>
      </c>
      <c r="C38" s="35"/>
      <c r="D38" s="35"/>
      <c r="E38" s="35"/>
      <c r="F38" s="1"/>
      <c r="G38" s="1"/>
      <c r="H38" s="1"/>
      <c r="I38" s="1"/>
      <c r="J38" s="1"/>
      <c r="K38" s="1"/>
      <c r="L38" s="1"/>
      <c r="M38" s="1"/>
      <c r="N38" s="1"/>
    </row>
    <row r="39" spans="1:14" ht="12.75">
      <c r="A39" s="83"/>
      <c r="B39" s="3" t="s">
        <v>42</v>
      </c>
      <c r="C39" s="1">
        <v>0</v>
      </c>
      <c r="D39" s="1">
        <v>0</v>
      </c>
      <c r="E39" s="1">
        <v>0</v>
      </c>
      <c r="F39" s="1">
        <v>0</v>
      </c>
      <c r="G39" s="1">
        <v>0</v>
      </c>
      <c r="H39" s="1">
        <v>0</v>
      </c>
      <c r="I39" s="1">
        <v>0</v>
      </c>
      <c r="J39" s="1">
        <v>0</v>
      </c>
      <c r="K39" s="1">
        <v>0</v>
      </c>
      <c r="L39" s="1">
        <v>0</v>
      </c>
      <c r="M39" s="1">
        <v>0</v>
      </c>
      <c r="N39" s="1">
        <v>0</v>
      </c>
    </row>
  </sheetData>
  <sheetProtection/>
  <mergeCells count="33">
    <mergeCell ref="A2:P2"/>
    <mergeCell ref="A4:P4"/>
    <mergeCell ref="A6:A7"/>
    <mergeCell ref="B6:B7"/>
    <mergeCell ref="C22:E22"/>
    <mergeCell ref="C6:E7"/>
    <mergeCell ref="F18:H18"/>
    <mergeCell ref="I18:K18"/>
    <mergeCell ref="C11:E11"/>
    <mergeCell ref="I6:K6"/>
    <mergeCell ref="M29:N29"/>
    <mergeCell ref="C23:E23"/>
    <mergeCell ref="A26:N26"/>
    <mergeCell ref="A29:A30"/>
    <mergeCell ref="B29:B30"/>
    <mergeCell ref="C29:C30"/>
    <mergeCell ref="D29:D30"/>
    <mergeCell ref="A18:A19"/>
    <mergeCell ref="B18:B19"/>
    <mergeCell ref="E29:F29"/>
    <mergeCell ref="G29:H29"/>
    <mergeCell ref="I29:J29"/>
    <mergeCell ref="K29:L29"/>
    <mergeCell ref="L6:N6"/>
    <mergeCell ref="C9:E9"/>
    <mergeCell ref="C10:E10"/>
    <mergeCell ref="C8:E8"/>
    <mergeCell ref="F6:H6"/>
    <mergeCell ref="A27:N27"/>
    <mergeCell ref="A16:N16"/>
    <mergeCell ref="C18:E19"/>
    <mergeCell ref="C20:E20"/>
    <mergeCell ref="C21:E21"/>
  </mergeCells>
  <printOptions horizontalCentered="1"/>
  <pageMargins left="0.2362204724409449" right="0.2362204724409449" top="0.35433070866141736" bottom="0.7480314960629921" header="0.31496062992125984" footer="0.31496062992125984"/>
  <pageSetup horizontalDpi="600" verticalDpi="600" orientation="landscape" paperSize="9" scale="72" r:id="rId1"/>
  <rowBreaks count="1" manualBreakCount="1">
    <brk id="24" max="13" man="1"/>
  </rowBreaks>
</worksheet>
</file>

<file path=xl/worksheets/sheet8.xml><?xml version="1.0" encoding="utf-8"?>
<worksheet xmlns="http://schemas.openxmlformats.org/spreadsheetml/2006/main" xmlns:r="http://schemas.openxmlformats.org/officeDocument/2006/relationships">
  <sheetPr>
    <tabColor rgb="FFFFFF00"/>
  </sheetPr>
  <dimension ref="A2:P52"/>
  <sheetViews>
    <sheetView showGridLines="0" view="pageBreakPreview" zoomScale="75" zoomScaleNormal="75" zoomScaleSheetLayoutView="75" zoomScalePageLayoutView="0" workbookViewId="0" topLeftCell="A1">
      <selection activeCell="I27" sqref="I27"/>
    </sheetView>
  </sheetViews>
  <sheetFormatPr defaultColWidth="9.00390625" defaultRowHeight="12.75"/>
  <cols>
    <col min="1" max="1" width="20.75390625" style="34" customWidth="1"/>
    <col min="2" max="2" width="22.125" style="34" customWidth="1"/>
    <col min="3" max="3" width="17.625" style="34" customWidth="1"/>
    <col min="4" max="4" width="20.625" style="34" customWidth="1"/>
    <col min="5" max="5" width="20.125" style="34" customWidth="1"/>
    <col min="6" max="6" width="19.375" style="34" customWidth="1"/>
    <col min="7" max="7" width="27.375" style="34" customWidth="1"/>
    <col min="8" max="8" width="19.625" style="34" customWidth="1"/>
    <col min="9" max="9" width="18.75390625" style="34" customWidth="1"/>
    <col min="10" max="10" width="16.625" style="34" customWidth="1"/>
    <col min="11" max="11" width="17.00390625" style="34" customWidth="1"/>
    <col min="12" max="12" width="14.25390625" style="34" customWidth="1"/>
    <col min="13" max="13" width="13.125" style="34" customWidth="1"/>
    <col min="14" max="16384" width="9.125" style="34" customWidth="1"/>
  </cols>
  <sheetData>
    <row r="2" spans="1:16" ht="40.5" customHeight="1">
      <c r="A2" s="273" t="s">
        <v>150</v>
      </c>
      <c r="B2" s="273"/>
      <c r="C2" s="273"/>
      <c r="D2" s="273"/>
      <c r="E2" s="273"/>
      <c r="F2" s="273"/>
      <c r="G2" s="273"/>
      <c r="H2" s="273"/>
      <c r="I2" s="273"/>
      <c r="J2" s="273"/>
      <c r="K2" s="42"/>
      <c r="L2" s="42"/>
      <c r="M2" s="42"/>
      <c r="N2" s="42"/>
      <c r="O2" s="42"/>
      <c r="P2" s="42"/>
    </row>
    <row r="3" spans="1:11" ht="225.75" customHeight="1">
      <c r="A3" s="269" t="s">
        <v>319</v>
      </c>
      <c r="B3" s="269"/>
      <c r="C3" s="269"/>
      <c r="D3" s="269"/>
      <c r="E3" s="269"/>
      <c r="F3" s="269"/>
      <c r="G3" s="269"/>
      <c r="H3" s="269"/>
      <c r="I3" s="269"/>
      <c r="J3" s="269"/>
      <c r="K3" s="269"/>
    </row>
    <row r="4" spans="1:11" ht="120.75" customHeight="1">
      <c r="A4" s="269" t="s">
        <v>320</v>
      </c>
      <c r="B4" s="269"/>
      <c r="C4" s="269"/>
      <c r="D4" s="269"/>
      <c r="E4" s="269"/>
      <c r="F4" s="269"/>
      <c r="G4" s="269"/>
      <c r="H4" s="269"/>
      <c r="I4" s="269"/>
      <c r="J4" s="269"/>
      <c r="K4" s="269"/>
    </row>
    <row r="5" spans="1:11" ht="81.75" customHeight="1">
      <c r="A5" s="269" t="s">
        <v>321</v>
      </c>
      <c r="B5" s="269"/>
      <c r="C5" s="269"/>
      <c r="D5" s="269"/>
      <c r="E5" s="269"/>
      <c r="F5" s="269"/>
      <c r="G5" s="269"/>
      <c r="H5" s="269"/>
      <c r="I5" s="269"/>
      <c r="J5" s="269"/>
      <c r="K5" s="269"/>
    </row>
    <row r="6" ht="15.75">
      <c r="A6" s="30" t="s">
        <v>153</v>
      </c>
    </row>
    <row r="7" ht="12.75">
      <c r="A7" s="66"/>
    </row>
    <row r="8" spans="1:16" ht="15.75">
      <c r="A8" s="273" t="s">
        <v>151</v>
      </c>
      <c r="B8" s="273"/>
      <c r="C8" s="273"/>
      <c r="D8" s="273"/>
      <c r="E8" s="273"/>
      <c r="F8" s="273"/>
      <c r="G8" s="273"/>
      <c r="H8" s="273"/>
      <c r="I8" s="273"/>
      <c r="J8" s="273"/>
      <c r="K8" s="273"/>
      <c r="L8" s="273"/>
      <c r="M8" s="273"/>
      <c r="N8" s="273"/>
      <c r="O8" s="273"/>
      <c r="P8" s="273"/>
    </row>
    <row r="9" ht="12.75">
      <c r="J9" s="43" t="s">
        <v>56</v>
      </c>
    </row>
    <row r="10" spans="1:16" ht="48" customHeight="1">
      <c r="A10" s="207" t="s">
        <v>70</v>
      </c>
      <c r="B10" s="206" t="s">
        <v>0</v>
      </c>
      <c r="C10" s="206" t="s">
        <v>23</v>
      </c>
      <c r="D10" s="206" t="s">
        <v>78</v>
      </c>
      <c r="E10" s="206" t="s">
        <v>73</v>
      </c>
      <c r="F10" s="206" t="s">
        <v>71</v>
      </c>
      <c r="G10" s="206" t="s">
        <v>72</v>
      </c>
      <c r="H10" s="206" t="s">
        <v>54</v>
      </c>
      <c r="I10" s="226"/>
      <c r="J10" s="206" t="s">
        <v>55</v>
      </c>
      <c r="L10" s="16"/>
      <c r="M10" s="16"/>
      <c r="N10" s="16"/>
      <c r="O10" s="16"/>
      <c r="P10" s="16"/>
    </row>
    <row r="11" spans="1:16" ht="39" customHeight="1">
      <c r="A11" s="208"/>
      <c r="B11" s="274"/>
      <c r="C11" s="206"/>
      <c r="D11" s="206"/>
      <c r="E11" s="206"/>
      <c r="F11" s="206"/>
      <c r="G11" s="206"/>
      <c r="H11" s="4" t="s">
        <v>9</v>
      </c>
      <c r="I11" s="4" t="s">
        <v>25</v>
      </c>
      <c r="J11" s="206"/>
      <c r="L11" s="16"/>
      <c r="M11" s="16"/>
      <c r="N11" s="16"/>
      <c r="O11" s="16"/>
      <c r="P11" s="16"/>
    </row>
    <row r="12" spans="1:16" ht="12.75">
      <c r="A12" s="17">
        <v>1</v>
      </c>
      <c r="B12" s="17">
        <v>2</v>
      </c>
      <c r="C12" s="17">
        <v>3</v>
      </c>
      <c r="D12" s="17">
        <v>4</v>
      </c>
      <c r="E12" s="17">
        <v>5</v>
      </c>
      <c r="F12" s="17">
        <v>6</v>
      </c>
      <c r="G12" s="17">
        <v>7</v>
      </c>
      <c r="H12" s="17">
        <v>8</v>
      </c>
      <c r="I12" s="17">
        <v>9</v>
      </c>
      <c r="J12" s="17">
        <v>10</v>
      </c>
      <c r="L12" s="16"/>
      <c r="M12" s="16"/>
      <c r="N12" s="16"/>
      <c r="O12" s="16"/>
      <c r="P12" s="16"/>
    </row>
    <row r="13" spans="1:16" ht="52.5" customHeight="1">
      <c r="A13" s="17">
        <v>2210</v>
      </c>
      <c r="B13" s="115" t="s">
        <v>124</v>
      </c>
      <c r="C13" s="124">
        <v>405950</v>
      </c>
      <c r="D13" s="124">
        <v>380977.12</v>
      </c>
      <c r="E13" s="124">
        <v>0</v>
      </c>
      <c r="F13" s="124">
        <v>0</v>
      </c>
      <c r="G13" s="124">
        <v>0</v>
      </c>
      <c r="H13" s="124">
        <v>0</v>
      </c>
      <c r="I13" s="124">
        <v>0</v>
      </c>
      <c r="J13" s="124">
        <f>D13</f>
        <v>380977.12</v>
      </c>
      <c r="L13" s="16"/>
      <c r="M13" s="16"/>
      <c r="N13" s="16"/>
      <c r="O13" s="16"/>
      <c r="P13" s="16"/>
    </row>
    <row r="14" spans="1:16" ht="35.25" customHeight="1">
      <c r="A14" s="17">
        <v>2240</v>
      </c>
      <c r="B14" s="115" t="s">
        <v>125</v>
      </c>
      <c r="C14" s="124">
        <v>1234050</v>
      </c>
      <c r="D14" s="124">
        <v>822084.44</v>
      </c>
      <c r="E14" s="124">
        <v>0</v>
      </c>
      <c r="F14" s="124">
        <v>0</v>
      </c>
      <c r="G14" s="124">
        <v>0</v>
      </c>
      <c r="H14" s="124">
        <v>0</v>
      </c>
      <c r="I14" s="124">
        <v>0</v>
      </c>
      <c r="J14" s="124">
        <f>D14+F14</f>
        <v>822084.44</v>
      </c>
      <c r="L14" s="16"/>
      <c r="M14" s="16"/>
      <c r="N14" s="16"/>
      <c r="O14" s="16"/>
      <c r="P14" s="16"/>
    </row>
    <row r="15" spans="1:16" ht="73.5" customHeight="1">
      <c r="A15" s="17">
        <v>2610</v>
      </c>
      <c r="B15" s="115" t="s">
        <v>126</v>
      </c>
      <c r="C15" s="124">
        <v>50000</v>
      </c>
      <c r="D15" s="124">
        <v>0</v>
      </c>
      <c r="E15" s="124">
        <v>0</v>
      </c>
      <c r="F15" s="124">
        <v>0</v>
      </c>
      <c r="G15" s="124">
        <v>0</v>
      </c>
      <c r="H15" s="124">
        <v>0</v>
      </c>
      <c r="I15" s="124">
        <v>0</v>
      </c>
      <c r="J15" s="124">
        <f>D15+F15</f>
        <v>0</v>
      </c>
      <c r="L15" s="16"/>
      <c r="M15" s="16"/>
      <c r="N15" s="16"/>
      <c r="O15" s="16"/>
      <c r="P15" s="16"/>
    </row>
    <row r="16" spans="1:16" ht="12.75">
      <c r="A16" s="18"/>
      <c r="B16" s="8" t="s">
        <v>42</v>
      </c>
      <c r="C16" s="126">
        <f aca="true" t="shared" si="0" ref="C16:J16">SUM(C13:C15)</f>
        <v>1690000</v>
      </c>
      <c r="D16" s="126">
        <f t="shared" si="0"/>
        <v>1203061.56</v>
      </c>
      <c r="E16" s="126">
        <f t="shared" si="0"/>
        <v>0</v>
      </c>
      <c r="F16" s="126">
        <f t="shared" si="0"/>
        <v>0</v>
      </c>
      <c r="G16" s="126">
        <f t="shared" si="0"/>
        <v>0</v>
      </c>
      <c r="H16" s="126">
        <f t="shared" si="0"/>
        <v>0</v>
      </c>
      <c r="I16" s="126">
        <f t="shared" si="0"/>
        <v>0</v>
      </c>
      <c r="J16" s="126">
        <f t="shared" si="0"/>
        <v>1203061.56</v>
      </c>
      <c r="L16" s="16"/>
      <c r="M16" s="16"/>
      <c r="N16" s="16"/>
      <c r="O16" s="16"/>
      <c r="P16" s="16"/>
    </row>
    <row r="19" spans="1:16" ht="15.75" customHeight="1">
      <c r="A19" s="273" t="s">
        <v>316</v>
      </c>
      <c r="B19" s="273"/>
      <c r="C19" s="273"/>
      <c r="D19" s="273"/>
      <c r="E19" s="273"/>
      <c r="F19" s="273"/>
      <c r="G19" s="273"/>
      <c r="H19" s="273"/>
      <c r="I19" s="273"/>
      <c r="J19" s="273"/>
      <c r="K19" s="273"/>
      <c r="L19" s="273"/>
      <c r="M19" s="273"/>
      <c r="N19" s="273"/>
      <c r="O19" s="273"/>
      <c r="P19" s="273"/>
    </row>
    <row r="20" ht="12.75">
      <c r="L20" s="43" t="s">
        <v>56</v>
      </c>
    </row>
    <row r="21" spans="1:12" ht="16.5" customHeight="1">
      <c r="A21" s="207" t="s">
        <v>70</v>
      </c>
      <c r="B21" s="207" t="s">
        <v>12</v>
      </c>
      <c r="C21" s="276" t="s">
        <v>152</v>
      </c>
      <c r="D21" s="277"/>
      <c r="E21" s="277"/>
      <c r="F21" s="277"/>
      <c r="G21" s="278"/>
      <c r="H21" s="276" t="s">
        <v>144</v>
      </c>
      <c r="I21" s="277"/>
      <c r="J21" s="277"/>
      <c r="K21" s="277"/>
      <c r="L21" s="278"/>
    </row>
    <row r="22" spans="1:12" ht="63" customHeight="1">
      <c r="A22" s="275"/>
      <c r="B22" s="275"/>
      <c r="C22" s="207" t="s">
        <v>10</v>
      </c>
      <c r="D22" s="207" t="s">
        <v>74</v>
      </c>
      <c r="E22" s="206" t="s">
        <v>75</v>
      </c>
      <c r="F22" s="206"/>
      <c r="G22" s="207" t="s">
        <v>80</v>
      </c>
      <c r="H22" s="207" t="s">
        <v>11</v>
      </c>
      <c r="I22" s="207" t="s">
        <v>76</v>
      </c>
      <c r="J22" s="206" t="s">
        <v>75</v>
      </c>
      <c r="K22" s="206"/>
      <c r="L22" s="206" t="s">
        <v>81</v>
      </c>
    </row>
    <row r="23" spans="1:12" ht="60" customHeight="1">
      <c r="A23" s="208"/>
      <c r="B23" s="208"/>
      <c r="C23" s="208"/>
      <c r="D23" s="208"/>
      <c r="E23" s="4" t="s">
        <v>24</v>
      </c>
      <c r="F23" s="4" t="s">
        <v>25</v>
      </c>
      <c r="G23" s="208"/>
      <c r="H23" s="208"/>
      <c r="I23" s="208"/>
      <c r="J23" s="4" t="s">
        <v>24</v>
      </c>
      <c r="K23" s="4" t="s">
        <v>25</v>
      </c>
      <c r="L23" s="206"/>
    </row>
    <row r="24" spans="1:16" ht="12.75">
      <c r="A24" s="17">
        <v>1</v>
      </c>
      <c r="B24" s="44">
        <v>2</v>
      </c>
      <c r="C24" s="125">
        <v>3</v>
      </c>
      <c r="D24" s="44">
        <v>4</v>
      </c>
      <c r="E24" s="125">
        <v>5</v>
      </c>
      <c r="F24" s="44">
        <v>6</v>
      </c>
      <c r="G24" s="125">
        <v>7</v>
      </c>
      <c r="H24" s="44">
        <v>8</v>
      </c>
      <c r="I24" s="125">
        <v>9</v>
      </c>
      <c r="J24" s="44">
        <v>10</v>
      </c>
      <c r="K24" s="125">
        <v>11</v>
      </c>
      <c r="L24" s="17">
        <v>12</v>
      </c>
      <c r="M24" s="44"/>
      <c r="N24" s="44"/>
      <c r="O24" s="44"/>
      <c r="P24" s="44"/>
    </row>
    <row r="25" spans="1:16" ht="47.25" customHeight="1">
      <c r="A25" s="17">
        <v>2210</v>
      </c>
      <c r="B25" s="115" t="s">
        <v>124</v>
      </c>
      <c r="C25" s="124">
        <v>364920</v>
      </c>
      <c r="D25" s="124">
        <v>0</v>
      </c>
      <c r="E25" s="124">
        <v>0</v>
      </c>
      <c r="F25" s="124">
        <v>0</v>
      </c>
      <c r="G25" s="124">
        <f>C25-E25</f>
        <v>364920</v>
      </c>
      <c r="H25" s="147">
        <v>460000</v>
      </c>
      <c r="I25" s="147">
        <v>0</v>
      </c>
      <c r="J25" s="147">
        <v>0</v>
      </c>
      <c r="K25" s="147">
        <v>0</v>
      </c>
      <c r="L25" s="147">
        <f>H25-J25</f>
        <v>460000</v>
      </c>
      <c r="M25" s="44"/>
      <c r="N25" s="44"/>
      <c r="O25" s="44"/>
      <c r="P25" s="44"/>
    </row>
    <row r="26" spans="1:16" ht="46.5" customHeight="1">
      <c r="A26" s="17">
        <v>2240</v>
      </c>
      <c r="B26" s="115" t="s">
        <v>125</v>
      </c>
      <c r="C26" s="145">
        <v>1145080</v>
      </c>
      <c r="D26" s="146">
        <v>0</v>
      </c>
      <c r="E26" s="145">
        <v>0</v>
      </c>
      <c r="F26" s="146">
        <v>0</v>
      </c>
      <c r="G26" s="124">
        <f>C26-E26</f>
        <v>1145080</v>
      </c>
      <c r="H26" s="148">
        <v>1050000</v>
      </c>
      <c r="I26" s="149">
        <v>0</v>
      </c>
      <c r="J26" s="148">
        <v>0</v>
      </c>
      <c r="K26" s="149">
        <v>0</v>
      </c>
      <c r="L26" s="147">
        <f>H26-J26</f>
        <v>1050000</v>
      </c>
      <c r="M26" s="44"/>
      <c r="N26" s="44"/>
      <c r="O26" s="44"/>
      <c r="P26" s="44"/>
    </row>
    <row r="27" spans="1:16" ht="78.75" customHeight="1">
      <c r="A27" s="17">
        <v>2610</v>
      </c>
      <c r="B27" s="115" t="s">
        <v>126</v>
      </c>
      <c r="C27" s="124">
        <v>50000</v>
      </c>
      <c r="D27" s="124">
        <v>0</v>
      </c>
      <c r="E27" s="124">
        <v>0</v>
      </c>
      <c r="F27" s="124">
        <v>0</v>
      </c>
      <c r="G27" s="124">
        <f>C27-E27</f>
        <v>50000</v>
      </c>
      <c r="H27" s="147">
        <v>50000</v>
      </c>
      <c r="I27" s="147">
        <v>0</v>
      </c>
      <c r="J27" s="147">
        <v>0</v>
      </c>
      <c r="K27" s="147">
        <v>0</v>
      </c>
      <c r="L27" s="147">
        <f>H27-J27</f>
        <v>50000</v>
      </c>
      <c r="M27" s="44"/>
      <c r="N27" s="44"/>
      <c r="O27" s="44"/>
      <c r="P27" s="44"/>
    </row>
    <row r="28" spans="1:12" ht="32.25" customHeight="1">
      <c r="A28" s="17"/>
      <c r="B28" s="8" t="s">
        <v>42</v>
      </c>
      <c r="C28" s="124">
        <f aca="true" t="shared" si="1" ref="C28:K28">SUM(C25:C27)</f>
        <v>1560000</v>
      </c>
      <c r="D28" s="124">
        <f t="shared" si="1"/>
        <v>0</v>
      </c>
      <c r="E28" s="124">
        <f t="shared" si="1"/>
        <v>0</v>
      </c>
      <c r="F28" s="124">
        <f t="shared" si="1"/>
        <v>0</v>
      </c>
      <c r="G28" s="124">
        <f t="shared" si="1"/>
        <v>1560000</v>
      </c>
      <c r="H28" s="147">
        <f t="shared" si="1"/>
        <v>1560000</v>
      </c>
      <c r="I28" s="147">
        <f t="shared" si="1"/>
        <v>0</v>
      </c>
      <c r="J28" s="147">
        <f t="shared" si="1"/>
        <v>0</v>
      </c>
      <c r="K28" s="147">
        <f t="shared" si="1"/>
        <v>0</v>
      </c>
      <c r="L28" s="147">
        <f>H28-J28</f>
        <v>1560000</v>
      </c>
    </row>
    <row r="30" spans="1:16" ht="15.75" customHeight="1">
      <c r="A30" s="273" t="s">
        <v>154</v>
      </c>
      <c r="B30" s="273"/>
      <c r="C30" s="273"/>
      <c r="D30" s="273"/>
      <c r="E30" s="273"/>
      <c r="F30" s="273"/>
      <c r="G30" s="273"/>
      <c r="H30" s="273"/>
      <c r="I30" s="273"/>
      <c r="J30" s="273"/>
      <c r="K30" s="273"/>
      <c r="L30" s="273"/>
      <c r="M30" s="273"/>
      <c r="N30" s="273"/>
      <c r="O30" s="273"/>
      <c r="P30" s="273"/>
    </row>
    <row r="31" ht="12.75">
      <c r="I31" s="43" t="s">
        <v>56</v>
      </c>
    </row>
    <row r="32" spans="1:9" ht="39" customHeight="1">
      <c r="A32" s="207" t="s">
        <v>70</v>
      </c>
      <c r="B32" s="207" t="s">
        <v>12</v>
      </c>
      <c r="C32" s="206" t="s">
        <v>23</v>
      </c>
      <c r="D32" s="206" t="s">
        <v>79</v>
      </c>
      <c r="E32" s="207" t="s">
        <v>155</v>
      </c>
      <c r="F32" s="207" t="s">
        <v>156</v>
      </c>
      <c r="G32" s="207" t="s">
        <v>157</v>
      </c>
      <c r="H32" s="207" t="s">
        <v>26</v>
      </c>
      <c r="I32" s="207" t="s">
        <v>37</v>
      </c>
    </row>
    <row r="33" spans="1:9" ht="48" customHeight="1">
      <c r="A33" s="208"/>
      <c r="B33" s="208"/>
      <c r="C33" s="206"/>
      <c r="D33" s="206"/>
      <c r="E33" s="208"/>
      <c r="F33" s="208"/>
      <c r="G33" s="208"/>
      <c r="H33" s="208"/>
      <c r="I33" s="208"/>
    </row>
    <row r="34" spans="1:9" ht="12.75">
      <c r="A34" s="17">
        <v>1</v>
      </c>
      <c r="B34" s="4">
        <v>2</v>
      </c>
      <c r="C34" s="17">
        <v>3</v>
      </c>
      <c r="D34" s="4">
        <v>4</v>
      </c>
      <c r="E34" s="17">
        <v>5</v>
      </c>
      <c r="F34" s="4">
        <v>6</v>
      </c>
      <c r="G34" s="17">
        <v>7</v>
      </c>
      <c r="H34" s="4">
        <v>8</v>
      </c>
      <c r="I34" s="17">
        <v>9</v>
      </c>
    </row>
    <row r="35" spans="1:9" ht="50.25" customHeight="1">
      <c r="A35" s="17">
        <v>2210</v>
      </c>
      <c r="B35" s="115" t="s">
        <v>124</v>
      </c>
      <c r="C35" s="124">
        <v>405950</v>
      </c>
      <c r="D35" s="124">
        <v>380977.12</v>
      </c>
      <c r="E35" s="124">
        <v>0</v>
      </c>
      <c r="F35" s="126">
        <v>0</v>
      </c>
      <c r="G35" s="124">
        <v>0</v>
      </c>
      <c r="H35" s="126"/>
      <c r="I35" s="124"/>
    </row>
    <row r="36" spans="1:9" ht="46.5" customHeight="1">
      <c r="A36" s="17">
        <v>2240</v>
      </c>
      <c r="B36" s="115" t="s">
        <v>125</v>
      </c>
      <c r="C36" s="124">
        <v>1234050</v>
      </c>
      <c r="D36" s="124">
        <v>822084.44</v>
      </c>
      <c r="E36" s="124">
        <v>0</v>
      </c>
      <c r="F36" s="126">
        <v>0</v>
      </c>
      <c r="G36" s="124">
        <v>0</v>
      </c>
      <c r="H36" s="126"/>
      <c r="I36" s="124"/>
    </row>
    <row r="37" spans="1:9" ht="81.75" customHeight="1">
      <c r="A37" s="17">
        <v>2610</v>
      </c>
      <c r="B37" s="115" t="s">
        <v>126</v>
      </c>
      <c r="C37" s="124">
        <v>50000</v>
      </c>
      <c r="D37" s="124">
        <v>0</v>
      </c>
      <c r="E37" s="124">
        <v>0</v>
      </c>
      <c r="F37" s="124">
        <v>0</v>
      </c>
      <c r="G37" s="124">
        <v>0</v>
      </c>
      <c r="H37" s="124"/>
      <c r="I37" s="124"/>
    </row>
    <row r="38" spans="1:9" ht="24.75" customHeight="1">
      <c r="A38" s="8"/>
      <c r="B38" s="8" t="s">
        <v>42</v>
      </c>
      <c r="C38" s="126">
        <f>SUM(C35:C37)</f>
        <v>1690000</v>
      </c>
      <c r="D38" s="126">
        <f>SUM(D35:D37)</f>
        <v>1203061.56</v>
      </c>
      <c r="E38" s="126">
        <f>SUM(E35:E37)</f>
        <v>0</v>
      </c>
      <c r="F38" s="126">
        <f>SUM(F35:F37)</f>
        <v>0</v>
      </c>
      <c r="G38" s="126">
        <f>SUM(G35:G37)</f>
        <v>0</v>
      </c>
      <c r="H38" s="126"/>
      <c r="I38" s="126"/>
    </row>
    <row r="42" spans="1:9" ht="46.5" customHeight="1">
      <c r="A42" s="272" t="s">
        <v>158</v>
      </c>
      <c r="B42" s="272"/>
      <c r="C42" s="272"/>
      <c r="D42" s="272"/>
      <c r="E42" s="272"/>
      <c r="F42" s="272"/>
      <c r="G42" s="272"/>
      <c r="H42" s="272"/>
      <c r="I42" s="272"/>
    </row>
    <row r="43" spans="1:11" ht="100.5" customHeight="1">
      <c r="A43" s="270" t="s">
        <v>317</v>
      </c>
      <c r="B43" s="270"/>
      <c r="C43" s="270"/>
      <c r="D43" s="270"/>
      <c r="E43" s="270"/>
      <c r="F43" s="270"/>
      <c r="G43" s="270"/>
      <c r="H43" s="270"/>
      <c r="I43" s="270"/>
      <c r="J43" s="270"/>
      <c r="K43" s="271"/>
    </row>
    <row r="44" spans="1:11" ht="40.5" customHeight="1">
      <c r="A44" s="272" t="s">
        <v>159</v>
      </c>
      <c r="B44" s="272"/>
      <c r="C44" s="272"/>
      <c r="D44" s="272"/>
      <c r="E44" s="272"/>
      <c r="F44" s="272"/>
      <c r="G44" s="272"/>
      <c r="H44" s="272"/>
      <c r="I44" s="272"/>
      <c r="J44" s="272"/>
      <c r="K44" s="272"/>
    </row>
    <row r="45" spans="1:11" ht="18">
      <c r="A45" s="81"/>
      <c r="B45" s="81"/>
      <c r="C45" s="81"/>
      <c r="D45" s="81"/>
      <c r="E45" s="81"/>
      <c r="F45" s="81"/>
      <c r="G45" s="81"/>
      <c r="H45" s="81"/>
      <c r="I45" s="81"/>
      <c r="J45" s="81"/>
      <c r="K45" s="81"/>
    </row>
    <row r="46" spans="1:9" ht="44.25" customHeight="1">
      <c r="A46" s="82"/>
      <c r="B46" s="82"/>
      <c r="C46" s="82"/>
      <c r="D46" s="82"/>
      <c r="E46" s="82"/>
      <c r="F46" s="82"/>
      <c r="G46" s="82"/>
      <c r="H46" s="82"/>
      <c r="I46" s="82"/>
    </row>
    <row r="47" spans="1:7" ht="15.75">
      <c r="A47" s="281" t="s">
        <v>31</v>
      </c>
      <c r="B47" s="281"/>
      <c r="C47" s="281"/>
      <c r="D47" s="47"/>
      <c r="F47" s="114" t="s">
        <v>160</v>
      </c>
      <c r="G47" s="47"/>
    </row>
    <row r="48" spans="1:7" ht="18.75" customHeight="1">
      <c r="A48" s="281"/>
      <c r="B48" s="282"/>
      <c r="C48" s="282"/>
      <c r="D48" s="49" t="s">
        <v>27</v>
      </c>
      <c r="F48" s="279" t="s">
        <v>89</v>
      </c>
      <c r="G48" s="280"/>
    </row>
    <row r="49" spans="1:4" ht="18.75" customHeight="1">
      <c r="A49" s="281"/>
      <c r="B49" s="282"/>
      <c r="C49" s="282"/>
      <c r="D49" s="39"/>
    </row>
    <row r="50" spans="1:7" ht="15.75">
      <c r="A50" s="281" t="s">
        <v>8</v>
      </c>
      <c r="B50" s="281"/>
      <c r="C50" s="281"/>
      <c r="D50" s="50"/>
      <c r="F50" s="114" t="s">
        <v>161</v>
      </c>
      <c r="G50" s="47"/>
    </row>
    <row r="51" spans="1:7" ht="15.75" customHeight="1">
      <c r="A51" s="46"/>
      <c r="B51" s="48"/>
      <c r="C51" s="48"/>
      <c r="D51" s="49" t="s">
        <v>27</v>
      </c>
      <c r="F51" s="279" t="s">
        <v>89</v>
      </c>
      <c r="G51" s="280"/>
    </row>
    <row r="52" ht="15.75">
      <c r="A52" s="45"/>
    </row>
  </sheetData>
  <sheetProtection/>
  <mergeCells count="47">
    <mergeCell ref="A19:P19"/>
    <mergeCell ref="L22:L23"/>
    <mergeCell ref="A3:K3"/>
    <mergeCell ref="F51:G51"/>
    <mergeCell ref="A47:C47"/>
    <mergeCell ref="A48:A49"/>
    <mergeCell ref="B48:B49"/>
    <mergeCell ref="C48:C49"/>
    <mergeCell ref="F48:G48"/>
    <mergeCell ref="A50:C50"/>
    <mergeCell ref="A21:A23"/>
    <mergeCell ref="E10:E11"/>
    <mergeCell ref="F10:F11"/>
    <mergeCell ref="G10:G11"/>
    <mergeCell ref="H10:I10"/>
    <mergeCell ref="J10:J11"/>
    <mergeCell ref="B21:B23"/>
    <mergeCell ref="C21:G21"/>
    <mergeCell ref="H21:L21"/>
    <mergeCell ref="C22:C23"/>
    <mergeCell ref="D22:D23"/>
    <mergeCell ref="I32:I33"/>
    <mergeCell ref="G32:G33"/>
    <mergeCell ref="I22:I23"/>
    <mergeCell ref="E32:E33"/>
    <mergeCell ref="F32:F33"/>
    <mergeCell ref="H22:H23"/>
    <mergeCell ref="A8:P8"/>
    <mergeCell ref="A10:A11"/>
    <mergeCell ref="B10:B11"/>
    <mergeCell ref="C10:C11"/>
    <mergeCell ref="D10:D11"/>
    <mergeCell ref="C32:C33"/>
    <mergeCell ref="D32:D33"/>
    <mergeCell ref="H32:H33"/>
    <mergeCell ref="E22:F22"/>
    <mergeCell ref="G22:G23"/>
    <mergeCell ref="A4:K4"/>
    <mergeCell ref="A5:K5"/>
    <mergeCell ref="A43:K43"/>
    <mergeCell ref="A44:K44"/>
    <mergeCell ref="A2:J2"/>
    <mergeCell ref="A42:I42"/>
    <mergeCell ref="J22:K22"/>
    <mergeCell ref="A30:P30"/>
    <mergeCell ref="A32:A33"/>
    <mergeCell ref="B32:B33"/>
  </mergeCells>
  <printOptions horizontalCentered="1"/>
  <pageMargins left="0.1968503937007874" right="0.1968503937007874" top="0.2362204724409449" bottom="0.2362204724409449" header="0.1968503937007874" footer="0.1968503937007874"/>
  <pageSetup horizontalDpi="600" verticalDpi="600" orientation="landscape" paperSize="9" scale="62" r:id="rId1"/>
  <rowBreaks count="3" manualBreakCount="3">
    <brk id="18" max="11" man="1"/>
    <brk id="40" max="11" man="1"/>
    <brk id="5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2020-01-31T13:06:02Z</cp:lastPrinted>
  <dcterms:created xsi:type="dcterms:W3CDTF">2010-12-08T09:07:17Z</dcterms:created>
  <dcterms:modified xsi:type="dcterms:W3CDTF">2020-01-31T13:57:45Z</dcterms:modified>
  <cp:category/>
  <cp:version/>
  <cp:contentType/>
  <cp:contentStatus/>
</cp:coreProperties>
</file>