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385" tabRatio="909" activeTab="0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</sheets>
  <definedNames>
    <definedName name="_xlnm.Print_Area" localSheetId="4">'ДОДАТОК 2 Ф-2 п. 9'!$A$1:$L$38</definedName>
    <definedName name="_xlnm.Print_Area" localSheetId="5">'ДОДАТОК 2 Ф-2 п.10'!$A$1:$P$11</definedName>
    <definedName name="_xlnm.Print_Area" localSheetId="6">'ДОДАТОК 2 Ф-2 п.11-12'!$A$1:$N$44</definedName>
    <definedName name="_xlnm.Print_Area" localSheetId="7">'ДОДАТОК 2 Ф-2 п.13-15'!$A$1:$L$46</definedName>
    <definedName name="_xlnm.Print_Area" localSheetId="1">'ДОДАТОК 2 Ф-2 п.6'!$A$1:$N$38</definedName>
    <definedName name="_xlnm.Print_Area" localSheetId="2">'ДОДАТОК 2 Ф-2 п.7'!$A$1:$N$22</definedName>
    <definedName name="_xlnm.Print_Area" localSheetId="0">'ДОДАТОК 2 Форма 2 п.1-5'!$A$1:$N$42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<sst xmlns="http://schemas.openxmlformats.org/spreadsheetml/2006/main" count="577" uniqueCount="227">
  <si>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</si>
  <si>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</si>
  <si>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</si>
  <si>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</si>
  <si>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</si>
  <si>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</si>
  <si>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</si>
  <si>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</si>
  <si>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</si>
  <si>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</si>
  <si>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</si>
  <si>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</si>
  <si>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</si>
  <si>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</si>
  <si>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</si>
  <si>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</si>
  <si>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</si>
  <si>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</si>
  <si>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</si>
  <si>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…..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</si>
  <si>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</si>
  <si>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</si>
  <si>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</si>
  <si>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</si>
  <si>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</si>
  <si>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</si>
  <si>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</si>
  <si>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</si>
  <si>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</si>
  <si>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</si>
  <si>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</si>
  <si>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</si>
  <si>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</si>
  <si>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</si>
  <si>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</si>
  <si>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</si>
  <si>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</si>
  <si>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</si>
  <si>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</si>
  <si>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</si>
  <si>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</si>
  <si>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</si>
  <si>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</si>
  <si>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</si>
  <si>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</si>
  <si>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</si>
  <si>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(прогноз) </t>
  </si>
  <si>
    <t>20__ рік (план)</t>
  </si>
  <si>
    <t>20__ рік (звіт)</t>
  </si>
  <si>
    <t>20__ рік (прогноз)</t>
  </si>
  <si>
    <t>20__рік (звіт)</t>
  </si>
  <si>
    <t>20__ рік</t>
  </si>
  <si>
    <t>20__рік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</si>
  <si>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</si>
  <si>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</si>
  <si>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</si>
  <si>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</si>
  <si>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</si>
  <si>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</si>
  <si>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</si>
  <si>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</si>
  <si>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</si>
  <si>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</si>
  <si>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</si>
  <si>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</si>
  <si>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</si>
  <si>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</si>
  <si>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</si>
  <si>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</si>
  <si>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</si>
  <si>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</si>
  <si>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 рік (прогноз) зміни у разі передбачення додаткових коштів</t>
  </si>
  <si>
    <t>(грн)</t>
  </si>
  <si>
    <t xml:space="preserve">              (найменування відповідального виконавця)             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</si>
  <si>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</si>
  <si>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</si>
  <si>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</si>
  <si>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</si>
  <si>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</si>
  <si>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</si>
  <si>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</si>
  <si>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</si>
  <si>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</si>
  <si>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</si>
  <si>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</si>
  <si>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</si>
  <si>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</si>
  <si>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</si>
  <si>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</si>
  <si>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</si>
  <si>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</si>
  <si>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</si>
  <si>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</si>
  <si>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</si>
  <si>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</si>
  <si>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20__ рік (прогноз) у межах доведених індикативних прогнозних показників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</si>
  <si>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</si>
  <si>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</si>
  <si>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</si>
  <si>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</si>
  <si>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</si>
  <si>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</si>
  <si>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</si>
  <si>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</si>
  <si>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</si>
  <si>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</si>
  <si>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</si>
  <si>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</si>
  <si>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</si>
  <si>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>Найменування місцевої/регіональної програми</t>
  </si>
  <si>
    <t>(код за ЄДРПОУ)</t>
  </si>
  <si>
    <t>(код бюджету)</t>
  </si>
  <si>
    <t>20__ рік (проєкт)</t>
  </si>
  <si>
    <t>(ініціали та прізвище)</t>
  </si>
  <si>
    <t>______________</t>
  </si>
  <si>
    <t xml:space="preserve"> </t>
  </si>
  <si>
    <t xml:space="preserve">              (найменування головного розпорядника коштів місцевого бюджету)             </t>
  </si>
  <si>
    <t>____________</t>
  </si>
  <si>
    <t>(код Типової відомчої класифікації видатків та кредитування місцевих бюджетів)</t>
  </si>
  <si>
    <t>(код Типової відомчої класифікації видатків та кредитування місцевих бюджетів та номер в системі головного розпорядника коштів місцевих бююджетів)</t>
  </si>
  <si>
    <t>________________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</si>
  <si>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</si>
  <si>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</si>
  <si>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</si>
  <si>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</si>
  <si>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класифікацієювидатків та кредитування місцевого бюджету)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</si>
  <si>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</si>
  <si>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</si>
  <si>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</si>
  <si>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</si>
  <si>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 xml:space="preserve">20__ рік (проєкт) </t>
  </si>
  <si>
    <t>11. Місцеві/регіональні програми, які виконуються в межах бюджетної програми:</t>
  </si>
  <si>
    <t>12. Об`єкти, які виконуються в межах бюджетної програми за рахунок коштів бюджету розвитку у  20__ - 20___ роках:</t>
  </si>
  <si>
    <t>4. Додаткові витрати місцевого бюджету:</t>
  </si>
  <si>
    <t>Зміна результативних показників, які характеризують виконання бюджетної 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</si>
  <si>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програмами:</t>
    </r>
  </si>
  <si>
    <t>Зміна результативних показників бюджетної порграми у разі передбачення додаткових коштів:</t>
  </si>
  <si>
    <r>
      <t xml:space="preserve">1. </t>
    </r>
    <r>
      <rPr>
        <b/>
        <u val="single"/>
        <sz val="12"/>
        <rFont val="Arial Cyr"/>
        <family val="0"/>
      </rPr>
      <t>Виконавчий комітет Житомирської міської ради  Житомирської області</t>
    </r>
  </si>
  <si>
    <t>02</t>
  </si>
  <si>
    <t>04053625</t>
  </si>
  <si>
    <t xml:space="preserve">2018 рік (звіт) </t>
  </si>
  <si>
    <t xml:space="preserve">2019 рік (затверджено) </t>
  </si>
  <si>
    <t xml:space="preserve">2020 рік (проєкт) </t>
  </si>
  <si>
    <t>Забезпечення житлом близько 40 молодих сімей та одиноких молодих громадян, будівництво більше 2,0 тис. кв.м житла, поліпшення демографічної ситуації в місті</t>
  </si>
  <si>
    <t>1) надходження для виконання бюджетної програми у 2018- 2020 роках:</t>
  </si>
  <si>
    <t>4. Мета та завдання бюджетної програми на 2020 - 2022 роки:</t>
  </si>
  <si>
    <t xml:space="preserve">2021 рік (прогноз) </t>
  </si>
  <si>
    <t xml:space="preserve">2022 рік (прогноз) </t>
  </si>
  <si>
    <t>2) надходження для виконання бюджетної програми у 2021 - 2022 роках:</t>
  </si>
  <si>
    <t>2) надання кредитів за кодами Класифікації кредитування бюджету у 2018 - 2020 роках:</t>
  </si>
  <si>
    <t>2019 (затверджено)</t>
  </si>
  <si>
    <t>Надання інших внутрішніх кредитів</t>
  </si>
  <si>
    <t>4) надання кредитів за кодами Класифікації кредитування бюджету у 2021 - 2022 роках:</t>
  </si>
  <si>
    <t>Завдання: Надання пільгових довгострокових кредитів молодим сім'ям та одиноким громадянам на будівництво/придбання житла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</si>
  <si>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</si>
  <si>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</si>
  <si>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 у 2018 - 2020 роках:</t>
  </si>
  <si>
    <t>2018 рік (звіт)</t>
  </si>
  <si>
    <t>2020 рік (проєкт)</t>
  </si>
  <si>
    <t>2019 рік (затверджено)</t>
  </si>
  <si>
    <t>2) результативні показники бюджетної програми у 2021 - 2022 роках:</t>
  </si>
  <si>
    <t>кількість сімей, які перебувають на обліку</t>
  </si>
  <si>
    <t>Од.</t>
  </si>
  <si>
    <t>реєстр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</si>
  <si>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</si>
  <si>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програма</t>
  </si>
  <si>
    <t>Кількість сімей, яким планується надати кредит</t>
  </si>
  <si>
    <t>Площа, яку планується надати</t>
  </si>
  <si>
    <t xml:space="preserve">середні витрати на надання кредиту на 1 сім’ю </t>
  </si>
  <si>
    <t>% молодих сімей, яким планується надати житло, до кількості сімей, які перебувають на обліку</t>
  </si>
  <si>
    <t>Розрахункові показники</t>
  </si>
  <si>
    <t>м. кв.</t>
  </si>
  <si>
    <t>%</t>
  </si>
  <si>
    <t>тис. грн.</t>
  </si>
  <si>
    <t>2021 рік (прогноз)</t>
  </si>
  <si>
    <t>2022 рік (прогноз)</t>
  </si>
  <si>
    <t>прогноз</t>
  </si>
  <si>
    <t>Рішенням сесії 18.12.2017 року № 875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</si>
  <si>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</si>
  <si>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 у 2021  - 2022  роках:</t>
  </si>
  <si>
    <t>1) кредиторська заборгованість  місцевого бюджету  у 2018 році:</t>
  </si>
  <si>
    <t>2) кредиторська заборгованість місцевого  бюджетум  у 2019 - 2020  роках:</t>
  </si>
  <si>
    <t>2019 рік</t>
  </si>
  <si>
    <t>2020 рік</t>
  </si>
  <si>
    <t>Дебіторська заборгованість на 01.01.2018</t>
  </si>
  <si>
    <t>14 . Бюджетні зобов’язання у 2018 -2020 роках:</t>
  </si>
  <si>
    <t>3) дебіторська заборгованість в 2018 -2019  роках:</t>
  </si>
  <si>
    <t>Дебіторська заборгованість на 01.01.2019</t>
  </si>
  <si>
    <t>Очікувана дебіторська заборгованість на 01.01.2020</t>
  </si>
  <si>
    <t xml:space="preserve">
 Бюджетні зобов'язання та здійснення платежів виключно в межах бюджетних асигнувань, встановлених планами використання бюджетних коштів.
</t>
  </si>
  <si>
    <t>4) аналіз управління бюджетними зобов’язаннями та пропозиції щодо упорядкування бюджетних зобов’язань у 2020 році.</t>
  </si>
  <si>
    <t>БЮДЖЕТНИЙ ЗАПИТ НА 2020-2022 РОКИ індивідуальний (Форма 2020 -2)</t>
  </si>
  <si>
    <r>
      <t xml:space="preserve">2. </t>
    </r>
    <r>
      <rPr>
        <b/>
        <u val="single"/>
        <sz val="12"/>
        <rFont val="Arial Cyr"/>
        <family val="0"/>
      </rPr>
      <t>Виконавчий комітет Житомирської міської ради  Житомирської області</t>
    </r>
  </si>
  <si>
    <t>021</t>
  </si>
  <si>
    <t>О.М.Пашко</t>
  </si>
  <si>
    <t>Н.В.Борецька</t>
  </si>
  <si>
    <t>0218821</t>
  </si>
  <si>
    <t>06552000000</t>
  </si>
  <si>
    <t>Надання пільгових довгострокових кредитів молодим сім'ям та одиноким молодим громадянам на будівництво/придбання житла</t>
  </si>
  <si>
    <t>грн.</t>
  </si>
  <si>
    <t>Міська Програма забезпечення молодих сімей та одиноких молодих громадян житлом в м. Житомирі на 2018-2022 роки.</t>
  </si>
  <si>
    <t>БЮДЖЕТНИЙ ЗАПИТ НА 2020-2022 РОКИ додатковий (Форма 2020-3)</t>
  </si>
  <si>
    <t>2020 (проєкт) у межах доведених граничних обсягів</t>
  </si>
  <si>
    <t>2020рік (проєкт) зміни у разі передбачення додаткових коштів</t>
  </si>
  <si>
    <t>2020рік (проєкт)</t>
  </si>
  <si>
    <t>2018рік (звіт)</t>
  </si>
  <si>
    <t>2019рік (затверджено)</t>
  </si>
  <si>
    <r>
      <t>Обґрунтування необхідності додаткових коштів на 2020рік</t>
    </r>
    <r>
      <rPr>
        <b/>
        <sz val="10"/>
        <color indexed="10"/>
        <rFont val="Arial Cyr"/>
        <family val="0"/>
      </rPr>
      <t xml:space="preserve"> </t>
    </r>
  </si>
  <si>
    <t>1) додаткові витрати на 2020 рік за бюджетними програмами:</t>
  </si>
  <si>
    <t>Бюджетний кодекс України, рішення Житомирської міської ради від 18.12.2018№1297  "Про бюджет Житомирської об'єднаної територіальної громади (бюджет міста Житомира) на 2019 рік" (зі змінами);Закон України "Про сприяння соціальному становленню та розвитку молоді в Україні" від 05.02.1993р.№2998-ХІІ, Постанови КМУ від 29.05.2001 №584 «Про порядок надання пільгових довготермінових кредитів молодим сім’ям  та одиноким громадянам на будівництво (реконструкцію, придбання) житла»,  Розпорядження Президента України від 06 жовтня 1999 року № 244 „Про сприяння розвитку молодіжного житлового будівництва”, Міська  програма забезпечення молодих сімей та одиноких молодих громадян житлом в м. Житомирі на 2018-2022 роки;  рішення Житомирської міської ради від 07.02.2019№1359 "Про затвердження Концепції інтегрованого розвитку м.Житомира до 2030 року.</t>
  </si>
  <si>
    <t>Виділення коштів з бюджету м. Житомира для кредитування молодих сімей.</t>
  </si>
  <si>
    <t>Загальний фонд (4113)</t>
  </si>
  <si>
    <t>довідка ЖРУДСФУ ДФСМЖБ</t>
  </si>
  <si>
    <t>Обсяг витрат, які передбачені для надання довгострокового кредиту громадянам на будівництво (реконструкцію) та придбання  житла</t>
  </si>
  <si>
    <t>Спеціальний фонд (4113)</t>
  </si>
  <si>
    <t>Тис. грн.</t>
  </si>
  <si>
    <r>
      <rPr>
        <b/>
        <sz val="10"/>
        <rFont val="Arial Cyr"/>
        <family val="0"/>
      </rPr>
      <t>2.</t>
    </r>
    <r>
      <rPr>
        <b/>
        <sz val="12"/>
        <rFont val="Arial Cyr"/>
        <family val="2"/>
      </rPr>
      <t xml:space="preserve"> </t>
    </r>
    <r>
      <rPr>
        <b/>
        <i/>
        <u val="single"/>
        <sz val="8"/>
        <rFont val="Arial Cyr"/>
        <family val="0"/>
      </rPr>
      <t>Виконавчий комітет Житомирської міської ради  Житомирської області</t>
    </r>
  </si>
  <si>
    <r>
      <rPr>
        <b/>
        <sz val="10"/>
        <rFont val="Arial Cyr"/>
        <family val="0"/>
      </rPr>
      <t>1</t>
    </r>
    <r>
      <rPr>
        <b/>
        <sz val="8"/>
        <rFont val="Arial Cyr"/>
        <family val="0"/>
      </rPr>
      <t>.</t>
    </r>
    <r>
      <rPr>
        <b/>
        <i/>
        <u val="single"/>
        <sz val="8"/>
        <rFont val="Arial Cyr"/>
        <family val="0"/>
      </rPr>
      <t>Виконавчий комітет Житомирської міської ради  Житомирської області</t>
    </r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</si>
  <si>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                                                                                                      </t>
    </r>
    <r>
      <rPr>
        <b/>
        <i/>
        <u val="single"/>
        <sz val="10"/>
        <rFont val="Arial Cyr"/>
        <family val="0"/>
      </rPr>
      <t>У разі, якщо додаткові кошти не будуть передбачені у 2020 році на фінансування  «Міської програми забезпечення молодих сімей та одиноких молодих громадян житлом в  м. Житомирі на 2018 – 2022 роки»  4 молодих сім’ї не отримують власного житла, не покращать свої житлові умови, що може призвести до вимушеної трудової міграції за кордон, а також в бюджет не будуть надходити податки.  
         Створення інших програм забезпечення громадян житлом.</t>
    </r>
  </si>
  <si>
    <t>Видатки спеціального фонду спрямовуються на надання кредитів  молодих сімей та одиноких молодих громадян на житло в м. Житомирі на 2018-2022 роки</t>
  </si>
  <si>
    <t>Основною метою виконання бюджетної програми є підвищення рівня забезпечення житлом молодих громадян м. Житомирі. У 2018 році надано кредити на житло 4 молодим сім'ям.  У 2019 році  надано кредити на житло 4 молодим сім'ям. Необхідність передбачення коштів на 2020-2022 роки на фінансування  «Міської програми забезпечення молодих сімей та одиноких молодих громадян житлом в  м. Житомирі на 2018 – 2022 роки»  для отримання молодими сім’ями власного житла, покращення демографічної ситуації в країні, зменшення трудової міграції.</t>
  </si>
  <si>
    <r>
      <t>Розв’язання житлової проблеми через пільгове довготермінове кредитування молодих сімей та одиноких  молодих громадян за рахунок державних коштів, коштів місцевих бюджетів, заощаджень населення, а також інших джерел фінансування, що не суперечать чинному законодавству; створення в м. Житомирі сприятливих умов для розвитку молодіжного житлового будівництва, удосконалення механізмів придбання житла і забезпечення на цій основі подальшого розвитку системи іпотечного житлового кредитування. Строки реалізації 2020 -2022 роки</t>
    </r>
    <r>
      <rPr>
        <i/>
        <sz val="12"/>
        <color indexed="10"/>
        <rFont val="Arial Cyr"/>
        <family val="0"/>
      </rPr>
      <t>.</t>
    </r>
  </si>
  <si>
    <r>
      <t xml:space="preserve">13. </t>
    </r>
    <r>
      <rPr>
        <sz val="12"/>
        <rFont val="Arial Cyr"/>
        <family val="0"/>
      </rPr>
      <t xml:space="preserve">Аналіз результатів, досягнутих внаслідок використання коштів загального фонду бюджету у 2018 році, очікувані результати у 20 19 році, обгрунтування необхідності  передбачення витрат на 2020 -2022 роки. </t>
    </r>
  </si>
  <si>
    <t xml:space="preserve"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 </t>
  </si>
  <si>
    <r>
      <t>_____________</t>
    </r>
    <r>
      <rPr>
        <u val="single"/>
        <sz val="12"/>
        <rFont val="Arial Cyr"/>
        <family val="0"/>
      </rPr>
      <t>02</t>
    </r>
    <r>
      <rPr>
        <sz val="12"/>
        <rFont val="Arial Cyr"/>
        <family val="2"/>
      </rPr>
      <t>___________________</t>
    </r>
  </si>
  <si>
    <r>
      <t>_________</t>
    </r>
    <r>
      <rPr>
        <u val="single"/>
        <sz val="12"/>
        <rFont val="Arial Cyr"/>
        <family val="0"/>
      </rPr>
      <t>021</t>
    </r>
    <r>
      <rPr>
        <sz val="12"/>
        <rFont val="Arial Cyr"/>
        <family val="2"/>
      </rPr>
      <t>____________</t>
    </r>
  </si>
  <si>
    <t>Надання пільгових довгострокових кредитів молодим сім'ям та одиноким молодим громадянам на будівництво/придбання житла та їх повернення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</si>
</sst>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  <numFmt numFmtId="183" formatCode="0.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"/>
    <numFmt numFmtId="193" formatCode="0.00000"/>
    <numFmt numFmtId="194" formatCode="0.0000"/>
  </numFmts>
  <fonts count="7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2"/>
      <color indexed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191" fontId="7" fillId="0" borderId="10" xfId="60" applyNumberFormat="1" applyFont="1" applyBorder="1" applyAlignment="1">
      <alignment horizontal="center" vertical="center" wrapText="1"/>
    </xf>
    <xf numFmtId="191" fontId="0" fillId="32" borderId="13" xfId="60" applyNumberFormat="1" applyFont="1" applyFill="1" applyBorder="1" applyAlignment="1">
      <alignment horizontal="center" vertical="center" wrapText="1"/>
    </xf>
    <xf numFmtId="191" fontId="0" fillId="32" borderId="10" xfId="60" applyNumberFormat="1" applyFont="1" applyFill="1" applyBorder="1" applyAlignment="1">
      <alignment horizontal="center" vertical="center" wrapText="1"/>
    </xf>
    <xf numFmtId="191" fontId="7" fillId="32" borderId="10" xfId="60" applyNumberFormat="1" applyFont="1" applyFill="1" applyBorder="1" applyAlignment="1">
      <alignment horizontal="center" vertical="center" wrapText="1"/>
    </xf>
    <xf numFmtId="191" fontId="6" fillId="0" borderId="10" xfId="60" applyNumberFormat="1" applyFont="1" applyFill="1" applyBorder="1" applyAlignment="1">
      <alignment horizontal="center" vertical="center" wrapText="1"/>
    </xf>
    <xf numFmtId="191" fontId="6" fillId="32" borderId="10" xfId="6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left" vertical="center" wrapText="1"/>
    </xf>
    <xf numFmtId="191" fontId="0" fillId="32" borderId="10" xfId="6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 applyProtection="1">
      <alignment vertical="center"/>
      <protection hidden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 wrapText="1"/>
    </xf>
    <xf numFmtId="191" fontId="4" fillId="32" borderId="10" xfId="60" applyNumberFormat="1" applyFont="1" applyFill="1" applyBorder="1" applyAlignment="1">
      <alignment vertical="center" wrapText="1"/>
    </xf>
    <xf numFmtId="0" fontId="0" fillId="32" borderId="0" xfId="0" applyFont="1" applyFill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91" fontId="4" fillId="32" borderId="10" xfId="60" applyNumberFormat="1" applyFont="1" applyFill="1" applyBorder="1" applyAlignment="1">
      <alignment horizontal="center" vertical="center"/>
    </xf>
    <xf numFmtId="191" fontId="12" fillId="32" borderId="10" xfId="60" applyNumberFormat="1" applyFont="1" applyFill="1" applyBorder="1" applyAlignment="1">
      <alignment horizontal="center" vertical="center" wrapText="1"/>
    </xf>
    <xf numFmtId="191" fontId="4" fillId="32" borderId="10" xfId="0" applyNumberFormat="1" applyFont="1" applyFill="1" applyBorder="1" applyAlignment="1">
      <alignment vertical="center" wrapText="1"/>
    </xf>
    <xf numFmtId="0" fontId="0" fillId="32" borderId="13" xfId="0" applyFont="1" applyFill="1" applyBorder="1" applyAlignment="1">
      <alignment horizontal="center" vertical="center" wrapText="1"/>
    </xf>
    <xf numFmtId="183" fontId="0" fillId="32" borderId="10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1" fontId="0" fillId="32" borderId="10" xfId="0" applyNumberFormat="1" applyFont="1" applyFill="1" applyBorder="1" applyAlignment="1">
      <alignment horizontal="center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183" fontId="71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191" fontId="11" fillId="0" borderId="10" xfId="60" applyNumberFormat="1" applyFont="1" applyBorder="1" applyAlignment="1">
      <alignment horizontal="center" vertical="center" wrapText="1"/>
    </xf>
    <xf numFmtId="191" fontId="11" fillId="0" borderId="10" xfId="60" applyNumberFormat="1" applyFont="1" applyFill="1" applyBorder="1" applyAlignment="1">
      <alignment horizontal="center" vertical="center" wrapText="1"/>
    </xf>
    <xf numFmtId="191" fontId="10" fillId="0" borderId="10" xfId="60" applyNumberFormat="1" applyFont="1" applyFill="1" applyBorder="1" applyAlignment="1">
      <alignment horizontal="center" vertical="center" wrapText="1"/>
    </xf>
    <xf numFmtId="191" fontId="11" fillId="32" borderId="10" xfId="60" applyNumberFormat="1" applyFont="1" applyFill="1" applyBorder="1" applyAlignment="1">
      <alignment horizontal="center" vertical="center" wrapText="1"/>
    </xf>
    <xf numFmtId="191" fontId="11" fillId="0" borderId="10" xfId="6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91" fontId="10" fillId="0" borderId="10" xfId="6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191" fontId="0" fillId="0" borderId="10" xfId="6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0" fillId="0" borderId="12" xfId="0" applyNumberForma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6" fillId="32" borderId="0" xfId="0" applyFont="1" applyFill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showGridLines="0" tabSelected="1" view="pageBreakPreview" zoomScale="70" zoomScaleNormal="70" zoomScaleSheetLayoutView="70" zoomScalePageLayoutView="0" workbookViewId="0" topLeftCell="A1">
      <selection activeCell="G13" sqref="G13"/>
    </sheetView>
  </sheetViews>
  <sheetFormatPr defaultColWidth="9.00390625" defaultRowHeight="12.75"/>
  <cols>
    <col min="1" max="1" width="9.125" style="56" customWidth="1"/>
    <col min="2" max="2" width="30.00390625" style="56" customWidth="1"/>
    <col min="3" max="3" width="15.00390625" style="56" customWidth="1"/>
    <col min="4" max="4" width="15.75390625" style="56" customWidth="1"/>
    <col min="5" max="6" width="16.00390625" style="56" customWidth="1"/>
    <col min="7" max="7" width="17.00390625" style="56" customWidth="1"/>
    <col min="8" max="8" width="15.75390625" style="56" customWidth="1"/>
    <col min="9" max="9" width="18.75390625" style="56" customWidth="1"/>
    <col min="10" max="10" width="15.375" style="56" customWidth="1"/>
    <col min="11" max="11" width="14.25390625" style="56" customWidth="1"/>
    <col min="12" max="12" width="12.625" style="56" customWidth="1"/>
    <col min="13" max="13" width="16.25390625" style="56" customWidth="1"/>
    <col min="14" max="14" width="15.375" style="56" customWidth="1"/>
    <col min="15" max="15" width="7.375" style="56" customWidth="1"/>
    <col min="16" max="16" width="6.375" style="56" customWidth="1"/>
    <col min="17" max="16384" width="9.125" style="56" customWidth="1"/>
  </cols>
  <sheetData>
    <row r="1" spans="1:8" ht="18">
      <c r="A1" s="220" t="s">
        <v>191</v>
      </c>
      <c r="B1" s="220"/>
      <c r="C1" s="220"/>
      <c r="D1" s="220"/>
      <c r="E1" s="220"/>
      <c r="F1" s="220"/>
      <c r="G1" s="220"/>
      <c r="H1" s="220"/>
    </row>
    <row r="2" spans="1:3" ht="12.75">
      <c r="A2" s="55"/>
      <c r="B2" s="55"/>
      <c r="C2" s="55"/>
    </row>
    <row r="3" spans="1:14" ht="25.5" customHeight="1">
      <c r="A3" s="221" t="s">
        <v>137</v>
      </c>
      <c r="B3" s="221"/>
      <c r="C3" s="221"/>
      <c r="D3" s="221"/>
      <c r="E3" s="221"/>
      <c r="F3" s="221"/>
      <c r="G3" s="221"/>
      <c r="H3" s="207" t="s">
        <v>138</v>
      </c>
      <c r="I3" s="207"/>
      <c r="J3" s="70"/>
      <c r="K3" s="70"/>
      <c r="L3" s="70"/>
      <c r="M3" s="206" t="s">
        <v>139</v>
      </c>
      <c r="N3" s="206"/>
    </row>
    <row r="4" spans="1:14" ht="48.75" customHeight="1">
      <c r="A4" s="222" t="s">
        <v>116</v>
      </c>
      <c r="B4" s="222"/>
      <c r="C4" s="222"/>
      <c r="D4" s="222"/>
      <c r="E4" s="222"/>
      <c r="F4" s="55" t="s">
        <v>115</v>
      </c>
      <c r="G4" s="55"/>
      <c r="H4" s="204" t="s">
        <v>118</v>
      </c>
      <c r="I4" s="204"/>
      <c r="J4" s="55"/>
      <c r="K4" s="55"/>
      <c r="L4" s="55"/>
      <c r="M4" s="205" t="s">
        <v>110</v>
      </c>
      <c r="N4" s="205"/>
    </row>
    <row r="5" spans="1:12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4" ht="30" customHeight="1">
      <c r="A6" s="221" t="s">
        <v>192</v>
      </c>
      <c r="B6" s="221"/>
      <c r="C6" s="221"/>
      <c r="D6" s="221"/>
      <c r="E6" s="221"/>
      <c r="F6" s="221"/>
      <c r="G6" s="221"/>
      <c r="H6" s="207" t="s">
        <v>193</v>
      </c>
      <c r="I6" s="207"/>
      <c r="J6" s="70"/>
      <c r="K6" s="70"/>
      <c r="L6" s="70"/>
      <c r="M6" s="206" t="s">
        <v>139</v>
      </c>
      <c r="N6" s="206"/>
    </row>
    <row r="7" spans="1:14" ht="72" customHeight="1">
      <c r="A7" s="222" t="s">
        <v>73</v>
      </c>
      <c r="B7" s="222"/>
      <c r="C7" s="222"/>
      <c r="D7" s="222"/>
      <c r="E7" s="222"/>
      <c r="F7" s="55"/>
      <c r="G7" s="55"/>
      <c r="H7" s="204" t="s">
        <v>119</v>
      </c>
      <c r="I7" s="204"/>
      <c r="J7" s="55"/>
      <c r="K7" s="55"/>
      <c r="L7" s="55"/>
      <c r="M7" s="205" t="s">
        <v>110</v>
      </c>
      <c r="N7" s="205"/>
    </row>
    <row r="8" spans="1:12" ht="15" customHeight="1">
      <c r="A8" s="103"/>
      <c r="B8" s="103"/>
      <c r="C8" s="103"/>
      <c r="D8" s="103"/>
      <c r="E8" s="103"/>
      <c r="F8" s="71"/>
      <c r="G8" s="71"/>
      <c r="H8" s="71"/>
      <c r="I8" s="71"/>
      <c r="J8" s="71"/>
      <c r="K8" s="71"/>
      <c r="L8" s="70"/>
    </row>
    <row r="9" spans="1:14" ht="69.75" customHeight="1">
      <c r="A9" s="59" t="s">
        <v>121</v>
      </c>
      <c r="B9" s="187" t="s">
        <v>196</v>
      </c>
      <c r="C9" s="59"/>
      <c r="D9" s="213">
        <v>8821</v>
      </c>
      <c r="E9" s="213"/>
      <c r="F9" s="59"/>
      <c r="G9" s="213">
        <v>1060</v>
      </c>
      <c r="H9" s="213"/>
      <c r="I9" s="217" t="s">
        <v>226</v>
      </c>
      <c r="J9" s="217"/>
      <c r="K9" s="217"/>
      <c r="L9" s="70"/>
      <c r="M9" s="218" t="s">
        <v>197</v>
      </c>
      <c r="N9" s="218"/>
    </row>
    <row r="10" spans="1:14" ht="54" customHeight="1">
      <c r="A10" s="55"/>
      <c r="B10" s="131" t="s">
        <v>122</v>
      </c>
      <c r="C10" s="55"/>
      <c r="D10" s="205" t="s">
        <v>123</v>
      </c>
      <c r="E10" s="205"/>
      <c r="F10" s="55"/>
      <c r="G10" s="205" t="s">
        <v>124</v>
      </c>
      <c r="H10" s="205"/>
      <c r="I10" s="205" t="s">
        <v>125</v>
      </c>
      <c r="J10" s="205"/>
      <c r="K10" s="205"/>
      <c r="L10" s="55"/>
      <c r="M10" s="205" t="s">
        <v>111</v>
      </c>
      <c r="N10" s="205"/>
    </row>
    <row r="11" spans="1:12" ht="15">
      <c r="A11" s="71"/>
      <c r="B11" s="71"/>
      <c r="C11" s="71"/>
      <c r="D11" s="71"/>
      <c r="E11" s="71"/>
      <c r="F11" s="71"/>
      <c r="G11" s="71"/>
      <c r="H11" s="71"/>
      <c r="I11" s="70"/>
      <c r="J11" s="70"/>
      <c r="K11" s="70"/>
      <c r="L11" s="70"/>
    </row>
    <row r="12" spans="1:12" ht="15.75">
      <c r="A12" s="219" t="s">
        <v>145</v>
      </c>
      <c r="B12" s="219"/>
      <c r="C12" s="219"/>
      <c r="D12" s="219"/>
      <c r="E12" s="219"/>
      <c r="F12" s="219"/>
      <c r="G12" s="219"/>
      <c r="H12" s="219"/>
      <c r="I12" s="70"/>
      <c r="J12" s="70"/>
      <c r="K12" s="70"/>
      <c r="L12" s="70"/>
    </row>
    <row r="13" spans="1:12" ht="15.75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5.75">
      <c r="A14" s="219" t="s">
        <v>126</v>
      </c>
      <c r="B14" s="219"/>
      <c r="C14" s="219"/>
      <c r="D14" s="219"/>
      <c r="E14" s="219"/>
      <c r="F14" s="70"/>
      <c r="G14" s="70"/>
      <c r="H14" s="70"/>
      <c r="I14" s="70"/>
      <c r="J14" s="70"/>
      <c r="K14" s="70"/>
      <c r="L14" s="70"/>
    </row>
    <row r="15" spans="1:14" ht="51.75" customHeight="1">
      <c r="A15" s="209" t="s">
        <v>221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</row>
    <row r="16" spans="1:12" ht="15.75">
      <c r="A16" s="221" t="s">
        <v>127</v>
      </c>
      <c r="B16" s="221"/>
      <c r="C16" s="221"/>
      <c r="D16" s="221"/>
      <c r="E16" s="70"/>
      <c r="F16" s="70"/>
      <c r="G16" s="70"/>
      <c r="H16" s="70"/>
      <c r="I16" s="70"/>
      <c r="J16" s="70"/>
      <c r="K16" s="70"/>
      <c r="L16" s="70"/>
    </row>
    <row r="17" spans="1:14" ht="19.5" customHeight="1">
      <c r="A17" s="209" t="s">
        <v>143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2" ht="23.25" customHeight="1">
      <c r="A18" s="219" t="s">
        <v>128</v>
      </c>
      <c r="B18" s="219"/>
      <c r="C18" s="219"/>
      <c r="D18" s="219"/>
      <c r="E18" s="70"/>
      <c r="F18" s="70"/>
      <c r="G18" s="70"/>
      <c r="H18" s="70"/>
      <c r="I18" s="70"/>
      <c r="J18" s="70"/>
      <c r="K18" s="70"/>
      <c r="L18" s="70"/>
    </row>
    <row r="19" spans="1:14" ht="90.75" customHeight="1">
      <c r="A19" s="209" t="s">
        <v>209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</row>
    <row r="20" spans="1:14" s="59" customFormat="1" ht="27" customHeight="1">
      <c r="A20" s="216" t="s">
        <v>129</v>
      </c>
      <c r="B20" s="216"/>
      <c r="C20" s="216"/>
      <c r="D20" s="216"/>
      <c r="E20" s="216"/>
      <c r="F20" s="216"/>
      <c r="G20" s="72"/>
      <c r="H20" s="72"/>
      <c r="I20" s="72"/>
      <c r="J20" s="72"/>
      <c r="K20" s="72"/>
      <c r="L20" s="72"/>
      <c r="M20" s="72"/>
      <c r="N20" s="72"/>
    </row>
    <row r="21" spans="1:12" ht="15.7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4" s="59" customFormat="1" ht="18.75" customHeight="1">
      <c r="A22" s="210" t="s">
        <v>144</v>
      </c>
      <c r="B22" s="210"/>
      <c r="C22" s="210"/>
      <c r="D22" s="210"/>
      <c r="E22" s="210"/>
      <c r="F22" s="210"/>
      <c r="G22" s="72"/>
      <c r="H22" s="72"/>
      <c r="I22" s="72"/>
      <c r="J22" s="72"/>
      <c r="K22" s="72"/>
      <c r="L22" s="72"/>
      <c r="M22" s="72"/>
      <c r="N22" s="72"/>
    </row>
    <row r="23" spans="1:14" s="59" customFormat="1" ht="12.7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06" t="s">
        <v>72</v>
      </c>
    </row>
    <row r="24" spans="1:14" ht="22.5" customHeight="1">
      <c r="A24" s="211" t="s">
        <v>30</v>
      </c>
      <c r="B24" s="214" t="s">
        <v>12</v>
      </c>
      <c r="C24" s="208" t="s">
        <v>140</v>
      </c>
      <c r="D24" s="208"/>
      <c r="E24" s="208"/>
      <c r="F24" s="208"/>
      <c r="G24" s="208" t="s">
        <v>141</v>
      </c>
      <c r="H24" s="208"/>
      <c r="I24" s="208"/>
      <c r="J24" s="208"/>
      <c r="K24" s="208" t="s">
        <v>142</v>
      </c>
      <c r="L24" s="208"/>
      <c r="M24" s="208"/>
      <c r="N24" s="208"/>
    </row>
    <row r="25" spans="1:14" ht="30" customHeight="1">
      <c r="A25" s="212"/>
      <c r="B25" s="215"/>
      <c r="C25" s="38" t="s">
        <v>2</v>
      </c>
      <c r="D25" s="38" t="s">
        <v>53</v>
      </c>
      <c r="E25" s="39" t="s">
        <v>105</v>
      </c>
      <c r="F25" s="39" t="s">
        <v>42</v>
      </c>
      <c r="G25" s="38" t="s">
        <v>2</v>
      </c>
      <c r="H25" s="38" t="s">
        <v>53</v>
      </c>
      <c r="I25" s="39" t="s">
        <v>105</v>
      </c>
      <c r="J25" s="39" t="s">
        <v>43</v>
      </c>
      <c r="K25" s="38" t="s">
        <v>2</v>
      </c>
      <c r="L25" s="38" t="s">
        <v>53</v>
      </c>
      <c r="M25" s="39" t="s">
        <v>105</v>
      </c>
      <c r="N25" s="39" t="s">
        <v>44</v>
      </c>
    </row>
    <row r="26" spans="1:14" ht="19.5" customHeight="1">
      <c r="A26" s="49">
        <v>1</v>
      </c>
      <c r="B26" s="18">
        <v>2</v>
      </c>
      <c r="C26" s="42">
        <v>3</v>
      </c>
      <c r="D26" s="42">
        <v>4</v>
      </c>
      <c r="E26" s="42">
        <v>5</v>
      </c>
      <c r="F26" s="42">
        <v>6</v>
      </c>
      <c r="G26" s="42">
        <v>7</v>
      </c>
      <c r="H26" s="42">
        <v>8</v>
      </c>
      <c r="I26" s="42">
        <v>9</v>
      </c>
      <c r="J26" s="42">
        <v>10</v>
      </c>
      <c r="K26" s="42">
        <v>11</v>
      </c>
      <c r="L26" s="42">
        <v>12</v>
      </c>
      <c r="M26" s="42">
        <v>13</v>
      </c>
      <c r="N26" s="42">
        <v>14</v>
      </c>
    </row>
    <row r="27" spans="1:14" ht="29.25" customHeight="1">
      <c r="A27" s="185">
        <v>8821</v>
      </c>
      <c r="B27" s="19" t="s">
        <v>33</v>
      </c>
      <c r="C27" s="178">
        <v>1744202</v>
      </c>
      <c r="D27" s="179" t="s">
        <v>17</v>
      </c>
      <c r="E27" s="179" t="s">
        <v>17</v>
      </c>
      <c r="F27" s="179">
        <f>C27</f>
        <v>1744202</v>
      </c>
      <c r="G27" s="178">
        <v>2000000</v>
      </c>
      <c r="H27" s="179" t="s">
        <v>17</v>
      </c>
      <c r="I27" s="179" t="s">
        <v>17</v>
      </c>
      <c r="J27" s="179">
        <f>G27</f>
        <v>2000000</v>
      </c>
      <c r="K27" s="178">
        <v>2000000</v>
      </c>
      <c r="L27" s="179" t="s">
        <v>17</v>
      </c>
      <c r="M27" s="179" t="s">
        <v>17</v>
      </c>
      <c r="N27" s="179">
        <f>K27</f>
        <v>2000000</v>
      </c>
    </row>
    <row r="28" spans="1:14" ht="57">
      <c r="A28" s="185"/>
      <c r="B28" s="19" t="s">
        <v>56</v>
      </c>
      <c r="C28" s="179" t="s">
        <v>17</v>
      </c>
      <c r="D28" s="179"/>
      <c r="E28" s="179"/>
      <c r="F28" s="179"/>
      <c r="G28" s="179" t="s">
        <v>17</v>
      </c>
      <c r="H28" s="179"/>
      <c r="I28" s="179"/>
      <c r="J28" s="179"/>
      <c r="K28" s="179" t="s">
        <v>17</v>
      </c>
      <c r="L28" s="179"/>
      <c r="M28" s="179"/>
      <c r="N28" s="179"/>
    </row>
    <row r="29" spans="1:14" ht="57">
      <c r="A29" s="185"/>
      <c r="B29" s="19" t="s">
        <v>57</v>
      </c>
      <c r="C29" s="179" t="s">
        <v>17</v>
      </c>
      <c r="D29" s="182"/>
      <c r="E29" s="182"/>
      <c r="F29" s="179"/>
      <c r="G29" s="179" t="s">
        <v>17</v>
      </c>
      <c r="H29" s="182"/>
      <c r="I29" s="182"/>
      <c r="J29" s="182"/>
      <c r="K29" s="179" t="s">
        <v>17</v>
      </c>
      <c r="L29" s="182"/>
      <c r="M29" s="182"/>
      <c r="N29" s="182"/>
    </row>
    <row r="30" spans="1:14" ht="30.75" customHeight="1">
      <c r="A30" s="185">
        <v>8841</v>
      </c>
      <c r="B30" s="19" t="s">
        <v>58</v>
      </c>
      <c r="C30" s="179" t="s">
        <v>17</v>
      </c>
      <c r="D30" s="178">
        <v>325659</v>
      </c>
      <c r="E30" s="179"/>
      <c r="F30" s="179">
        <f>D30+E30</f>
        <v>325659</v>
      </c>
      <c r="G30" s="179" t="s">
        <v>17</v>
      </c>
      <c r="H30" s="178">
        <v>302825</v>
      </c>
      <c r="I30" s="179"/>
      <c r="J30" s="179">
        <f>H30</f>
        <v>302825</v>
      </c>
      <c r="K30" s="179" t="s">
        <v>17</v>
      </c>
      <c r="L30" s="181">
        <v>369517</v>
      </c>
      <c r="M30" s="179"/>
      <c r="N30" s="179">
        <f>L30</f>
        <v>369517</v>
      </c>
    </row>
    <row r="31" spans="1:14" ht="22.5" customHeight="1">
      <c r="A31" s="18"/>
      <c r="B31" s="183" t="s">
        <v>55</v>
      </c>
      <c r="C31" s="184">
        <f>SUM(C27:C30)</f>
        <v>1744202</v>
      </c>
      <c r="D31" s="184">
        <f>SUM(D27:D30)</f>
        <v>325659</v>
      </c>
      <c r="E31" s="184">
        <f>SUM(E27:E30)</f>
        <v>0</v>
      </c>
      <c r="F31" s="184">
        <f>SUM(F27:F30)</f>
        <v>2069861</v>
      </c>
      <c r="G31" s="184">
        <f>SUM(G27:G30)</f>
        <v>2000000</v>
      </c>
      <c r="H31" s="184">
        <f aca="true" t="shared" si="0" ref="H31:N31">SUM(H27:H30)</f>
        <v>302825</v>
      </c>
      <c r="I31" s="184">
        <f t="shared" si="0"/>
        <v>0</v>
      </c>
      <c r="J31" s="184">
        <f t="shared" si="0"/>
        <v>2302825</v>
      </c>
      <c r="K31" s="184">
        <f t="shared" si="0"/>
        <v>2000000</v>
      </c>
      <c r="L31" s="184">
        <f t="shared" si="0"/>
        <v>369517</v>
      </c>
      <c r="M31" s="184">
        <f t="shared" si="0"/>
        <v>0</v>
      </c>
      <c r="N31" s="184">
        <f t="shared" si="0"/>
        <v>2369517</v>
      </c>
    </row>
    <row r="32" spans="1:14" ht="12.75" customHeight="1">
      <c r="A32" s="227"/>
      <c r="B32" s="227"/>
      <c r="C32" s="227"/>
      <c r="D32" s="227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22.5" customHeight="1">
      <c r="A33" s="226" t="s">
        <v>148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46"/>
      <c r="L33" s="46"/>
      <c r="M33" s="46"/>
      <c r="N33" s="46"/>
    </row>
    <row r="34" spans="1:14" ht="14.25" customHeight="1">
      <c r="A34" s="46"/>
      <c r="B34" s="46"/>
      <c r="C34" s="46"/>
      <c r="D34" s="46"/>
      <c r="E34" s="46"/>
      <c r="F34" s="46"/>
      <c r="G34" s="46"/>
      <c r="H34" s="46"/>
      <c r="I34" s="46"/>
      <c r="J34" s="46" t="s">
        <v>72</v>
      </c>
      <c r="L34" s="46"/>
      <c r="M34" s="46"/>
      <c r="N34" s="46"/>
    </row>
    <row r="35" spans="1:14" ht="22.5" customHeight="1">
      <c r="A35" s="208" t="s">
        <v>30</v>
      </c>
      <c r="B35" s="214" t="s">
        <v>31</v>
      </c>
      <c r="C35" s="223" t="s">
        <v>146</v>
      </c>
      <c r="D35" s="224"/>
      <c r="E35" s="224"/>
      <c r="F35" s="225"/>
      <c r="G35" s="223" t="s">
        <v>147</v>
      </c>
      <c r="H35" s="224"/>
      <c r="I35" s="224"/>
      <c r="J35" s="225"/>
      <c r="K35" s="46"/>
      <c r="L35" s="46"/>
      <c r="M35" s="46"/>
      <c r="N35" s="46"/>
    </row>
    <row r="36" spans="1:14" ht="30" customHeight="1">
      <c r="A36" s="208"/>
      <c r="B36" s="215"/>
      <c r="C36" s="38" t="s">
        <v>2</v>
      </c>
      <c r="D36" s="38" t="s">
        <v>53</v>
      </c>
      <c r="E36" s="39" t="s">
        <v>105</v>
      </c>
      <c r="F36" s="39" t="s">
        <v>42</v>
      </c>
      <c r="G36" s="38" t="s">
        <v>2</v>
      </c>
      <c r="H36" s="38" t="s">
        <v>53</v>
      </c>
      <c r="I36" s="39" t="s">
        <v>105</v>
      </c>
      <c r="J36" s="39" t="s">
        <v>43</v>
      </c>
      <c r="K36" s="46"/>
      <c r="L36" s="46"/>
      <c r="M36" s="46"/>
      <c r="N36" s="46"/>
    </row>
    <row r="37" spans="1:14" ht="22.5" customHeight="1">
      <c r="A37" s="18">
        <v>1</v>
      </c>
      <c r="B37" s="18">
        <v>2</v>
      </c>
      <c r="C37" s="42">
        <v>3</v>
      </c>
      <c r="D37" s="42">
        <v>4</v>
      </c>
      <c r="E37" s="42">
        <v>5</v>
      </c>
      <c r="F37" s="42">
        <v>6</v>
      </c>
      <c r="G37" s="42">
        <v>7</v>
      </c>
      <c r="H37" s="42">
        <v>8</v>
      </c>
      <c r="I37" s="42">
        <v>9</v>
      </c>
      <c r="J37" s="18">
        <v>10</v>
      </c>
      <c r="K37" s="20"/>
      <c r="L37" s="20"/>
      <c r="M37" s="20"/>
      <c r="N37" s="20"/>
    </row>
    <row r="38" spans="1:14" ht="36" customHeight="1">
      <c r="A38" s="185">
        <v>8821</v>
      </c>
      <c r="B38" s="19" t="s">
        <v>33</v>
      </c>
      <c r="C38" s="178">
        <v>4339623</v>
      </c>
      <c r="D38" s="179" t="s">
        <v>17</v>
      </c>
      <c r="E38" s="179" t="s">
        <v>17</v>
      </c>
      <c r="F38" s="179">
        <f>C38</f>
        <v>4339623</v>
      </c>
      <c r="G38" s="181">
        <v>4528302</v>
      </c>
      <c r="H38" s="179" t="s">
        <v>17</v>
      </c>
      <c r="I38" s="179" t="s">
        <v>17</v>
      </c>
      <c r="J38" s="179">
        <f>G38</f>
        <v>4528302</v>
      </c>
      <c r="K38" s="46"/>
      <c r="L38" s="46"/>
      <c r="M38" s="46"/>
      <c r="N38" s="46"/>
    </row>
    <row r="39" spans="1:14" ht="60" customHeight="1">
      <c r="A39" s="185"/>
      <c r="B39" s="19" t="s">
        <v>56</v>
      </c>
      <c r="C39" s="179" t="s">
        <v>17</v>
      </c>
      <c r="D39" s="179"/>
      <c r="E39" s="179"/>
      <c r="F39" s="179"/>
      <c r="G39" s="179" t="s">
        <v>17</v>
      </c>
      <c r="H39" s="179"/>
      <c r="I39" s="179"/>
      <c r="J39" s="179"/>
      <c r="K39" s="46"/>
      <c r="L39" s="46"/>
      <c r="M39" s="46"/>
      <c r="N39" s="46"/>
    </row>
    <row r="40" spans="1:14" ht="60.75" customHeight="1">
      <c r="A40" s="185"/>
      <c r="B40" s="19" t="s">
        <v>57</v>
      </c>
      <c r="C40" s="179" t="s">
        <v>17</v>
      </c>
      <c r="D40" s="182"/>
      <c r="E40" s="182"/>
      <c r="F40" s="182"/>
      <c r="G40" s="179" t="s">
        <v>17</v>
      </c>
      <c r="H40" s="182"/>
      <c r="I40" s="182"/>
      <c r="J40" s="182"/>
      <c r="K40" s="46"/>
      <c r="L40" s="46"/>
      <c r="M40" s="46"/>
      <c r="N40" s="46"/>
    </row>
    <row r="41" spans="1:14" ht="28.5">
      <c r="A41" s="185">
        <v>8841</v>
      </c>
      <c r="B41" s="19" t="s">
        <v>58</v>
      </c>
      <c r="C41" s="179" t="s">
        <v>17</v>
      </c>
      <c r="D41" s="181">
        <v>615120</v>
      </c>
      <c r="E41" s="179"/>
      <c r="F41" s="179">
        <f>D41</f>
        <v>615120</v>
      </c>
      <c r="G41" s="179" t="s">
        <v>17</v>
      </c>
      <c r="H41" s="181">
        <v>804703</v>
      </c>
      <c r="I41" s="179"/>
      <c r="J41" s="179">
        <f>H41</f>
        <v>804703</v>
      </c>
      <c r="K41" s="46"/>
      <c r="L41" s="46"/>
      <c r="M41" s="46"/>
      <c r="N41" s="46"/>
    </row>
    <row r="42" spans="1:14" ht="24" customHeight="1">
      <c r="A42" s="18"/>
      <c r="B42" s="19" t="s">
        <v>55</v>
      </c>
      <c r="C42" s="184">
        <f aca="true" t="shared" si="1" ref="C42:J42">SUM(C38:C41)</f>
        <v>4339623</v>
      </c>
      <c r="D42" s="184">
        <f t="shared" si="1"/>
        <v>615120</v>
      </c>
      <c r="E42" s="184">
        <f t="shared" si="1"/>
        <v>0</v>
      </c>
      <c r="F42" s="184">
        <f t="shared" si="1"/>
        <v>4954743</v>
      </c>
      <c r="G42" s="184">
        <f t="shared" si="1"/>
        <v>4528302</v>
      </c>
      <c r="H42" s="184">
        <f t="shared" si="1"/>
        <v>804703</v>
      </c>
      <c r="I42" s="184">
        <f t="shared" si="1"/>
        <v>0</v>
      </c>
      <c r="J42" s="184">
        <f t="shared" si="1"/>
        <v>5333005</v>
      </c>
      <c r="K42" s="46"/>
      <c r="L42" s="46"/>
      <c r="M42" s="46"/>
      <c r="N42" s="46"/>
    </row>
    <row r="43" spans="1:13" ht="22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sheetProtection selectLockedCells="1"/>
  <mergeCells count="41">
    <mergeCell ref="A35:A36"/>
    <mergeCell ref="B35:B36"/>
    <mergeCell ref="C35:F35"/>
    <mergeCell ref="G35:J35"/>
    <mergeCell ref="A33:J33"/>
    <mergeCell ref="A32:D32"/>
    <mergeCell ref="A1:H1"/>
    <mergeCell ref="A14:E14"/>
    <mergeCell ref="A12:H12"/>
    <mergeCell ref="A16:D16"/>
    <mergeCell ref="A4:E4"/>
    <mergeCell ref="A3:G3"/>
    <mergeCell ref="H3:I3"/>
    <mergeCell ref="A15:N15"/>
    <mergeCell ref="A6:G6"/>
    <mergeCell ref="A7:E7"/>
    <mergeCell ref="D9:E9"/>
    <mergeCell ref="B24:B25"/>
    <mergeCell ref="A17:N17"/>
    <mergeCell ref="A20:F20"/>
    <mergeCell ref="G9:H9"/>
    <mergeCell ref="I9:K9"/>
    <mergeCell ref="I10:K10"/>
    <mergeCell ref="M9:N9"/>
    <mergeCell ref="C24:F24"/>
    <mergeCell ref="A18:D18"/>
    <mergeCell ref="K24:N24"/>
    <mergeCell ref="A19:N19"/>
    <mergeCell ref="M10:N10"/>
    <mergeCell ref="A22:F22"/>
    <mergeCell ref="G24:J24"/>
    <mergeCell ref="A24:A25"/>
    <mergeCell ref="D10:E10"/>
    <mergeCell ref="G10:H10"/>
    <mergeCell ref="H4:I4"/>
    <mergeCell ref="M4:N4"/>
    <mergeCell ref="M3:N3"/>
    <mergeCell ref="H6:I6"/>
    <mergeCell ref="H7:I7"/>
    <mergeCell ref="M6:N6"/>
    <mergeCell ref="M7:N7"/>
  </mergeCells>
  <printOptions/>
  <pageMargins left="1.08" right="0.2362204724409449" top="0.3937007874015748" bottom="0.3937007874015748" header="0.1968503937007874" footer="0.2362204724409449"/>
  <pageSetup horizontalDpi="600" verticalDpi="600" orientation="landscape" paperSize="9" scale="55" r:id="rId1"/>
  <rowBreaks count="1" manualBreakCount="1">
    <brk id="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2"/>
  <sheetViews>
    <sheetView showGridLines="0" view="pageBreakPreview" zoomScale="70" zoomScaleNormal="70" zoomScaleSheetLayoutView="70" workbookViewId="0" topLeftCell="A22">
      <selection activeCell="M26" sqref="M26"/>
    </sheetView>
  </sheetViews>
  <sheetFormatPr defaultColWidth="9.00390625" defaultRowHeight="12.75"/>
  <cols>
    <col min="1" max="1" width="15.375" style="23" customWidth="1"/>
    <col min="2" max="2" width="27.875" style="23" customWidth="1"/>
    <col min="3" max="3" width="17.875" style="23" customWidth="1"/>
    <col min="4" max="4" width="15.00390625" style="23" customWidth="1"/>
    <col min="5" max="5" width="11.625" style="23" customWidth="1"/>
    <col min="6" max="6" width="13.75390625" style="23" customWidth="1"/>
    <col min="7" max="7" width="14.75390625" style="23" customWidth="1"/>
    <col min="8" max="8" width="13.375" style="23" customWidth="1"/>
    <col min="9" max="9" width="12.25390625" style="23" customWidth="1"/>
    <col min="10" max="10" width="14.00390625" style="23" customWidth="1"/>
    <col min="11" max="11" width="14.25390625" style="23" customWidth="1"/>
    <col min="12" max="13" width="12.125" style="23" customWidth="1"/>
    <col min="14" max="14" width="14.00390625" style="23" customWidth="1"/>
    <col min="15" max="16384" width="9.125" style="23" customWidth="1"/>
  </cols>
  <sheetData>
    <row r="2" spans="1:11" ht="36.75" customHeight="1">
      <c r="A2" s="228" t="s">
        <v>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28" t="s">
        <v>74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72</v>
      </c>
    </row>
    <row r="6" spans="1:14" ht="17.25" customHeight="1">
      <c r="A6" s="208" t="s">
        <v>75</v>
      </c>
      <c r="B6" s="214" t="s">
        <v>12</v>
      </c>
      <c r="C6" s="208" t="s">
        <v>45</v>
      </c>
      <c r="D6" s="208"/>
      <c r="E6" s="208"/>
      <c r="F6" s="208"/>
      <c r="G6" s="208" t="s">
        <v>59</v>
      </c>
      <c r="H6" s="208"/>
      <c r="I6" s="208"/>
      <c r="J6" s="208"/>
      <c r="K6" s="208" t="s">
        <v>130</v>
      </c>
      <c r="L6" s="208"/>
      <c r="M6" s="208"/>
      <c r="N6" s="208"/>
    </row>
    <row r="7" spans="1:14" ht="55.5" customHeight="1">
      <c r="A7" s="208"/>
      <c r="B7" s="215"/>
      <c r="C7" s="38" t="s">
        <v>2</v>
      </c>
      <c r="D7" s="38" t="s">
        <v>53</v>
      </c>
      <c r="E7" s="39" t="s">
        <v>105</v>
      </c>
      <c r="F7" s="39" t="s">
        <v>42</v>
      </c>
      <c r="G7" s="38" t="s">
        <v>2</v>
      </c>
      <c r="H7" s="38" t="s">
        <v>53</v>
      </c>
      <c r="I7" s="39" t="s">
        <v>105</v>
      </c>
      <c r="J7" s="39" t="s">
        <v>43</v>
      </c>
      <c r="K7" s="38" t="s">
        <v>2</v>
      </c>
      <c r="L7" s="38" t="s">
        <v>53</v>
      </c>
      <c r="M7" s="39" t="s">
        <v>105</v>
      </c>
      <c r="N7" s="39" t="s">
        <v>44</v>
      </c>
    </row>
    <row r="8" spans="1:14" ht="14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14.25">
      <c r="A9" s="50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4.25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4.25">
      <c r="A11" s="18"/>
      <c r="B11" s="19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8" ht="15.75">
      <c r="A12" s="36"/>
      <c r="B12" s="36"/>
      <c r="C12" s="36"/>
      <c r="D12" s="36"/>
      <c r="E12" s="36"/>
      <c r="F12" s="36"/>
      <c r="G12" s="36"/>
      <c r="H12" s="36"/>
    </row>
    <row r="13" spans="1:13" ht="15.75" customHeight="1">
      <c r="A13" s="228" t="s">
        <v>149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</row>
    <row r="14" spans="1:14" ht="15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N14" s="37" t="s">
        <v>72</v>
      </c>
    </row>
    <row r="15" spans="1:14" ht="19.5" customHeight="1">
      <c r="A15" s="208" t="s">
        <v>76</v>
      </c>
      <c r="B15" s="214" t="s">
        <v>12</v>
      </c>
      <c r="C15" s="208" t="s">
        <v>140</v>
      </c>
      <c r="D15" s="208"/>
      <c r="E15" s="208"/>
      <c r="F15" s="208"/>
      <c r="G15" s="208" t="s">
        <v>150</v>
      </c>
      <c r="H15" s="208"/>
      <c r="I15" s="208"/>
      <c r="J15" s="208"/>
      <c r="K15" s="208" t="s">
        <v>142</v>
      </c>
      <c r="L15" s="208"/>
      <c r="M15" s="208"/>
      <c r="N15" s="208"/>
    </row>
    <row r="16" spans="1:14" ht="54.75" customHeight="1">
      <c r="A16" s="208"/>
      <c r="B16" s="215"/>
      <c r="C16" s="38" t="s">
        <v>2</v>
      </c>
      <c r="D16" s="38" t="s">
        <v>53</v>
      </c>
      <c r="E16" s="39" t="s">
        <v>105</v>
      </c>
      <c r="F16" s="39" t="s">
        <v>42</v>
      </c>
      <c r="G16" s="38" t="s">
        <v>2</v>
      </c>
      <c r="H16" s="38" t="s">
        <v>53</v>
      </c>
      <c r="I16" s="39" t="s">
        <v>105</v>
      </c>
      <c r="J16" s="39" t="s">
        <v>43</v>
      </c>
      <c r="K16" s="38" t="s">
        <v>2</v>
      </c>
      <c r="L16" s="38" t="s">
        <v>53</v>
      </c>
      <c r="M16" s="39" t="s">
        <v>105</v>
      </c>
      <c r="N16" s="39" t="s">
        <v>44</v>
      </c>
    </row>
    <row r="17" spans="1:14" ht="14.25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</row>
    <row r="18" spans="1:14" ht="28.5">
      <c r="A18" s="135">
        <v>4113</v>
      </c>
      <c r="B18" s="134" t="s">
        <v>151</v>
      </c>
      <c r="C18" s="179">
        <v>1744202</v>
      </c>
      <c r="D18" s="179">
        <v>325659</v>
      </c>
      <c r="E18" s="179"/>
      <c r="F18" s="179">
        <v>2069861</v>
      </c>
      <c r="G18" s="179">
        <v>2000000</v>
      </c>
      <c r="H18" s="179">
        <v>302825</v>
      </c>
      <c r="I18" s="179"/>
      <c r="J18" s="179">
        <f>SUM(G18+H18)</f>
        <v>2302825</v>
      </c>
      <c r="K18" s="179">
        <f>'ДОДАТОК 2 Форма 2 п.1-5'!K27</f>
        <v>2000000</v>
      </c>
      <c r="L18" s="179">
        <f>'ДОДАТОК 2 Форма 2 п.1-5'!L30</f>
        <v>369517</v>
      </c>
      <c r="M18" s="179"/>
      <c r="N18" s="179">
        <f>K18+L18</f>
        <v>2369517</v>
      </c>
    </row>
    <row r="19" spans="1:14" ht="14.25">
      <c r="A19" s="18"/>
      <c r="B19" s="1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14.25">
      <c r="A20" s="18"/>
      <c r="B20" s="19" t="s">
        <v>55</v>
      </c>
      <c r="C20" s="179">
        <f>SUM(C18:C19)</f>
        <v>1744202</v>
      </c>
      <c r="D20" s="179">
        <f aca="true" t="shared" si="0" ref="D20:N20">SUM(D18:D19)</f>
        <v>325659</v>
      </c>
      <c r="E20" s="179">
        <f t="shared" si="0"/>
        <v>0</v>
      </c>
      <c r="F20" s="179">
        <f t="shared" si="0"/>
        <v>2069861</v>
      </c>
      <c r="G20" s="179">
        <f t="shared" si="0"/>
        <v>2000000</v>
      </c>
      <c r="H20" s="179">
        <f t="shared" si="0"/>
        <v>302825</v>
      </c>
      <c r="I20" s="179">
        <f t="shared" si="0"/>
        <v>0</v>
      </c>
      <c r="J20" s="179">
        <f t="shared" si="0"/>
        <v>2302825</v>
      </c>
      <c r="K20" s="179">
        <f t="shared" si="0"/>
        <v>2000000</v>
      </c>
      <c r="L20" s="179">
        <f t="shared" si="0"/>
        <v>369517</v>
      </c>
      <c r="M20" s="179">
        <f t="shared" si="0"/>
        <v>0</v>
      </c>
      <c r="N20" s="179">
        <f t="shared" si="0"/>
        <v>2369517</v>
      </c>
    </row>
    <row r="21" spans="1:14" ht="14.25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3" ht="33" customHeight="1">
      <c r="A22" s="228" t="s">
        <v>77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36"/>
      <c r="L22" s="36"/>
      <c r="M22" s="36"/>
    </row>
    <row r="23" spans="1:10" ht="15.75">
      <c r="A23" s="36"/>
      <c r="B23" s="36"/>
      <c r="C23" s="36"/>
      <c r="D23" s="36"/>
      <c r="E23" s="36"/>
      <c r="F23" s="36"/>
      <c r="G23" s="36"/>
      <c r="H23" s="36"/>
      <c r="I23" s="36"/>
      <c r="J23" s="37" t="s">
        <v>72</v>
      </c>
    </row>
    <row r="24" spans="1:10" ht="17.25" customHeight="1">
      <c r="A24" s="208" t="s">
        <v>75</v>
      </c>
      <c r="B24" s="214" t="s">
        <v>31</v>
      </c>
      <c r="C24" s="208" t="s">
        <v>46</v>
      </c>
      <c r="D24" s="208"/>
      <c r="E24" s="208"/>
      <c r="F24" s="208"/>
      <c r="G24" s="208" t="s">
        <v>46</v>
      </c>
      <c r="H24" s="208"/>
      <c r="I24" s="208"/>
      <c r="J24" s="208"/>
    </row>
    <row r="25" spans="1:10" ht="57" customHeight="1">
      <c r="A25" s="208"/>
      <c r="B25" s="215"/>
      <c r="C25" s="38" t="s">
        <v>2</v>
      </c>
      <c r="D25" s="38" t="s">
        <v>53</v>
      </c>
      <c r="E25" s="39" t="s">
        <v>105</v>
      </c>
      <c r="F25" s="39" t="s">
        <v>42</v>
      </c>
      <c r="G25" s="38" t="s">
        <v>2</v>
      </c>
      <c r="H25" s="38" t="s">
        <v>53</v>
      </c>
      <c r="I25" s="39" t="s">
        <v>105</v>
      </c>
      <c r="J25" s="39" t="s">
        <v>43</v>
      </c>
    </row>
    <row r="26" spans="1:10" ht="14.25">
      <c r="A26" s="18">
        <v>1</v>
      </c>
      <c r="B26" s="18">
        <v>2</v>
      </c>
      <c r="C26" s="49">
        <v>3</v>
      </c>
      <c r="D26" s="18">
        <v>4</v>
      </c>
      <c r="E26" s="49">
        <v>5</v>
      </c>
      <c r="F26" s="18">
        <v>6</v>
      </c>
      <c r="G26" s="49">
        <v>7</v>
      </c>
      <c r="H26" s="18">
        <v>8</v>
      </c>
      <c r="I26" s="49">
        <v>9</v>
      </c>
      <c r="J26" s="18">
        <v>10</v>
      </c>
    </row>
    <row r="27" spans="1:10" ht="14.25">
      <c r="A27" s="50"/>
      <c r="B27" s="19"/>
      <c r="C27" s="18"/>
      <c r="D27" s="18"/>
      <c r="E27" s="18"/>
      <c r="F27" s="18"/>
      <c r="G27" s="18"/>
      <c r="H27" s="18"/>
      <c r="I27" s="18"/>
      <c r="J27" s="18"/>
    </row>
    <row r="28" spans="1:10" ht="14.25">
      <c r="A28" s="18"/>
      <c r="B28" s="19"/>
      <c r="C28" s="18"/>
      <c r="D28" s="18"/>
      <c r="E28" s="18"/>
      <c r="F28" s="18"/>
      <c r="G28" s="18"/>
      <c r="H28" s="18"/>
      <c r="I28" s="18"/>
      <c r="J28" s="18"/>
    </row>
    <row r="29" spans="1:10" ht="14.25">
      <c r="A29" s="18"/>
      <c r="B29" s="19" t="s">
        <v>55</v>
      </c>
      <c r="C29" s="18"/>
      <c r="D29" s="18"/>
      <c r="E29" s="18"/>
      <c r="F29" s="18"/>
      <c r="G29" s="18"/>
      <c r="H29" s="18"/>
      <c r="I29" s="18"/>
      <c r="J29" s="18"/>
    </row>
    <row r="30" spans="1:14" ht="14.25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5.25" customHeight="1">
      <c r="A31" s="228" t="s">
        <v>152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0"/>
      <c r="L31" s="20"/>
      <c r="M31" s="20"/>
      <c r="N31" s="20"/>
    </row>
    <row r="32" spans="1:14" ht="15.75">
      <c r="A32" s="36"/>
      <c r="B32" s="36"/>
      <c r="C32" s="36"/>
      <c r="D32" s="36"/>
      <c r="E32" s="36"/>
      <c r="F32" s="36"/>
      <c r="G32" s="36"/>
      <c r="H32" s="36"/>
      <c r="I32" s="36"/>
      <c r="J32" s="37" t="s">
        <v>72</v>
      </c>
      <c r="K32" s="20"/>
      <c r="L32" s="20"/>
      <c r="M32" s="20"/>
      <c r="N32" s="20"/>
    </row>
    <row r="33" spans="1:14" ht="19.5" customHeight="1">
      <c r="A33" s="208" t="s">
        <v>76</v>
      </c>
      <c r="B33" s="214" t="s">
        <v>31</v>
      </c>
      <c r="C33" s="208" t="s">
        <v>146</v>
      </c>
      <c r="D33" s="208"/>
      <c r="E33" s="208"/>
      <c r="F33" s="208"/>
      <c r="G33" s="208" t="s">
        <v>147</v>
      </c>
      <c r="H33" s="208"/>
      <c r="I33" s="208"/>
      <c r="J33" s="208"/>
      <c r="K33" s="20"/>
      <c r="L33" s="20"/>
      <c r="M33" s="20"/>
      <c r="N33" s="20"/>
    </row>
    <row r="34" spans="1:10" ht="55.5" customHeight="1">
      <c r="A34" s="208"/>
      <c r="B34" s="215"/>
      <c r="C34" s="38" t="s">
        <v>2</v>
      </c>
      <c r="D34" s="38" t="s">
        <v>53</v>
      </c>
      <c r="E34" s="39" t="s">
        <v>105</v>
      </c>
      <c r="F34" s="39" t="s">
        <v>42</v>
      </c>
      <c r="G34" s="38" t="s">
        <v>2</v>
      </c>
      <c r="H34" s="38" t="s">
        <v>53</v>
      </c>
      <c r="I34" s="39" t="s">
        <v>105</v>
      </c>
      <c r="J34" s="39" t="s">
        <v>43</v>
      </c>
    </row>
    <row r="35" spans="1:10" ht="14.25">
      <c r="A35" s="18">
        <v>1</v>
      </c>
      <c r="B35" s="18">
        <v>2</v>
      </c>
      <c r="C35" s="49">
        <v>3</v>
      </c>
      <c r="D35" s="18">
        <v>4</v>
      </c>
      <c r="E35" s="49">
        <v>5</v>
      </c>
      <c r="F35" s="18">
        <v>6</v>
      </c>
      <c r="G35" s="49">
        <v>7</v>
      </c>
      <c r="H35" s="18">
        <v>8</v>
      </c>
      <c r="I35" s="49">
        <v>9</v>
      </c>
      <c r="J35" s="18">
        <v>10</v>
      </c>
    </row>
    <row r="36" spans="1:10" ht="28.5">
      <c r="A36" s="135">
        <v>4113</v>
      </c>
      <c r="B36" s="134" t="s">
        <v>151</v>
      </c>
      <c r="C36" s="178">
        <f>'ДОДАТОК 2 Форма 2 п.1-5'!C38</f>
        <v>4339623</v>
      </c>
      <c r="D36" s="178">
        <f>'ДОДАТОК 2 Форма 2 п.1-5'!D41</f>
        <v>615120</v>
      </c>
      <c r="E36" s="178"/>
      <c r="F36" s="178">
        <f>C36+D36+E36</f>
        <v>4954743</v>
      </c>
      <c r="G36" s="181">
        <f>'ДОДАТОК 2 Форма 2 п.1-5'!G38</f>
        <v>4528302</v>
      </c>
      <c r="H36" s="181">
        <f>'ДОДАТОК 2 Форма 2 п.1-5'!H41</f>
        <v>804703</v>
      </c>
      <c r="I36" s="178"/>
      <c r="J36" s="178">
        <f>G36+H36+I36</f>
        <v>5333005</v>
      </c>
    </row>
    <row r="37" spans="1:10" ht="14.25">
      <c r="A37" s="18"/>
      <c r="B37" s="19"/>
      <c r="C37" s="179"/>
      <c r="D37" s="179"/>
      <c r="E37" s="179"/>
      <c r="F37" s="179"/>
      <c r="G37" s="179"/>
      <c r="H37" s="179"/>
      <c r="I37" s="179"/>
      <c r="J37" s="179"/>
    </row>
    <row r="38" spans="1:11" ht="14.25">
      <c r="A38" s="24"/>
      <c r="B38" s="19" t="s">
        <v>55</v>
      </c>
      <c r="C38" s="179">
        <f>SUM(C36:C37)</f>
        <v>4339623</v>
      </c>
      <c r="D38" s="179">
        <f aca="true" t="shared" si="1" ref="D38:J38">SUM(D36:D37)</f>
        <v>615120</v>
      </c>
      <c r="E38" s="179">
        <f t="shared" si="1"/>
        <v>0</v>
      </c>
      <c r="F38" s="179">
        <f t="shared" si="1"/>
        <v>4954743</v>
      </c>
      <c r="G38" s="179">
        <f t="shared" si="1"/>
        <v>4528302</v>
      </c>
      <c r="H38" s="179">
        <f t="shared" si="1"/>
        <v>804703</v>
      </c>
      <c r="I38" s="179">
        <f t="shared" si="1"/>
        <v>0</v>
      </c>
      <c r="J38" s="179">
        <f t="shared" si="1"/>
        <v>5333005</v>
      </c>
      <c r="K38" s="20"/>
    </row>
    <row r="39" spans="1:10" ht="14.25">
      <c r="A39" s="20"/>
      <c r="B39" s="21"/>
      <c r="C39" s="20"/>
      <c r="D39" s="20"/>
      <c r="E39" s="20"/>
      <c r="F39" s="20"/>
      <c r="G39" s="20"/>
      <c r="H39" s="20"/>
      <c r="I39" s="20"/>
      <c r="J39" s="20"/>
    </row>
    <row r="40" spans="1:10" ht="14.25">
      <c r="A40" s="20"/>
      <c r="B40" s="21"/>
      <c r="C40" s="20"/>
      <c r="D40" s="20"/>
      <c r="E40" s="20"/>
      <c r="F40" s="20"/>
      <c r="G40" s="20"/>
      <c r="H40" s="20"/>
      <c r="I40" s="20"/>
      <c r="J40" s="20"/>
    </row>
    <row r="41" spans="1:10" ht="14.25">
      <c r="A41" s="20"/>
      <c r="B41" s="21"/>
      <c r="C41" s="20"/>
      <c r="D41" s="20"/>
      <c r="E41" s="20"/>
      <c r="F41" s="20"/>
      <c r="G41" s="20"/>
      <c r="H41" s="20"/>
      <c r="I41" s="20"/>
      <c r="J41" s="20"/>
    </row>
    <row r="42" spans="1:8" ht="15.75">
      <c r="A42" s="36"/>
      <c r="B42" s="36"/>
      <c r="C42" s="36"/>
      <c r="D42" s="36"/>
      <c r="E42" s="36"/>
      <c r="F42" s="36"/>
      <c r="G42" s="36"/>
      <c r="H42" s="36"/>
    </row>
  </sheetData>
  <sheetProtection/>
  <mergeCells count="23">
    <mergeCell ref="A31:J31"/>
    <mergeCell ref="A33:A34"/>
    <mergeCell ref="B33:B34"/>
    <mergeCell ref="C33:F33"/>
    <mergeCell ref="G33:J33"/>
    <mergeCell ref="A22:J22"/>
    <mergeCell ref="A24:A25"/>
    <mergeCell ref="B24:B25"/>
    <mergeCell ref="C24:F24"/>
    <mergeCell ref="G24:J24"/>
    <mergeCell ref="A13:M13"/>
    <mergeCell ref="A15:A16"/>
    <mergeCell ref="B15:B16"/>
    <mergeCell ref="C15:F15"/>
    <mergeCell ref="G15:J15"/>
    <mergeCell ref="K15:N15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22"/>
  <sheetViews>
    <sheetView showGridLines="0" view="pageBreakPreview" zoomScale="60" zoomScaleNormal="70" zoomScalePageLayoutView="0" workbookViewId="0" topLeftCell="A13">
      <selection activeCell="L9" sqref="L9"/>
    </sheetView>
  </sheetViews>
  <sheetFormatPr defaultColWidth="9.00390625" defaultRowHeight="12.75"/>
  <cols>
    <col min="1" max="1" width="9.125" style="23" customWidth="1"/>
    <col min="2" max="2" width="21.25390625" style="23" customWidth="1"/>
    <col min="3" max="3" width="17.875" style="23" customWidth="1"/>
    <col min="4" max="4" width="15.00390625" style="23" customWidth="1"/>
    <col min="5" max="5" width="11.625" style="23" customWidth="1"/>
    <col min="6" max="6" width="13.75390625" style="23" customWidth="1"/>
    <col min="7" max="7" width="14.75390625" style="23" customWidth="1"/>
    <col min="8" max="8" width="13.375" style="23" customWidth="1"/>
    <col min="9" max="9" width="12.25390625" style="23" customWidth="1"/>
    <col min="10" max="10" width="14.00390625" style="23" customWidth="1"/>
    <col min="11" max="11" width="15.75390625" style="23" customWidth="1"/>
    <col min="12" max="13" width="13.25390625" style="23" customWidth="1"/>
    <col min="14" max="14" width="15.00390625" style="23" customWidth="1"/>
    <col min="15" max="15" width="13.25390625" style="23" customWidth="1"/>
    <col min="16" max="16384" width="9.125" style="23" customWidth="1"/>
  </cols>
  <sheetData>
    <row r="2" spans="1:11" ht="36.75" customHeight="1">
      <c r="A2" s="228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228" t="s">
        <v>154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72</v>
      </c>
    </row>
    <row r="6" spans="1:14" ht="17.25" customHeight="1">
      <c r="A6" s="208" t="s">
        <v>22</v>
      </c>
      <c r="B6" s="214" t="s">
        <v>60</v>
      </c>
      <c r="C6" s="208" t="s">
        <v>140</v>
      </c>
      <c r="D6" s="208"/>
      <c r="E6" s="208"/>
      <c r="F6" s="208"/>
      <c r="G6" s="208" t="s">
        <v>150</v>
      </c>
      <c r="H6" s="208"/>
      <c r="I6" s="208"/>
      <c r="J6" s="208"/>
      <c r="K6" s="208" t="s">
        <v>142</v>
      </c>
      <c r="L6" s="208"/>
      <c r="M6" s="208"/>
      <c r="N6" s="208"/>
    </row>
    <row r="7" spans="1:14" ht="55.5" customHeight="1">
      <c r="A7" s="208"/>
      <c r="B7" s="215"/>
      <c r="C7" s="38" t="s">
        <v>2</v>
      </c>
      <c r="D7" s="38" t="s">
        <v>53</v>
      </c>
      <c r="E7" s="39" t="s">
        <v>105</v>
      </c>
      <c r="F7" s="39" t="s">
        <v>42</v>
      </c>
      <c r="G7" s="38" t="s">
        <v>2</v>
      </c>
      <c r="H7" s="38" t="s">
        <v>53</v>
      </c>
      <c r="I7" s="39" t="s">
        <v>105</v>
      </c>
      <c r="J7" s="39" t="s">
        <v>43</v>
      </c>
      <c r="K7" s="38" t="s">
        <v>2</v>
      </c>
      <c r="L7" s="38" t="s">
        <v>53</v>
      </c>
      <c r="M7" s="39" t="s">
        <v>105</v>
      </c>
      <c r="N7" s="39" t="s">
        <v>44</v>
      </c>
    </row>
    <row r="8" spans="1:14" ht="14.2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</row>
    <row r="9" spans="1:14" ht="114">
      <c r="A9" s="135">
        <v>4113</v>
      </c>
      <c r="B9" s="134" t="s">
        <v>153</v>
      </c>
      <c r="C9" s="178">
        <v>1744202</v>
      </c>
      <c r="D9" s="178">
        <v>325659</v>
      </c>
      <c r="E9" s="178"/>
      <c r="F9" s="178">
        <f>C9+D9+E9</f>
        <v>2069861</v>
      </c>
      <c r="G9" s="178">
        <v>2000000</v>
      </c>
      <c r="H9" s="178">
        <v>302825</v>
      </c>
      <c r="I9" s="178"/>
      <c r="J9" s="178">
        <f>G9+H9</f>
        <v>2302825</v>
      </c>
      <c r="K9" s="178">
        <f>'ДОДАТОК 2 Форма 2 п.1-5'!K27</f>
        <v>2000000</v>
      </c>
      <c r="L9" s="178">
        <f>'ДОДАТОК 2 Форма 2 п.1-5'!L30</f>
        <v>369517</v>
      </c>
      <c r="M9" s="178"/>
      <c r="N9" s="178">
        <f>K9+L9+M9</f>
        <v>2369517</v>
      </c>
    </row>
    <row r="10" spans="1:14" ht="14.25">
      <c r="A10" s="18"/>
      <c r="B10" s="1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5">
      <c r="A11" s="18"/>
      <c r="B11" s="19" t="s">
        <v>55</v>
      </c>
      <c r="C11" s="180">
        <f>SUM(C9:C10)</f>
        <v>1744202</v>
      </c>
      <c r="D11" s="180">
        <f aca="true" t="shared" si="0" ref="D11:N11">SUM(D9:D10)</f>
        <v>325659</v>
      </c>
      <c r="E11" s="180">
        <f t="shared" si="0"/>
        <v>0</v>
      </c>
      <c r="F11" s="180">
        <f t="shared" si="0"/>
        <v>2069861</v>
      </c>
      <c r="G11" s="180">
        <f t="shared" si="0"/>
        <v>2000000</v>
      </c>
      <c r="H11" s="180">
        <f t="shared" si="0"/>
        <v>302825</v>
      </c>
      <c r="I11" s="180">
        <f t="shared" si="0"/>
        <v>0</v>
      </c>
      <c r="J11" s="180">
        <f t="shared" si="0"/>
        <v>2302825</v>
      </c>
      <c r="K11" s="180">
        <f t="shared" si="0"/>
        <v>2000000</v>
      </c>
      <c r="L11" s="180">
        <f t="shared" si="0"/>
        <v>369517</v>
      </c>
      <c r="M11" s="180">
        <f t="shared" si="0"/>
        <v>0</v>
      </c>
      <c r="N11" s="180">
        <f t="shared" si="0"/>
        <v>2369517</v>
      </c>
    </row>
    <row r="12" spans="1:8" ht="15.75">
      <c r="A12" s="36"/>
      <c r="B12" s="36"/>
      <c r="C12" s="36"/>
      <c r="D12" s="36"/>
      <c r="E12" s="36"/>
      <c r="F12" s="36"/>
      <c r="G12" s="36"/>
      <c r="H12" s="36"/>
    </row>
    <row r="13" spans="1:14" ht="14.25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3" ht="17.25" customHeight="1">
      <c r="A14" s="228" t="s">
        <v>155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</row>
    <row r="15" spans="1:11" ht="15.75">
      <c r="A15" s="36"/>
      <c r="B15" s="36"/>
      <c r="C15" s="36"/>
      <c r="D15" s="36"/>
      <c r="E15" s="36"/>
      <c r="F15" s="36"/>
      <c r="G15" s="36"/>
      <c r="H15" s="36"/>
      <c r="I15" s="36"/>
      <c r="J15" s="37" t="s">
        <v>72</v>
      </c>
      <c r="K15" s="36"/>
    </row>
    <row r="16" spans="1:10" ht="17.25" customHeight="1">
      <c r="A16" s="208" t="s">
        <v>22</v>
      </c>
      <c r="B16" s="214" t="s">
        <v>60</v>
      </c>
      <c r="C16" s="208" t="s">
        <v>146</v>
      </c>
      <c r="D16" s="208"/>
      <c r="E16" s="208"/>
      <c r="F16" s="208"/>
      <c r="G16" s="208" t="s">
        <v>147</v>
      </c>
      <c r="H16" s="208"/>
      <c r="I16" s="208"/>
      <c r="J16" s="208"/>
    </row>
    <row r="17" spans="1:10" ht="57" customHeight="1">
      <c r="A17" s="208"/>
      <c r="B17" s="215"/>
      <c r="C17" s="38" t="s">
        <v>2</v>
      </c>
      <c r="D17" s="38" t="s">
        <v>53</v>
      </c>
      <c r="E17" s="39" t="s">
        <v>105</v>
      </c>
      <c r="F17" s="39" t="s">
        <v>42</v>
      </c>
      <c r="G17" s="38" t="s">
        <v>2</v>
      </c>
      <c r="H17" s="38" t="s">
        <v>53</v>
      </c>
      <c r="I17" s="39" t="s">
        <v>105</v>
      </c>
      <c r="J17" s="39" t="s">
        <v>43</v>
      </c>
    </row>
    <row r="18" spans="1:10" ht="14.25">
      <c r="A18" s="22">
        <v>1</v>
      </c>
      <c r="B18" s="49">
        <v>2</v>
      </c>
      <c r="C18" s="22">
        <v>3</v>
      </c>
      <c r="D18" s="49">
        <v>4</v>
      </c>
      <c r="E18" s="22">
        <v>5</v>
      </c>
      <c r="F18" s="49">
        <v>6</v>
      </c>
      <c r="G18" s="22">
        <v>7</v>
      </c>
      <c r="H18" s="49">
        <v>8</v>
      </c>
      <c r="I18" s="22">
        <v>9</v>
      </c>
      <c r="J18" s="49">
        <v>10</v>
      </c>
    </row>
    <row r="19" spans="1:10" ht="114">
      <c r="A19" s="135">
        <v>4113</v>
      </c>
      <c r="B19" s="134" t="s">
        <v>153</v>
      </c>
      <c r="C19" s="178">
        <f>'ДОДАТОК 2 Форма 2 п.1-5'!C38</f>
        <v>4339623</v>
      </c>
      <c r="D19" s="178">
        <f>'ДОДАТОК 2 Ф-2 п.6'!D36</f>
        <v>615120</v>
      </c>
      <c r="E19" s="178"/>
      <c r="F19" s="178">
        <f>C19+D19+E19</f>
        <v>4954743</v>
      </c>
      <c r="G19" s="178">
        <f>'ДОДАТОК 2 Форма 2 п.1-5'!G38</f>
        <v>4528302</v>
      </c>
      <c r="H19" s="178">
        <f>'ДОДАТОК 2 Форма 2 п.1-5'!H41</f>
        <v>804703</v>
      </c>
      <c r="I19" s="178"/>
      <c r="J19" s="178">
        <f>G19+H19+I19</f>
        <v>5333005</v>
      </c>
    </row>
    <row r="20" spans="1:10" ht="14.25">
      <c r="A20" s="24"/>
      <c r="B20" s="49"/>
      <c r="C20" s="179"/>
      <c r="D20" s="179"/>
      <c r="E20" s="179"/>
      <c r="F20" s="179"/>
      <c r="G20" s="179"/>
      <c r="H20" s="179"/>
      <c r="I20" s="179"/>
      <c r="J20" s="179"/>
    </row>
    <row r="21" spans="1:10" ht="15">
      <c r="A21" s="24"/>
      <c r="B21" s="19" t="s">
        <v>55</v>
      </c>
      <c r="C21" s="180">
        <f>SUM(C19)</f>
        <v>4339623</v>
      </c>
      <c r="D21" s="180">
        <f aca="true" t="shared" si="1" ref="D21:J21">SUM(D19)</f>
        <v>615120</v>
      </c>
      <c r="E21" s="180">
        <f t="shared" si="1"/>
        <v>0</v>
      </c>
      <c r="F21" s="180">
        <f t="shared" si="1"/>
        <v>4954743</v>
      </c>
      <c r="G21" s="180">
        <f t="shared" si="1"/>
        <v>4528302</v>
      </c>
      <c r="H21" s="180">
        <f t="shared" si="1"/>
        <v>804703</v>
      </c>
      <c r="I21" s="180">
        <f t="shared" si="1"/>
        <v>0</v>
      </c>
      <c r="J21" s="180">
        <f t="shared" si="1"/>
        <v>5333005</v>
      </c>
    </row>
    <row r="22" spans="1:14" ht="14.25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sheetProtection/>
  <mergeCells count="12">
    <mergeCell ref="A4:M4"/>
    <mergeCell ref="B16:B17"/>
    <mergeCell ref="C16:F16"/>
    <mergeCell ref="G16:J16"/>
    <mergeCell ref="C6:F6"/>
    <mergeCell ref="G6:J6"/>
    <mergeCell ref="A2:K2"/>
    <mergeCell ref="A6:A7"/>
    <mergeCell ref="B6:B7"/>
    <mergeCell ref="A16:A17"/>
    <mergeCell ref="A14:M14"/>
    <mergeCell ref="K6:N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showGridLines="0" view="pageBreakPreview" zoomScale="82" zoomScaleNormal="85" zoomScaleSheetLayoutView="82" zoomScalePageLayoutView="0" workbookViewId="0" topLeftCell="B19">
      <selection activeCell="K22" sqref="K22"/>
    </sheetView>
  </sheetViews>
  <sheetFormatPr defaultColWidth="9.00390625" defaultRowHeight="12.75"/>
  <cols>
    <col min="1" max="1" width="9.125" style="27" customWidth="1"/>
    <col min="2" max="2" width="21.75390625" style="27" customWidth="1"/>
    <col min="3" max="3" width="14.125" style="27" customWidth="1"/>
    <col min="4" max="4" width="14.875" style="27" customWidth="1"/>
    <col min="5" max="7" width="15.375" style="27" customWidth="1"/>
    <col min="8" max="12" width="15.125" style="27" customWidth="1"/>
    <col min="13" max="13" width="15.00390625" style="27" customWidth="1"/>
    <col min="14" max="16384" width="9.125" style="27" customWidth="1"/>
  </cols>
  <sheetData>
    <row r="1" spans="1:15" ht="43.5" customHeight="1">
      <c r="A1" s="233" t="s">
        <v>106</v>
      </c>
      <c r="B1" s="233"/>
      <c r="C1" s="233"/>
      <c r="D1" s="233"/>
      <c r="E1" s="233"/>
      <c r="F1" s="233"/>
      <c r="G1" s="233"/>
      <c r="H1" s="233"/>
      <c r="I1" s="233"/>
      <c r="J1" s="104"/>
      <c r="K1" s="44"/>
      <c r="L1" s="44"/>
      <c r="M1" s="44"/>
      <c r="N1" s="44"/>
      <c r="O1" s="44"/>
    </row>
    <row r="2" spans="1:15" ht="16.5" customHeight="1">
      <c r="A2" s="228" t="s">
        <v>156</v>
      </c>
      <c r="B2" s="228"/>
      <c r="C2" s="228"/>
      <c r="D2" s="228"/>
      <c r="E2" s="228"/>
      <c r="F2" s="228"/>
      <c r="G2" s="228"/>
      <c r="H2" s="228"/>
      <c r="I2" s="228"/>
      <c r="J2" s="36"/>
      <c r="K2" s="36"/>
      <c r="L2" s="36"/>
      <c r="M2" s="36"/>
      <c r="N2" s="43"/>
      <c r="O2" s="43"/>
    </row>
    <row r="3" ht="12.75">
      <c r="M3" s="203" t="s">
        <v>72</v>
      </c>
    </row>
    <row r="4" spans="1:13" ht="55.5" customHeight="1">
      <c r="A4" s="234" t="s">
        <v>22</v>
      </c>
      <c r="B4" s="234" t="s">
        <v>13</v>
      </c>
      <c r="C4" s="234" t="s">
        <v>21</v>
      </c>
      <c r="D4" s="234" t="s">
        <v>14</v>
      </c>
      <c r="E4" s="229" t="s">
        <v>157</v>
      </c>
      <c r="F4" s="230"/>
      <c r="G4" s="231"/>
      <c r="H4" s="229" t="s">
        <v>159</v>
      </c>
      <c r="I4" s="230"/>
      <c r="J4" s="231"/>
      <c r="K4" s="232" t="s">
        <v>158</v>
      </c>
      <c r="L4" s="232"/>
      <c r="M4" s="232"/>
    </row>
    <row r="5" spans="1:13" s="73" customFormat="1" ht="28.5" customHeight="1">
      <c r="A5" s="235"/>
      <c r="B5" s="235"/>
      <c r="C5" s="235"/>
      <c r="D5" s="235"/>
      <c r="E5" s="48" t="s">
        <v>2</v>
      </c>
      <c r="F5" s="48" t="s">
        <v>37</v>
      </c>
      <c r="G5" s="22" t="s">
        <v>79</v>
      </c>
      <c r="H5" s="48" t="s">
        <v>2</v>
      </c>
      <c r="I5" s="48" t="s">
        <v>37</v>
      </c>
      <c r="J5" s="22" t="s">
        <v>80</v>
      </c>
      <c r="K5" s="48" t="s">
        <v>2</v>
      </c>
      <c r="L5" s="48" t="s">
        <v>37</v>
      </c>
      <c r="M5" s="22" t="s">
        <v>44</v>
      </c>
    </row>
    <row r="6" spans="1:13" s="73" customFormat="1" ht="12.7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</row>
    <row r="7" spans="1:13" s="74" customFormat="1" ht="12.75">
      <c r="A7" s="75"/>
      <c r="B7" s="6" t="s">
        <v>3</v>
      </c>
      <c r="C7" s="75"/>
      <c r="D7" s="75"/>
      <c r="E7" s="126"/>
      <c r="F7" s="126"/>
      <c r="G7" s="126"/>
      <c r="H7" s="126"/>
      <c r="I7" s="126"/>
      <c r="J7" s="126"/>
      <c r="K7" s="126"/>
      <c r="L7" s="126"/>
      <c r="M7" s="126"/>
    </row>
    <row r="8" spans="1:13" s="74" customFormat="1" ht="25.5">
      <c r="A8" s="75"/>
      <c r="B8" s="136" t="s">
        <v>161</v>
      </c>
      <c r="C8" s="137" t="s">
        <v>162</v>
      </c>
      <c r="D8" s="137" t="s">
        <v>163</v>
      </c>
      <c r="E8" s="165"/>
      <c r="F8" s="126"/>
      <c r="G8" s="126">
        <v>131</v>
      </c>
      <c r="H8" s="126"/>
      <c r="I8" s="126"/>
      <c r="J8" s="126">
        <v>132</v>
      </c>
      <c r="K8" s="126"/>
      <c r="L8" s="126"/>
      <c r="M8" s="126">
        <v>120</v>
      </c>
    </row>
    <row r="9" spans="1:13" s="74" customFormat="1" ht="89.25">
      <c r="A9" s="75"/>
      <c r="B9" s="136" t="s">
        <v>164</v>
      </c>
      <c r="C9" s="137" t="s">
        <v>199</v>
      </c>
      <c r="D9" s="137" t="s">
        <v>165</v>
      </c>
      <c r="E9" s="143">
        <v>1744202</v>
      </c>
      <c r="F9" s="144">
        <v>325659</v>
      </c>
      <c r="G9" s="144">
        <f aca="true" t="shared" si="0" ref="G9:G16">E9+F9</f>
        <v>2069861</v>
      </c>
      <c r="H9" s="144">
        <v>2000000</v>
      </c>
      <c r="I9" s="144">
        <v>302825</v>
      </c>
      <c r="J9" s="144">
        <f aca="true" t="shared" si="1" ref="J9:J16">H9+I9</f>
        <v>2302825</v>
      </c>
      <c r="K9" s="163">
        <v>2000000</v>
      </c>
      <c r="L9" s="163">
        <v>369517</v>
      </c>
      <c r="M9" s="144">
        <f aca="true" t="shared" si="2" ref="M9:M15">K9+L9</f>
        <v>2369517</v>
      </c>
    </row>
    <row r="10" spans="1:13" s="74" customFormat="1" ht="12.75">
      <c r="A10" s="75"/>
      <c r="B10" s="6" t="s">
        <v>4</v>
      </c>
      <c r="C10" s="75"/>
      <c r="D10" s="75"/>
      <c r="E10" s="165"/>
      <c r="F10" s="126"/>
      <c r="G10" s="126">
        <f t="shared" si="0"/>
        <v>0</v>
      </c>
      <c r="H10" s="126"/>
      <c r="I10" s="126"/>
      <c r="J10" s="126">
        <f t="shared" si="1"/>
        <v>0</v>
      </c>
      <c r="K10" s="126"/>
      <c r="L10" s="126"/>
      <c r="M10" s="126">
        <f t="shared" si="2"/>
        <v>0</v>
      </c>
    </row>
    <row r="11" spans="1:13" s="74" customFormat="1" ht="24">
      <c r="A11" s="75"/>
      <c r="B11" s="139" t="s">
        <v>166</v>
      </c>
      <c r="C11" s="137" t="s">
        <v>162</v>
      </c>
      <c r="D11" s="137" t="s">
        <v>170</v>
      </c>
      <c r="E11" s="167">
        <v>3</v>
      </c>
      <c r="F11" s="168">
        <v>1</v>
      </c>
      <c r="G11" s="126">
        <f t="shared" si="0"/>
        <v>4</v>
      </c>
      <c r="H11" s="168">
        <v>3</v>
      </c>
      <c r="I11" s="168">
        <v>1</v>
      </c>
      <c r="J11" s="126">
        <f t="shared" si="1"/>
        <v>4</v>
      </c>
      <c r="K11" s="168">
        <v>3</v>
      </c>
      <c r="L11" s="168">
        <v>1</v>
      </c>
      <c r="M11" s="126">
        <f t="shared" si="2"/>
        <v>4</v>
      </c>
    </row>
    <row r="12" spans="1:13" s="74" customFormat="1" ht="24">
      <c r="A12" s="76"/>
      <c r="B12" s="139" t="s">
        <v>167</v>
      </c>
      <c r="C12" s="137" t="s">
        <v>171</v>
      </c>
      <c r="D12" s="137" t="s">
        <v>170</v>
      </c>
      <c r="E12" s="167">
        <v>181.3</v>
      </c>
      <c r="F12" s="168">
        <v>0.34</v>
      </c>
      <c r="G12" s="126">
        <f t="shared" si="0"/>
        <v>181.64000000000001</v>
      </c>
      <c r="H12" s="169">
        <v>196</v>
      </c>
      <c r="I12" s="169">
        <v>30</v>
      </c>
      <c r="J12" s="170">
        <f t="shared" si="1"/>
        <v>226</v>
      </c>
      <c r="K12" s="171">
        <v>195</v>
      </c>
      <c r="L12" s="171">
        <v>36.1</v>
      </c>
      <c r="M12" s="166">
        <f>K12+L12</f>
        <v>231.1</v>
      </c>
    </row>
    <row r="13" spans="1:13" s="74" customFormat="1" ht="12.75">
      <c r="A13" s="76"/>
      <c r="B13" s="138" t="s">
        <v>5</v>
      </c>
      <c r="C13" s="78"/>
      <c r="D13" s="78"/>
      <c r="E13" s="167"/>
      <c r="F13" s="168"/>
      <c r="G13" s="126">
        <f t="shared" si="0"/>
        <v>0</v>
      </c>
      <c r="H13" s="168"/>
      <c r="I13" s="168"/>
      <c r="J13" s="126">
        <f t="shared" si="1"/>
        <v>0</v>
      </c>
      <c r="K13" s="168"/>
      <c r="L13" s="168"/>
      <c r="M13" s="126">
        <f t="shared" si="2"/>
        <v>0</v>
      </c>
    </row>
    <row r="14" spans="1:13" s="74" customFormat="1" ht="24">
      <c r="A14" s="77"/>
      <c r="B14" s="140" t="s">
        <v>168</v>
      </c>
      <c r="C14" s="137" t="s">
        <v>173</v>
      </c>
      <c r="D14" s="137" t="s">
        <v>170</v>
      </c>
      <c r="E14" s="167">
        <v>470.4</v>
      </c>
      <c r="F14" s="168">
        <v>89.6</v>
      </c>
      <c r="G14" s="126">
        <f t="shared" si="0"/>
        <v>560</v>
      </c>
      <c r="H14" s="172">
        <f>H9/J11/1000</f>
        <v>500</v>
      </c>
      <c r="I14" s="172">
        <f>I9/J11/1000</f>
        <v>75.70625</v>
      </c>
      <c r="J14" s="166">
        <f>H14+I14</f>
        <v>575.70625</v>
      </c>
      <c r="K14" s="176">
        <f>K9/M11/1000</f>
        <v>500</v>
      </c>
      <c r="L14" s="176">
        <f>L9/M11/1000</f>
        <v>92.37925</v>
      </c>
      <c r="M14" s="166">
        <f>M9/M11/1000</f>
        <v>592.37925</v>
      </c>
    </row>
    <row r="15" spans="1:13" s="74" customFormat="1" ht="12.75">
      <c r="A15" s="77"/>
      <c r="B15" s="6" t="s">
        <v>6</v>
      </c>
      <c r="C15" s="79"/>
      <c r="D15" s="79"/>
      <c r="E15" s="167"/>
      <c r="F15" s="168"/>
      <c r="G15" s="126">
        <f t="shared" si="0"/>
        <v>0</v>
      </c>
      <c r="H15" s="168"/>
      <c r="I15" s="168"/>
      <c r="J15" s="126">
        <f t="shared" si="1"/>
        <v>0</v>
      </c>
      <c r="K15" s="168"/>
      <c r="L15" s="168"/>
      <c r="M15" s="126">
        <f t="shared" si="2"/>
        <v>0</v>
      </c>
    </row>
    <row r="16" spans="1:13" s="74" customFormat="1" ht="48">
      <c r="A16" s="77"/>
      <c r="B16" s="141" t="s">
        <v>169</v>
      </c>
      <c r="C16" s="137" t="s">
        <v>172</v>
      </c>
      <c r="D16" s="137" t="s">
        <v>170</v>
      </c>
      <c r="E16" s="171">
        <f>E11/G8*100</f>
        <v>2.2900763358778624</v>
      </c>
      <c r="F16" s="171">
        <f>F11/G8*100</f>
        <v>0.7633587786259541</v>
      </c>
      <c r="G16" s="166">
        <f t="shared" si="0"/>
        <v>3.0534351145038165</v>
      </c>
      <c r="H16" s="176">
        <f>H11/J8*100</f>
        <v>2.272727272727273</v>
      </c>
      <c r="I16" s="176">
        <f>I11/J8*100</f>
        <v>0.7575757575757576</v>
      </c>
      <c r="J16" s="166">
        <f t="shared" si="1"/>
        <v>3.0303030303030303</v>
      </c>
      <c r="K16" s="176">
        <f>K11/M8*100</f>
        <v>2.5</v>
      </c>
      <c r="L16" s="176">
        <f>L11/M8*100</f>
        <v>0.8333333333333334</v>
      </c>
      <c r="M16" s="166">
        <f>K16+L16</f>
        <v>3.3333333333333335</v>
      </c>
    </row>
    <row r="17" spans="1:13" ht="12.75">
      <c r="A17" s="13"/>
      <c r="B17" s="14"/>
      <c r="C17" s="15"/>
      <c r="D17" s="15"/>
      <c r="E17" s="16"/>
      <c r="F17" s="16"/>
      <c r="G17" s="16"/>
      <c r="H17" s="16"/>
      <c r="K17" s="16"/>
      <c r="L17" s="16"/>
      <c r="M17" s="16"/>
    </row>
    <row r="19" spans="1:15" ht="24" customHeight="1">
      <c r="A19" s="228" t="s">
        <v>160</v>
      </c>
      <c r="B19" s="228"/>
      <c r="C19" s="228"/>
      <c r="D19" s="228"/>
      <c r="E19" s="228"/>
      <c r="F19" s="228"/>
      <c r="G19" s="228"/>
      <c r="H19" s="228"/>
      <c r="I19" s="228"/>
      <c r="J19" s="36"/>
      <c r="K19" s="36"/>
      <c r="L19" s="36"/>
      <c r="M19" s="36"/>
      <c r="N19" s="43"/>
      <c r="O19" s="43"/>
    </row>
    <row r="20" ht="12.75">
      <c r="J20" s="202" t="s">
        <v>72</v>
      </c>
    </row>
    <row r="21" spans="1:10" ht="16.5" customHeight="1">
      <c r="A21" s="234" t="s">
        <v>22</v>
      </c>
      <c r="B21" s="234" t="s">
        <v>13</v>
      </c>
      <c r="C21" s="234" t="s">
        <v>21</v>
      </c>
      <c r="D21" s="234" t="s">
        <v>14</v>
      </c>
      <c r="E21" s="229" t="s">
        <v>174</v>
      </c>
      <c r="F21" s="230"/>
      <c r="G21" s="231"/>
      <c r="H21" s="232" t="s">
        <v>175</v>
      </c>
      <c r="I21" s="232"/>
      <c r="J21" s="232"/>
    </row>
    <row r="22" spans="1:10" ht="25.5">
      <c r="A22" s="235"/>
      <c r="B22" s="235"/>
      <c r="C22" s="235"/>
      <c r="D22" s="235"/>
      <c r="E22" s="48" t="s">
        <v>2</v>
      </c>
      <c r="F22" s="48" t="s">
        <v>37</v>
      </c>
      <c r="G22" s="22" t="s">
        <v>79</v>
      </c>
      <c r="H22" s="48" t="s">
        <v>2</v>
      </c>
      <c r="I22" s="48" t="s">
        <v>37</v>
      </c>
      <c r="J22" s="22" t="s">
        <v>80</v>
      </c>
    </row>
    <row r="23" spans="1:10" s="74" customFormat="1" ht="12.75" customHeight="1">
      <c r="A23" s="48">
        <v>1</v>
      </c>
      <c r="B23" s="48">
        <v>2</v>
      </c>
      <c r="C23" s="48">
        <v>3</v>
      </c>
      <c r="D23" s="48">
        <v>4</v>
      </c>
      <c r="E23" s="48">
        <v>5</v>
      </c>
      <c r="F23" s="48">
        <v>6</v>
      </c>
      <c r="G23" s="48">
        <v>7</v>
      </c>
      <c r="H23" s="48">
        <v>8</v>
      </c>
      <c r="I23" s="48">
        <v>9</v>
      </c>
      <c r="J23" s="48">
        <v>10</v>
      </c>
    </row>
    <row r="24" spans="1:10" s="74" customFormat="1" ht="12.75">
      <c r="A24" s="75"/>
      <c r="B24" s="6" t="s">
        <v>3</v>
      </c>
      <c r="C24" s="75"/>
      <c r="D24" s="75"/>
      <c r="E24" s="75"/>
      <c r="F24" s="75"/>
      <c r="G24" s="75"/>
      <c r="H24" s="75"/>
      <c r="I24" s="80"/>
      <c r="J24" s="75"/>
    </row>
    <row r="25" spans="1:10" s="74" customFormat="1" ht="25.5">
      <c r="A25" s="75"/>
      <c r="B25" s="136" t="s">
        <v>161</v>
      </c>
      <c r="C25" s="137" t="s">
        <v>162</v>
      </c>
      <c r="D25" s="137" t="s">
        <v>176</v>
      </c>
      <c r="E25" s="126"/>
      <c r="F25" s="126"/>
      <c r="G25" s="126">
        <v>118</v>
      </c>
      <c r="H25" s="126"/>
      <c r="I25" s="173"/>
      <c r="J25" s="126">
        <v>118</v>
      </c>
    </row>
    <row r="26" spans="1:10" s="74" customFormat="1" ht="89.25">
      <c r="A26" s="75"/>
      <c r="B26" s="136" t="s">
        <v>164</v>
      </c>
      <c r="C26" s="137" t="s">
        <v>199</v>
      </c>
      <c r="D26" s="137" t="s">
        <v>165</v>
      </c>
      <c r="E26" s="144">
        <v>4339623</v>
      </c>
      <c r="F26" s="150">
        <v>615120</v>
      </c>
      <c r="G26" s="144">
        <f aca="true" t="shared" si="3" ref="G26:G33">E26+F26</f>
        <v>4954743</v>
      </c>
      <c r="H26" s="144">
        <v>4528302</v>
      </c>
      <c r="I26" s="150">
        <v>804703</v>
      </c>
      <c r="J26" s="144">
        <f>H26+I26</f>
        <v>5333005</v>
      </c>
    </row>
    <row r="27" spans="1:10" s="74" customFormat="1" ht="12.75">
      <c r="A27" s="75"/>
      <c r="B27" s="6" t="s">
        <v>4</v>
      </c>
      <c r="C27" s="137"/>
      <c r="D27" s="137"/>
      <c r="E27" s="168"/>
      <c r="F27" s="168"/>
      <c r="G27" s="126"/>
      <c r="H27" s="174"/>
      <c r="I27" s="173"/>
      <c r="J27" s="126"/>
    </row>
    <row r="28" spans="1:10" s="74" customFormat="1" ht="24">
      <c r="A28" s="75"/>
      <c r="B28" s="139" t="s">
        <v>166</v>
      </c>
      <c r="C28" s="137" t="s">
        <v>162</v>
      </c>
      <c r="D28" s="137" t="s">
        <v>170</v>
      </c>
      <c r="E28" s="168">
        <v>7</v>
      </c>
      <c r="F28" s="168">
        <v>1</v>
      </c>
      <c r="G28" s="126">
        <f t="shared" si="3"/>
        <v>8</v>
      </c>
      <c r="H28" s="168">
        <v>7</v>
      </c>
      <c r="I28" s="168">
        <v>1</v>
      </c>
      <c r="J28" s="126">
        <f>H28+I28</f>
        <v>8</v>
      </c>
    </row>
    <row r="29" spans="1:10" s="74" customFormat="1" ht="24">
      <c r="A29" s="76"/>
      <c r="B29" s="139" t="s">
        <v>167</v>
      </c>
      <c r="C29" s="137" t="s">
        <v>171</v>
      </c>
      <c r="D29" s="137" t="s">
        <v>170</v>
      </c>
      <c r="E29" s="171">
        <v>424.5</v>
      </c>
      <c r="F29" s="171">
        <v>60.18</v>
      </c>
      <c r="G29" s="166">
        <v>484.7</v>
      </c>
      <c r="H29" s="171">
        <v>419.5</v>
      </c>
      <c r="I29" s="171">
        <v>74.5</v>
      </c>
      <c r="J29" s="166">
        <v>494</v>
      </c>
    </row>
    <row r="30" spans="1:10" s="74" customFormat="1" ht="12.75">
      <c r="A30" s="76"/>
      <c r="B30" s="138" t="s">
        <v>5</v>
      </c>
      <c r="C30" s="137"/>
      <c r="D30" s="137"/>
      <c r="E30" s="168"/>
      <c r="F30" s="168"/>
      <c r="G30" s="126"/>
      <c r="H30" s="168"/>
      <c r="I30" s="168"/>
      <c r="J30" s="126"/>
    </row>
    <row r="31" spans="1:10" s="74" customFormat="1" ht="24">
      <c r="A31" s="77"/>
      <c r="B31" s="140" t="s">
        <v>168</v>
      </c>
      <c r="C31" s="137" t="s">
        <v>173</v>
      </c>
      <c r="D31" s="137" t="s">
        <v>170</v>
      </c>
      <c r="E31" s="176">
        <f>E26/G28/1000</f>
        <v>542.452875</v>
      </c>
      <c r="F31" s="176">
        <f>F26/G28/1000</f>
        <v>76.89</v>
      </c>
      <c r="G31" s="177">
        <f>G26/G28/1000</f>
        <v>619.342875</v>
      </c>
      <c r="H31" s="175">
        <f>H26/J28/1000</f>
        <v>566.03775</v>
      </c>
      <c r="I31" s="176">
        <f>I26/J28/1000</f>
        <v>100.587875</v>
      </c>
      <c r="J31" s="177">
        <f>J26/J28/1000</f>
        <v>666.625625</v>
      </c>
    </row>
    <row r="32" spans="1:10" s="74" customFormat="1" ht="12.75">
      <c r="A32" s="77"/>
      <c r="B32" s="6" t="s">
        <v>6</v>
      </c>
      <c r="C32" s="137"/>
      <c r="D32" s="137"/>
      <c r="E32" s="148"/>
      <c r="F32" s="148"/>
      <c r="G32" s="126">
        <f t="shared" si="3"/>
        <v>0</v>
      </c>
      <c r="H32" s="148"/>
      <c r="I32" s="148"/>
      <c r="J32" s="126"/>
    </row>
    <row r="33" spans="1:10" ht="48">
      <c r="A33" s="77"/>
      <c r="B33" s="141" t="s">
        <v>169</v>
      </c>
      <c r="C33" s="137" t="s">
        <v>172</v>
      </c>
      <c r="D33" s="137" t="s">
        <v>170</v>
      </c>
      <c r="E33" s="175">
        <f>E28/G25*100</f>
        <v>5.932203389830509</v>
      </c>
      <c r="F33" s="175">
        <f>F28/G25*100</f>
        <v>0.847457627118644</v>
      </c>
      <c r="G33" s="166">
        <f t="shared" si="3"/>
        <v>6.779661016949152</v>
      </c>
      <c r="H33" s="175">
        <f>H28/J25*100</f>
        <v>5.932203389830509</v>
      </c>
      <c r="I33" s="175">
        <f>I28/J25*100</f>
        <v>0.847457627118644</v>
      </c>
      <c r="J33" s="166">
        <f>H33+I33</f>
        <v>6.779661016949152</v>
      </c>
    </row>
  </sheetData>
  <sheetProtection/>
  <mergeCells count="16">
    <mergeCell ref="C4:C5"/>
    <mergeCell ref="D4:D5"/>
    <mergeCell ref="A21:A22"/>
    <mergeCell ref="B21:B22"/>
    <mergeCell ref="C21:C22"/>
    <mergeCell ref="D21:D22"/>
    <mergeCell ref="E4:G4"/>
    <mergeCell ref="H4:J4"/>
    <mergeCell ref="K4:M4"/>
    <mergeCell ref="E21:G21"/>
    <mergeCell ref="H21:J21"/>
    <mergeCell ref="A1:I1"/>
    <mergeCell ref="A2:I2"/>
    <mergeCell ref="A19:I19"/>
    <mergeCell ref="A4:A5"/>
    <mergeCell ref="B4:B5"/>
  </mergeCells>
  <printOptions/>
  <pageMargins left="0.2" right="0.2" top="0.2" bottom="0.5" header="0.19" footer="0.19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8"/>
  <sheetViews>
    <sheetView showGridLines="0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14.125" style="91" customWidth="1"/>
    <col min="2" max="2" width="67.75390625" style="91" customWidth="1"/>
    <col min="3" max="3" width="13.00390625" style="91" customWidth="1"/>
    <col min="4" max="4" width="13.25390625" style="91" customWidth="1"/>
    <col min="5" max="5" width="14.375" style="129" customWidth="1"/>
    <col min="6" max="6" width="16.375" style="129" customWidth="1"/>
    <col min="7" max="12" width="13.75390625" style="91" customWidth="1"/>
    <col min="13" max="13" width="9.125" style="91" customWidth="1"/>
    <col min="14" max="14" width="11.00390625" style="91" customWidth="1"/>
    <col min="15" max="16384" width="9.125" style="91" customWidth="1"/>
  </cols>
  <sheetData>
    <row r="1" spans="1:8" s="84" customFormat="1" ht="15.75">
      <c r="A1" s="81"/>
      <c r="B1" s="219" t="s">
        <v>81</v>
      </c>
      <c r="C1" s="219"/>
      <c r="D1" s="219"/>
      <c r="E1" s="219"/>
      <c r="F1" s="219"/>
      <c r="G1" s="219"/>
      <c r="H1" s="219"/>
    </row>
    <row r="2" spans="5:12" s="84" customFormat="1" ht="12.75">
      <c r="E2" s="124"/>
      <c r="F2" s="124"/>
      <c r="L2" s="96" t="s">
        <v>72</v>
      </c>
    </row>
    <row r="3" spans="1:12" s="84" customFormat="1" ht="21" customHeight="1">
      <c r="A3" s="236"/>
      <c r="B3" s="234" t="s">
        <v>31</v>
      </c>
      <c r="C3" s="232" t="s">
        <v>48</v>
      </c>
      <c r="D3" s="232"/>
      <c r="E3" s="237" t="s">
        <v>98</v>
      </c>
      <c r="F3" s="237"/>
      <c r="G3" s="232" t="s">
        <v>112</v>
      </c>
      <c r="H3" s="232"/>
      <c r="I3" s="232" t="s">
        <v>49</v>
      </c>
      <c r="J3" s="232"/>
      <c r="K3" s="232" t="s">
        <v>49</v>
      </c>
      <c r="L3" s="232"/>
    </row>
    <row r="4" spans="1:12" s="84" customFormat="1" ht="60" customHeight="1">
      <c r="A4" s="236"/>
      <c r="B4" s="235"/>
      <c r="C4" s="86" t="s">
        <v>36</v>
      </c>
      <c r="D4" s="86" t="s">
        <v>37</v>
      </c>
      <c r="E4" s="125" t="s">
        <v>36</v>
      </c>
      <c r="F4" s="126" t="s">
        <v>37</v>
      </c>
      <c r="G4" s="86" t="s">
        <v>36</v>
      </c>
      <c r="H4" s="86" t="s">
        <v>37</v>
      </c>
      <c r="I4" s="86" t="s">
        <v>36</v>
      </c>
      <c r="J4" s="86" t="s">
        <v>37</v>
      </c>
      <c r="K4" s="86" t="s">
        <v>36</v>
      </c>
      <c r="L4" s="86" t="s">
        <v>37</v>
      </c>
    </row>
    <row r="5" spans="1:12" s="84" customFormat="1" ht="12.75">
      <c r="A5" s="90"/>
      <c r="B5" s="85">
        <v>1</v>
      </c>
      <c r="C5" s="86">
        <v>2</v>
      </c>
      <c r="D5" s="85">
        <v>3</v>
      </c>
      <c r="E5" s="126">
        <v>4</v>
      </c>
      <c r="F5" s="126">
        <v>5</v>
      </c>
      <c r="G5" s="85">
        <v>6</v>
      </c>
      <c r="H5" s="86">
        <v>7</v>
      </c>
      <c r="I5" s="85">
        <v>8</v>
      </c>
      <c r="J5" s="86">
        <v>9</v>
      </c>
      <c r="K5" s="85">
        <v>10</v>
      </c>
      <c r="L5" s="86">
        <v>11</v>
      </c>
    </row>
    <row r="6" spans="1:12" s="84" customFormat="1" ht="12.75">
      <c r="A6" s="90"/>
      <c r="B6" s="85"/>
      <c r="C6" s="132"/>
      <c r="D6" s="85"/>
      <c r="E6" s="126"/>
      <c r="F6" s="126"/>
      <c r="G6" s="85"/>
      <c r="H6" s="86"/>
      <c r="I6" s="85"/>
      <c r="J6" s="86"/>
      <c r="K6" s="85"/>
      <c r="L6" s="86"/>
    </row>
    <row r="7" spans="1:12" s="84" customFormat="1" ht="12.75">
      <c r="A7" s="90"/>
      <c r="B7" s="85"/>
      <c r="C7" s="132"/>
      <c r="D7" s="85"/>
      <c r="E7" s="126"/>
      <c r="F7" s="126"/>
      <c r="G7" s="85"/>
      <c r="H7" s="86"/>
      <c r="I7" s="85"/>
      <c r="J7" s="86"/>
      <c r="K7" s="85"/>
      <c r="L7" s="86"/>
    </row>
    <row r="8" spans="1:12" s="88" customFormat="1" ht="12.75">
      <c r="A8" s="90"/>
      <c r="B8" s="95" t="s">
        <v>55</v>
      </c>
      <c r="C8" s="87"/>
      <c r="D8" s="75"/>
      <c r="E8" s="127"/>
      <c r="F8" s="127"/>
      <c r="G8" s="75"/>
      <c r="H8" s="75"/>
      <c r="I8" s="75"/>
      <c r="J8" s="75"/>
      <c r="K8" s="75"/>
      <c r="L8" s="75"/>
    </row>
    <row r="9" spans="1:12" s="88" customFormat="1" ht="125.25" customHeight="1">
      <c r="A9" s="94"/>
      <c r="B9" s="107" t="s">
        <v>82</v>
      </c>
      <c r="C9" s="75" t="s">
        <v>17</v>
      </c>
      <c r="D9" s="75"/>
      <c r="E9" s="127" t="s">
        <v>17</v>
      </c>
      <c r="F9" s="127"/>
      <c r="G9" s="75" t="s">
        <v>17</v>
      </c>
      <c r="H9" s="75"/>
      <c r="I9" s="75" t="s">
        <v>17</v>
      </c>
      <c r="J9" s="75"/>
      <c r="K9" s="75" t="s">
        <v>17</v>
      </c>
      <c r="L9" s="75"/>
    </row>
    <row r="10" spans="1:8" s="84" customFormat="1" ht="12.75">
      <c r="A10" s="88"/>
      <c r="B10" s="55"/>
      <c r="C10" s="55"/>
      <c r="D10" s="55"/>
      <c r="E10" s="128"/>
      <c r="F10" s="128"/>
      <c r="G10" s="55"/>
      <c r="H10" s="55"/>
    </row>
    <row r="11" spans="2:8" s="84" customFormat="1" ht="12.75">
      <c r="B11" s="55"/>
      <c r="C11" s="55"/>
      <c r="D11" s="55"/>
      <c r="E11" s="128"/>
      <c r="F11" s="128"/>
      <c r="G11" s="55"/>
      <c r="H11" s="55"/>
    </row>
    <row r="12" spans="2:8" s="84" customFormat="1" ht="12.75">
      <c r="B12" s="55"/>
      <c r="C12" s="55"/>
      <c r="D12" s="55"/>
      <c r="E12" s="128"/>
      <c r="F12" s="128"/>
      <c r="G12" s="55"/>
      <c r="H12" s="55"/>
    </row>
    <row r="13" spans="2:8" s="84" customFormat="1" ht="12.75">
      <c r="B13" s="55"/>
      <c r="C13" s="55"/>
      <c r="D13" s="55"/>
      <c r="E13" s="128"/>
      <c r="F13" s="128"/>
      <c r="G13" s="55"/>
      <c r="H13" s="55"/>
    </row>
    <row r="14" ht="12.75">
      <c r="A14" s="108"/>
    </row>
    <row r="15" ht="12.75">
      <c r="A15" s="108"/>
    </row>
    <row r="16" ht="12.75">
      <c r="A16" s="108"/>
    </row>
    <row r="17" ht="12.75">
      <c r="A17" s="108"/>
    </row>
    <row r="18" ht="12.75">
      <c r="A18" s="108"/>
    </row>
    <row r="19" ht="12.75">
      <c r="A19" s="108"/>
    </row>
    <row r="20" ht="12.75">
      <c r="A20" s="108"/>
    </row>
    <row r="21" ht="12.75">
      <c r="A21" s="108"/>
    </row>
    <row r="22" ht="12.75">
      <c r="A22" s="108"/>
    </row>
    <row r="23" ht="12.75">
      <c r="A23" s="108"/>
    </row>
    <row r="24" ht="12.75">
      <c r="A24" s="108"/>
    </row>
    <row r="25" ht="12.75">
      <c r="A25" s="108"/>
    </row>
    <row r="26" ht="12.75">
      <c r="A26" s="108"/>
    </row>
    <row r="27" ht="12.75">
      <c r="A27" s="108"/>
    </row>
    <row r="28" ht="12.75">
      <c r="A28" s="108"/>
    </row>
    <row r="29" ht="12.75">
      <c r="A29" s="108"/>
    </row>
    <row r="30" ht="12.75">
      <c r="A30" s="108"/>
    </row>
    <row r="31" ht="12.75">
      <c r="A31" s="108"/>
    </row>
    <row r="32" ht="12.75">
      <c r="A32" s="108"/>
    </row>
    <row r="33" ht="12.75">
      <c r="A33" s="108"/>
    </row>
    <row r="34" ht="12.75">
      <c r="A34" s="108"/>
    </row>
    <row r="35" ht="12.75">
      <c r="A35" s="108"/>
    </row>
    <row r="36" ht="12.75">
      <c r="A36" s="108"/>
    </row>
    <row r="37" ht="12.75">
      <c r="A37" s="108"/>
    </row>
    <row r="38" ht="12.75">
      <c r="A38" s="108"/>
    </row>
    <row r="39" ht="12.75">
      <c r="A39" s="108"/>
    </row>
    <row r="40" ht="12.75">
      <c r="A40" s="108"/>
    </row>
    <row r="41" ht="12.75">
      <c r="A41" s="108"/>
    </row>
    <row r="42" ht="12.75">
      <c r="A42" s="108"/>
    </row>
    <row r="43" ht="12.75">
      <c r="A43" s="108"/>
    </row>
    <row r="44" ht="12.75">
      <c r="A44" s="108"/>
    </row>
    <row r="45" ht="12.75">
      <c r="A45" s="108"/>
    </row>
    <row r="46" ht="12.75">
      <c r="A46" s="108"/>
    </row>
    <row r="47" ht="12.75">
      <c r="A47" s="108"/>
    </row>
    <row r="48" ht="12.75">
      <c r="A48" s="108"/>
    </row>
    <row r="49" ht="12.75">
      <c r="A49" s="108"/>
    </row>
    <row r="50" ht="12.75">
      <c r="A50" s="108"/>
    </row>
    <row r="51" ht="12.75">
      <c r="A51" s="108"/>
    </row>
    <row r="52" ht="12.75">
      <c r="A52" s="108"/>
    </row>
    <row r="53" ht="12.75">
      <c r="A53" s="108"/>
    </row>
    <row r="54" ht="12.75">
      <c r="A54" s="108"/>
    </row>
    <row r="55" ht="12.75">
      <c r="A55" s="108"/>
    </row>
    <row r="56" ht="12.75">
      <c r="A56" s="108"/>
    </row>
    <row r="57" ht="12.75">
      <c r="A57" s="108"/>
    </row>
    <row r="58" ht="12.75">
      <c r="A58" s="108"/>
    </row>
    <row r="59" ht="12.75">
      <c r="A59" s="108"/>
    </row>
    <row r="60" ht="12.75">
      <c r="A60" s="108"/>
    </row>
    <row r="61" ht="12.75">
      <c r="A61" s="108"/>
    </row>
    <row r="62" ht="12.75">
      <c r="A62" s="108"/>
    </row>
    <row r="63" ht="12.75">
      <c r="A63" s="108"/>
    </row>
    <row r="64" ht="12.75">
      <c r="A64" s="108"/>
    </row>
    <row r="65" ht="12.75">
      <c r="A65" s="108"/>
    </row>
    <row r="66" ht="12.75">
      <c r="A66" s="108"/>
    </row>
    <row r="67" ht="12.75">
      <c r="A67" s="108"/>
    </row>
    <row r="68" ht="12.75">
      <c r="A68" s="108"/>
    </row>
    <row r="69" ht="12.75">
      <c r="A69" s="108"/>
    </row>
    <row r="70" ht="12.75">
      <c r="A70" s="108"/>
    </row>
    <row r="71" ht="12.75">
      <c r="A71" s="108"/>
    </row>
    <row r="72" ht="12.75">
      <c r="A72" s="108"/>
    </row>
    <row r="73" ht="12.75">
      <c r="A73" s="108"/>
    </row>
    <row r="74" ht="12.75">
      <c r="A74" s="108"/>
    </row>
    <row r="75" ht="12.75">
      <c r="A75" s="108"/>
    </row>
    <row r="76" ht="12.75">
      <c r="A76" s="108"/>
    </row>
    <row r="77" ht="12.75">
      <c r="A77" s="108"/>
    </row>
    <row r="78" ht="12.75">
      <c r="A78" s="108"/>
    </row>
    <row r="79" ht="12.75">
      <c r="A79" s="108"/>
    </row>
    <row r="80" ht="12.75">
      <c r="A80" s="108"/>
    </row>
    <row r="81" ht="12.75">
      <c r="A81" s="108"/>
    </row>
    <row r="82" ht="12.75">
      <c r="A82" s="108"/>
    </row>
    <row r="83" ht="12.75">
      <c r="A83" s="108"/>
    </row>
    <row r="84" ht="12.75">
      <c r="A84" s="108"/>
    </row>
    <row r="85" ht="12.75">
      <c r="A85" s="108"/>
    </row>
    <row r="86" ht="12.75">
      <c r="A86" s="108"/>
    </row>
    <row r="87" ht="12.75">
      <c r="A87" s="108"/>
    </row>
    <row r="88" ht="12.75">
      <c r="A88" s="108"/>
    </row>
    <row r="89" ht="12.75">
      <c r="A89" s="108"/>
    </row>
    <row r="90" ht="12.75">
      <c r="A90" s="108"/>
    </row>
    <row r="91" ht="12.75">
      <c r="A91" s="108"/>
    </row>
    <row r="92" ht="12.75">
      <c r="A92" s="108"/>
    </row>
    <row r="93" ht="12.75">
      <c r="A93" s="108"/>
    </row>
    <row r="94" ht="12.75">
      <c r="A94" s="108"/>
    </row>
    <row r="95" ht="12.75">
      <c r="A95" s="108"/>
    </row>
    <row r="96" ht="12.75">
      <c r="A96" s="108"/>
    </row>
    <row r="97" ht="12.75">
      <c r="A97" s="108"/>
    </row>
    <row r="98" ht="12.75">
      <c r="A98" s="108"/>
    </row>
    <row r="99" ht="12.75">
      <c r="A99" s="108"/>
    </row>
    <row r="100" ht="12.75">
      <c r="A100" s="108"/>
    </row>
    <row r="101" ht="12.75">
      <c r="A101" s="108"/>
    </row>
    <row r="102" ht="12.75">
      <c r="A102" s="108"/>
    </row>
    <row r="103" ht="12.75">
      <c r="A103" s="108"/>
    </row>
    <row r="104" ht="12.75">
      <c r="A104" s="108"/>
    </row>
    <row r="105" ht="12.75">
      <c r="A105" s="108"/>
    </row>
    <row r="106" ht="12.75">
      <c r="A106" s="108"/>
    </row>
    <row r="107" ht="12.75">
      <c r="A107" s="108"/>
    </row>
    <row r="108" ht="12.75">
      <c r="A108" s="108"/>
    </row>
    <row r="109" ht="12.75">
      <c r="A109" s="108"/>
    </row>
    <row r="110" ht="12.75">
      <c r="A110" s="108"/>
    </row>
    <row r="111" ht="12.75">
      <c r="A111" s="108"/>
    </row>
    <row r="112" ht="12.75">
      <c r="A112" s="108"/>
    </row>
    <row r="113" ht="12.75">
      <c r="A113" s="108"/>
    </row>
    <row r="114" ht="12.75">
      <c r="A114" s="108"/>
    </row>
    <row r="115" ht="12.75">
      <c r="A115" s="108"/>
    </row>
    <row r="116" ht="12.75">
      <c r="A116" s="108"/>
    </row>
    <row r="117" ht="12.75">
      <c r="A117" s="108"/>
    </row>
    <row r="118" ht="12.75">
      <c r="A118" s="108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P10"/>
  <sheetViews>
    <sheetView showGridLines="0"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8.375" style="93" customWidth="1"/>
    <col min="2" max="2" width="38.625" style="93" customWidth="1"/>
    <col min="3" max="4" width="13.75390625" style="93" customWidth="1"/>
    <col min="5" max="5" width="13.25390625" style="93" customWidth="1"/>
    <col min="6" max="6" width="10.375" style="93" customWidth="1"/>
    <col min="7" max="7" width="12.625" style="93" customWidth="1"/>
    <col min="8" max="8" width="11.375" style="93" customWidth="1"/>
    <col min="9" max="9" width="12.875" style="93" customWidth="1"/>
    <col min="10" max="10" width="11.125" style="93" customWidth="1"/>
    <col min="11" max="16" width="11.375" style="93" customWidth="1"/>
    <col min="17" max="16384" width="9.125" style="93" customWidth="1"/>
  </cols>
  <sheetData>
    <row r="1" ht="62.25" customHeight="1"/>
    <row r="2" spans="1:16" s="92" customFormat="1" ht="15.75">
      <c r="A2" s="241" t="s">
        <v>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4" spans="1:16" s="92" customFormat="1" ht="18" customHeight="1">
      <c r="A4" s="242" t="s">
        <v>22</v>
      </c>
      <c r="B4" s="238" t="s">
        <v>38</v>
      </c>
      <c r="C4" s="238" t="s">
        <v>50</v>
      </c>
      <c r="D4" s="238"/>
      <c r="E4" s="238"/>
      <c r="F4" s="238"/>
      <c r="G4" s="238" t="s">
        <v>47</v>
      </c>
      <c r="H4" s="238"/>
      <c r="I4" s="238"/>
      <c r="J4" s="238"/>
      <c r="K4" s="243" t="s">
        <v>51</v>
      </c>
      <c r="L4" s="243"/>
      <c r="M4" s="243" t="s">
        <v>52</v>
      </c>
      <c r="N4" s="243"/>
      <c r="O4" s="243" t="s">
        <v>51</v>
      </c>
      <c r="P4" s="243"/>
    </row>
    <row r="5" spans="1:16" s="92" customFormat="1" ht="42.75" customHeight="1">
      <c r="A5" s="238"/>
      <c r="B5" s="238"/>
      <c r="C5" s="238" t="s">
        <v>40</v>
      </c>
      <c r="D5" s="238"/>
      <c r="E5" s="238" t="s">
        <v>20</v>
      </c>
      <c r="F5" s="238"/>
      <c r="G5" s="238" t="s">
        <v>40</v>
      </c>
      <c r="H5" s="238"/>
      <c r="I5" s="238" t="s">
        <v>20</v>
      </c>
      <c r="J5" s="238"/>
      <c r="K5" s="239" t="s">
        <v>61</v>
      </c>
      <c r="L5" s="239" t="s">
        <v>62</v>
      </c>
      <c r="M5" s="239" t="s">
        <v>63</v>
      </c>
      <c r="N5" s="239" t="s">
        <v>64</v>
      </c>
      <c r="O5" s="239" t="s">
        <v>63</v>
      </c>
      <c r="P5" s="239" t="s">
        <v>64</v>
      </c>
    </row>
    <row r="6" spans="1:16" s="92" customFormat="1" ht="42.75" customHeight="1">
      <c r="A6" s="238"/>
      <c r="B6" s="238"/>
      <c r="C6" s="75" t="s">
        <v>23</v>
      </c>
      <c r="D6" s="75" t="s">
        <v>39</v>
      </c>
      <c r="E6" s="75" t="s">
        <v>23</v>
      </c>
      <c r="F6" s="75" t="s">
        <v>39</v>
      </c>
      <c r="G6" s="75" t="s">
        <v>23</v>
      </c>
      <c r="H6" s="75" t="s">
        <v>1</v>
      </c>
      <c r="I6" s="75" t="s">
        <v>23</v>
      </c>
      <c r="J6" s="75" t="s">
        <v>1</v>
      </c>
      <c r="K6" s="240"/>
      <c r="L6" s="240"/>
      <c r="M6" s="240"/>
      <c r="N6" s="240"/>
      <c r="O6" s="240"/>
      <c r="P6" s="240"/>
    </row>
    <row r="7" spans="1:16" s="92" customFormat="1" ht="12.75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75">
        <v>16</v>
      </c>
    </row>
    <row r="8" spans="1:16" s="92" customFormat="1" ht="12.75">
      <c r="A8" s="75"/>
      <c r="B8" s="5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s="53" customFormat="1" ht="12.75">
      <c r="A9" s="5"/>
      <c r="B9" s="6" t="s">
        <v>65</v>
      </c>
      <c r="C9" s="5"/>
      <c r="D9" s="5"/>
      <c r="E9" s="5"/>
      <c r="F9" s="5"/>
      <c r="G9" s="5"/>
      <c r="H9" s="5"/>
      <c r="I9" s="5"/>
      <c r="J9" s="5"/>
      <c r="K9" s="17"/>
      <c r="L9" s="17"/>
      <c r="M9" s="17"/>
      <c r="N9" s="17"/>
      <c r="O9" s="17"/>
      <c r="P9" s="17"/>
    </row>
    <row r="10" spans="1:16" s="92" customFormat="1" ht="33.75" customHeight="1">
      <c r="A10" s="86"/>
      <c r="B10" s="89" t="s">
        <v>18</v>
      </c>
      <c r="C10" s="2" t="s">
        <v>17</v>
      </c>
      <c r="D10" s="2" t="s">
        <v>17</v>
      </c>
      <c r="E10" s="54"/>
      <c r="F10" s="54"/>
      <c r="G10" s="2" t="s">
        <v>17</v>
      </c>
      <c r="H10" s="2" t="s">
        <v>17</v>
      </c>
      <c r="I10" s="54"/>
      <c r="J10" s="54"/>
      <c r="K10" s="2" t="s">
        <v>17</v>
      </c>
      <c r="L10" s="54"/>
      <c r="M10" s="2" t="s">
        <v>17</v>
      </c>
      <c r="N10" s="54"/>
      <c r="O10" s="2" t="s">
        <v>17</v>
      </c>
      <c r="P10" s="54"/>
    </row>
  </sheetData>
  <sheetProtection/>
  <mergeCells count="18">
    <mergeCell ref="A2:P2"/>
    <mergeCell ref="A4:A6"/>
    <mergeCell ref="B4:B6"/>
    <mergeCell ref="C4:F4"/>
    <mergeCell ref="G4:J4"/>
    <mergeCell ref="I5:J5"/>
    <mergeCell ref="M5:M6"/>
    <mergeCell ref="K4:L4"/>
    <mergeCell ref="M4:N4"/>
    <mergeCell ref="O4:P4"/>
    <mergeCell ref="C5:D5"/>
    <mergeCell ref="E5:F5"/>
    <mergeCell ref="N5:N6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3"/>
  <sheetViews>
    <sheetView showGridLines="0" view="pageBreakPreview" zoomScale="85" zoomScaleNormal="85" zoomScaleSheetLayoutView="85" zoomScalePageLayoutView="0" workbookViewId="0" topLeftCell="A27">
      <selection activeCell="A39" sqref="A39:IV41"/>
    </sheetView>
  </sheetViews>
  <sheetFormatPr defaultColWidth="9.00390625" defaultRowHeight="12.75"/>
  <cols>
    <col min="1" max="1" width="7.75390625" style="35" customWidth="1"/>
    <col min="2" max="2" width="28.75390625" style="35" customWidth="1"/>
    <col min="3" max="3" width="15.25390625" style="35" customWidth="1"/>
    <col min="4" max="5" width="12.625" style="35" customWidth="1"/>
    <col min="6" max="6" width="14.125" style="35" customWidth="1"/>
    <col min="7" max="8" width="14.00390625" style="35" customWidth="1"/>
    <col min="9" max="11" width="11.75390625" style="35" customWidth="1"/>
    <col min="12" max="12" width="14.00390625" style="35" customWidth="1"/>
    <col min="13" max="13" width="11.75390625" style="35" customWidth="1"/>
    <col min="14" max="14" width="13.25390625" style="35" customWidth="1"/>
    <col min="15" max="16384" width="9.125" style="35" customWidth="1"/>
  </cols>
  <sheetData>
    <row r="2" spans="1:16" ht="12.75">
      <c r="A2" s="272" t="s">
        <v>131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4" spans="1:16" ht="20.25" customHeight="1">
      <c r="A4" s="272" t="s">
        <v>178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5" ht="18" customHeight="1">
      <c r="N5" s="35" t="s">
        <v>72</v>
      </c>
    </row>
    <row r="6" spans="1:14" ht="39.75" customHeight="1">
      <c r="A6" s="268" t="s">
        <v>22</v>
      </c>
      <c r="B6" s="268" t="s">
        <v>109</v>
      </c>
      <c r="C6" s="274" t="s">
        <v>24</v>
      </c>
      <c r="D6" s="275"/>
      <c r="E6" s="276"/>
      <c r="F6" s="257" t="s">
        <v>157</v>
      </c>
      <c r="G6" s="258"/>
      <c r="H6" s="259"/>
      <c r="I6" s="257" t="s">
        <v>159</v>
      </c>
      <c r="J6" s="258"/>
      <c r="K6" s="258"/>
      <c r="L6" s="256" t="s">
        <v>158</v>
      </c>
      <c r="M6" s="256"/>
      <c r="N6" s="256"/>
    </row>
    <row r="7" spans="1:14" ht="25.5">
      <c r="A7" s="273"/>
      <c r="B7" s="269"/>
      <c r="C7" s="277"/>
      <c r="D7" s="278"/>
      <c r="E7" s="279"/>
      <c r="F7" s="3" t="s">
        <v>36</v>
      </c>
      <c r="G7" s="3" t="s">
        <v>37</v>
      </c>
      <c r="H7" s="3" t="s">
        <v>86</v>
      </c>
      <c r="I7" s="3" t="s">
        <v>36</v>
      </c>
      <c r="J7" s="3" t="s">
        <v>37</v>
      </c>
      <c r="K7" s="3" t="s">
        <v>43</v>
      </c>
      <c r="L7" s="3" t="s">
        <v>36</v>
      </c>
      <c r="M7" s="3" t="s">
        <v>37</v>
      </c>
      <c r="N7" s="3" t="s">
        <v>87</v>
      </c>
    </row>
    <row r="8" spans="1:14" ht="12.75">
      <c r="A8" s="2">
        <v>1</v>
      </c>
      <c r="B8" s="2">
        <v>2</v>
      </c>
      <c r="C8" s="253">
        <v>3</v>
      </c>
      <c r="D8" s="254"/>
      <c r="E8" s="255"/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4" ht="57.75" customHeight="1">
      <c r="A9" s="2">
        <v>1</v>
      </c>
      <c r="B9" s="11" t="s">
        <v>200</v>
      </c>
      <c r="C9" s="253" t="s">
        <v>177</v>
      </c>
      <c r="D9" s="254"/>
      <c r="E9" s="255"/>
      <c r="F9" s="143">
        <v>1744202</v>
      </c>
      <c r="G9" s="144">
        <v>325659</v>
      </c>
      <c r="H9" s="145">
        <f>F9+G9</f>
        <v>2069861</v>
      </c>
      <c r="I9" s="144">
        <v>2000000</v>
      </c>
      <c r="J9" s="144">
        <v>302825</v>
      </c>
      <c r="K9" s="145">
        <f>I9+J9</f>
        <v>2302825</v>
      </c>
      <c r="L9" s="145">
        <v>2000000</v>
      </c>
      <c r="M9" s="145">
        <v>369517</v>
      </c>
      <c r="N9" s="145">
        <f>L9+M9</f>
        <v>2369517</v>
      </c>
    </row>
    <row r="10" spans="1:14" ht="12.75">
      <c r="A10" s="2"/>
      <c r="B10" s="11"/>
      <c r="C10" s="253"/>
      <c r="D10" s="254"/>
      <c r="E10" s="255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hidden="1">
      <c r="A11" s="2"/>
      <c r="B11" s="11"/>
      <c r="C11" s="253"/>
      <c r="D11" s="254"/>
      <c r="E11" s="255"/>
      <c r="F11" s="2"/>
      <c r="G11" s="2"/>
      <c r="H11" s="2"/>
      <c r="I11" s="2"/>
      <c r="J11" s="2"/>
      <c r="K11" s="2"/>
      <c r="L11" s="2"/>
      <c r="M11" s="2"/>
      <c r="N11" s="2"/>
    </row>
    <row r="12" spans="1:14" ht="12.75" hidden="1">
      <c r="A12" s="3"/>
      <c r="B12" s="12" t="s">
        <v>19</v>
      </c>
      <c r="C12" s="253"/>
      <c r="D12" s="254"/>
      <c r="E12" s="255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2"/>
      <c r="B13" s="4" t="s">
        <v>55</v>
      </c>
      <c r="C13" s="253"/>
      <c r="D13" s="254"/>
      <c r="E13" s="255"/>
      <c r="F13" s="146">
        <f>SUM(F9:F12)</f>
        <v>1744202</v>
      </c>
      <c r="G13" s="146">
        <f aca="true" t="shared" si="0" ref="G13:N13">SUM(G9:G12)</f>
        <v>325659</v>
      </c>
      <c r="H13" s="146">
        <f t="shared" si="0"/>
        <v>2069861</v>
      </c>
      <c r="I13" s="146">
        <f t="shared" si="0"/>
        <v>2000000</v>
      </c>
      <c r="J13" s="146">
        <f t="shared" si="0"/>
        <v>302825</v>
      </c>
      <c r="K13" s="146">
        <f t="shared" si="0"/>
        <v>2302825</v>
      </c>
      <c r="L13" s="146">
        <f t="shared" si="0"/>
        <v>2000000</v>
      </c>
      <c r="M13" s="146">
        <f t="shared" si="0"/>
        <v>369517</v>
      </c>
      <c r="N13" s="146">
        <f t="shared" si="0"/>
        <v>2369517</v>
      </c>
    </row>
    <row r="15" spans="1:16" s="58" customFormat="1" ht="19.5" customHeight="1">
      <c r="A15" s="83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5"/>
      <c r="P15" s="35"/>
    </row>
    <row r="16" spans="1:16" s="58" customFormat="1" ht="19.5" customHeight="1">
      <c r="A16" s="83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5"/>
      <c r="P16" s="35"/>
    </row>
    <row r="17" spans="1:16" s="58" customFormat="1" ht="19.5" customHeight="1">
      <c r="A17" s="8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5"/>
      <c r="P17" s="35"/>
    </row>
    <row r="18" spans="1:16" s="109" customFormat="1" ht="21.75" customHeight="1">
      <c r="A18" s="265" t="s">
        <v>179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119"/>
      <c r="P18" s="119"/>
    </row>
    <row r="19" spans="1:16" s="109" customFormat="1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 t="s">
        <v>72</v>
      </c>
      <c r="L19" s="110"/>
      <c r="M19" s="110"/>
      <c r="N19" s="110"/>
      <c r="O19" s="110"/>
      <c r="P19" s="110"/>
    </row>
    <row r="20" spans="1:14" s="110" customFormat="1" ht="18.75" customHeight="1">
      <c r="A20" s="266" t="s">
        <v>22</v>
      </c>
      <c r="B20" s="268" t="s">
        <v>109</v>
      </c>
      <c r="C20" s="244" t="s">
        <v>24</v>
      </c>
      <c r="D20" s="245"/>
      <c r="E20" s="246"/>
      <c r="F20" s="280" t="s">
        <v>174</v>
      </c>
      <c r="G20" s="281"/>
      <c r="H20" s="282"/>
      <c r="I20" s="280" t="s">
        <v>175</v>
      </c>
      <c r="J20" s="281"/>
      <c r="K20" s="282"/>
      <c r="L20" s="113"/>
      <c r="M20" s="113"/>
      <c r="N20" s="113"/>
    </row>
    <row r="21" spans="1:14" s="110" customFormat="1" ht="28.5" customHeight="1">
      <c r="A21" s="267"/>
      <c r="B21" s="269"/>
      <c r="C21" s="247"/>
      <c r="D21" s="248"/>
      <c r="E21" s="249"/>
      <c r="F21" s="111" t="s">
        <v>36</v>
      </c>
      <c r="G21" s="111" t="s">
        <v>37</v>
      </c>
      <c r="H21" s="3" t="s">
        <v>86</v>
      </c>
      <c r="I21" s="111" t="s">
        <v>36</v>
      </c>
      <c r="J21" s="111" t="s">
        <v>37</v>
      </c>
      <c r="K21" s="3" t="s">
        <v>43</v>
      </c>
      <c r="L21" s="114"/>
      <c r="M21" s="114"/>
      <c r="N21" s="114"/>
    </row>
    <row r="22" spans="1:14" s="110" customFormat="1" ht="12.75">
      <c r="A22" s="120">
        <v>1</v>
      </c>
      <c r="B22" s="120">
        <v>2</v>
      </c>
      <c r="C22" s="250">
        <v>3</v>
      </c>
      <c r="D22" s="251"/>
      <c r="E22" s="252"/>
      <c r="F22" s="120">
        <v>4</v>
      </c>
      <c r="G22" s="120">
        <v>5</v>
      </c>
      <c r="H22" s="120">
        <v>6</v>
      </c>
      <c r="I22" s="120">
        <v>7</v>
      </c>
      <c r="J22" s="120">
        <v>8</v>
      </c>
      <c r="K22" s="120">
        <v>9</v>
      </c>
      <c r="L22" s="115"/>
      <c r="M22" s="115"/>
      <c r="N22" s="115"/>
    </row>
    <row r="23" spans="1:14" s="110" customFormat="1" ht="51">
      <c r="A23" s="2">
        <v>1</v>
      </c>
      <c r="B23" s="11" t="s">
        <v>200</v>
      </c>
      <c r="C23" s="253" t="s">
        <v>177</v>
      </c>
      <c r="D23" s="254"/>
      <c r="E23" s="255"/>
      <c r="F23" s="142">
        <v>4339600</v>
      </c>
      <c r="G23" s="142">
        <v>615120</v>
      </c>
      <c r="H23" s="145">
        <f>F23+G23</f>
        <v>4954720</v>
      </c>
      <c r="I23" s="142">
        <v>4528300</v>
      </c>
      <c r="J23" s="142">
        <v>804703</v>
      </c>
      <c r="K23" s="145">
        <f>I23+J23</f>
        <v>5333003</v>
      </c>
      <c r="L23" s="115"/>
      <c r="M23" s="115"/>
      <c r="N23" s="115"/>
    </row>
    <row r="24" spans="1:14" s="110" customFormat="1" ht="12.75">
      <c r="A24" s="120"/>
      <c r="B24" s="121"/>
      <c r="C24" s="250"/>
      <c r="D24" s="251"/>
      <c r="E24" s="252"/>
      <c r="F24" s="145"/>
      <c r="G24" s="145"/>
      <c r="H24" s="145"/>
      <c r="I24" s="145"/>
      <c r="J24" s="145"/>
      <c r="K24" s="145"/>
      <c r="L24" s="115"/>
      <c r="M24" s="115"/>
      <c r="N24" s="115"/>
    </row>
    <row r="25" spans="1:14" s="110" customFormat="1" ht="12.75" hidden="1">
      <c r="A25" s="120"/>
      <c r="B25" s="121"/>
      <c r="C25" s="250"/>
      <c r="D25" s="251"/>
      <c r="E25" s="252"/>
      <c r="F25" s="145"/>
      <c r="G25" s="145"/>
      <c r="H25" s="145"/>
      <c r="I25" s="145"/>
      <c r="J25" s="145"/>
      <c r="K25" s="145"/>
      <c r="L25" s="115"/>
      <c r="M25" s="115"/>
      <c r="N25" s="115"/>
    </row>
    <row r="26" spans="1:14" s="110" customFormat="1" ht="12.75" hidden="1">
      <c r="A26" s="120"/>
      <c r="B26" s="122" t="s">
        <v>19</v>
      </c>
      <c r="C26" s="250"/>
      <c r="D26" s="251"/>
      <c r="E26" s="252"/>
      <c r="F26" s="145"/>
      <c r="G26" s="145"/>
      <c r="H26" s="145"/>
      <c r="I26" s="145"/>
      <c r="J26" s="145"/>
      <c r="K26" s="145"/>
      <c r="L26" s="115"/>
      <c r="M26" s="115"/>
      <c r="N26" s="115"/>
    </row>
    <row r="27" spans="1:14" s="110" customFormat="1" ht="12.75">
      <c r="A27" s="111"/>
      <c r="B27" s="112" t="s">
        <v>55</v>
      </c>
      <c r="C27" s="250"/>
      <c r="D27" s="251"/>
      <c r="E27" s="252"/>
      <c r="F27" s="147">
        <f aca="true" t="shared" si="1" ref="F27:K27">SUM(F23:F26)</f>
        <v>4339600</v>
      </c>
      <c r="G27" s="147">
        <f t="shared" si="1"/>
        <v>615120</v>
      </c>
      <c r="H27" s="147">
        <f t="shared" si="1"/>
        <v>4954720</v>
      </c>
      <c r="I27" s="147">
        <f t="shared" si="1"/>
        <v>4528300</v>
      </c>
      <c r="J27" s="147">
        <f t="shared" si="1"/>
        <v>804703</v>
      </c>
      <c r="K27" s="147">
        <f t="shared" si="1"/>
        <v>5333003</v>
      </c>
      <c r="L27" s="114"/>
      <c r="M27" s="114"/>
      <c r="N27" s="114"/>
    </row>
    <row r="30" spans="1:16" ht="12.75">
      <c r="A30" s="260" t="s">
        <v>132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58"/>
      <c r="P30" s="58"/>
    </row>
    <row r="31" spans="1:16" ht="12.75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58"/>
      <c r="P31" s="58"/>
    </row>
    <row r="32" spans="1:16" ht="1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35" t="s">
        <v>72</v>
      </c>
      <c r="O32" s="58"/>
      <c r="P32" s="58"/>
    </row>
    <row r="33" spans="1:14" s="110" customFormat="1" ht="27" customHeight="1">
      <c r="A33" s="261"/>
      <c r="B33" s="262" t="s">
        <v>66</v>
      </c>
      <c r="C33" s="263" t="s">
        <v>84</v>
      </c>
      <c r="D33" s="263" t="s">
        <v>85</v>
      </c>
      <c r="E33" s="270" t="s">
        <v>48</v>
      </c>
      <c r="F33" s="271"/>
      <c r="G33" s="250" t="s">
        <v>54</v>
      </c>
      <c r="H33" s="252"/>
      <c r="I33" s="270" t="s">
        <v>112</v>
      </c>
      <c r="J33" s="271"/>
      <c r="K33" s="250" t="s">
        <v>49</v>
      </c>
      <c r="L33" s="252"/>
      <c r="M33" s="250" t="s">
        <v>49</v>
      </c>
      <c r="N33" s="252"/>
    </row>
    <row r="34" spans="1:14" s="110" customFormat="1" ht="95.25" customHeight="1">
      <c r="A34" s="261"/>
      <c r="B34" s="262"/>
      <c r="C34" s="264"/>
      <c r="D34" s="264"/>
      <c r="E34" s="130" t="s">
        <v>107</v>
      </c>
      <c r="F34" s="120" t="s">
        <v>67</v>
      </c>
      <c r="G34" s="130" t="s">
        <v>108</v>
      </c>
      <c r="H34" s="120" t="s">
        <v>67</v>
      </c>
      <c r="I34" s="130" t="s">
        <v>108</v>
      </c>
      <c r="J34" s="120" t="s">
        <v>67</v>
      </c>
      <c r="K34" s="130" t="s">
        <v>108</v>
      </c>
      <c r="L34" s="120" t="s">
        <v>67</v>
      </c>
      <c r="M34" s="130" t="s">
        <v>108</v>
      </c>
      <c r="N34" s="120" t="s">
        <v>67</v>
      </c>
    </row>
    <row r="35" spans="1:14" ht="12.75">
      <c r="A35" s="99"/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N35" s="2">
        <v>13</v>
      </c>
    </row>
    <row r="36" spans="1:14" ht="12.75">
      <c r="A36" s="99"/>
      <c r="B36" s="52"/>
      <c r="C36" s="52"/>
      <c r="D36" s="52"/>
      <c r="E36" s="5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99"/>
      <c r="B37" s="52"/>
      <c r="C37" s="52"/>
      <c r="D37" s="52"/>
      <c r="E37" s="5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99"/>
      <c r="B38" s="52"/>
      <c r="C38" s="52"/>
      <c r="D38" s="52"/>
      <c r="E38" s="5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 hidden="1">
      <c r="A39" s="99"/>
      <c r="B39" s="52"/>
      <c r="C39" s="52"/>
      <c r="D39" s="52"/>
      <c r="E39" s="5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 hidden="1">
      <c r="A40" s="99"/>
      <c r="B40" s="52"/>
      <c r="C40" s="52"/>
      <c r="D40" s="52"/>
      <c r="E40" s="5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 hidden="1">
      <c r="A41" s="99"/>
      <c r="B41" s="52"/>
      <c r="C41" s="52"/>
      <c r="D41" s="52"/>
      <c r="E41" s="5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99"/>
      <c r="B42" s="52" t="s">
        <v>7</v>
      </c>
      <c r="C42" s="52"/>
      <c r="D42" s="52"/>
      <c r="E42" s="5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99"/>
      <c r="B43" s="4" t="s">
        <v>55</v>
      </c>
      <c r="C43" s="52"/>
      <c r="D43" s="52"/>
      <c r="E43" s="52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37">
    <mergeCell ref="A2:P2"/>
    <mergeCell ref="A4:P4"/>
    <mergeCell ref="A6:A7"/>
    <mergeCell ref="B6:B7"/>
    <mergeCell ref="C25:E25"/>
    <mergeCell ref="C26:E26"/>
    <mergeCell ref="C6:E7"/>
    <mergeCell ref="F20:H20"/>
    <mergeCell ref="I20:K20"/>
    <mergeCell ref="C13:E13"/>
    <mergeCell ref="I6:K6"/>
    <mergeCell ref="A18:N18"/>
    <mergeCell ref="A20:A21"/>
    <mergeCell ref="B20:B21"/>
    <mergeCell ref="E33:F33"/>
    <mergeCell ref="G33:H33"/>
    <mergeCell ref="I33:J33"/>
    <mergeCell ref="K33:L33"/>
    <mergeCell ref="M33:N33"/>
    <mergeCell ref="C27:E27"/>
    <mergeCell ref="C24:E24"/>
    <mergeCell ref="A30:N30"/>
    <mergeCell ref="A31:N31"/>
    <mergeCell ref="A33:A34"/>
    <mergeCell ref="B33:B34"/>
    <mergeCell ref="C33:C34"/>
    <mergeCell ref="D33:D34"/>
    <mergeCell ref="C20:E21"/>
    <mergeCell ref="C22:E22"/>
    <mergeCell ref="C23:E23"/>
    <mergeCell ref="L6:N6"/>
    <mergeCell ref="C9:E9"/>
    <mergeCell ref="C10:E10"/>
    <mergeCell ref="C11:E11"/>
    <mergeCell ref="C12:E12"/>
    <mergeCell ref="C8:E8"/>
    <mergeCell ref="F6:H6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47"/>
  <sheetViews>
    <sheetView showGridLines="0" view="pageBreakPreview" zoomScale="75" zoomScaleNormal="75" zoomScaleSheetLayoutView="75" zoomScalePageLayoutView="0" workbookViewId="0" topLeftCell="A37">
      <selection activeCell="K38" sqref="K38"/>
    </sheetView>
  </sheetViews>
  <sheetFormatPr defaultColWidth="9.00390625" defaultRowHeight="12.75"/>
  <cols>
    <col min="1" max="1" width="20.75390625" style="51" customWidth="1"/>
    <col min="2" max="2" width="22.125" style="51" customWidth="1"/>
    <col min="3" max="3" width="17.625" style="51" customWidth="1"/>
    <col min="4" max="4" width="20.625" style="51" customWidth="1"/>
    <col min="5" max="5" width="20.125" style="51" customWidth="1"/>
    <col min="6" max="6" width="19.375" style="51" customWidth="1"/>
    <col min="7" max="7" width="27.375" style="51" customWidth="1"/>
    <col min="8" max="8" width="19.625" style="51" customWidth="1"/>
    <col min="9" max="9" width="18.75390625" style="51" customWidth="1"/>
    <col min="10" max="10" width="16.625" style="51" customWidth="1"/>
    <col min="11" max="11" width="17.00390625" style="51" customWidth="1"/>
    <col min="12" max="12" width="14.25390625" style="51" customWidth="1"/>
    <col min="13" max="13" width="13.125" style="51" customWidth="1"/>
    <col min="14" max="16384" width="9.125" style="51" customWidth="1"/>
  </cols>
  <sheetData>
    <row r="2" spans="1:16" ht="40.5" customHeight="1">
      <c r="A2" s="284" t="s">
        <v>222</v>
      </c>
      <c r="B2" s="284"/>
      <c r="C2" s="284"/>
      <c r="D2" s="284"/>
      <c r="E2" s="284"/>
      <c r="F2" s="284"/>
      <c r="G2" s="284"/>
      <c r="H2" s="284"/>
      <c r="I2" s="284"/>
      <c r="J2" s="284"/>
      <c r="K2" s="59"/>
      <c r="L2" s="59"/>
      <c r="M2" s="59"/>
      <c r="N2" s="59"/>
      <c r="O2" s="59"/>
      <c r="P2" s="59"/>
    </row>
    <row r="3" spans="1:12" ht="63.75" customHeight="1">
      <c r="A3" s="295" t="s">
        <v>220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ht="15.75">
      <c r="A4" s="47" t="s">
        <v>185</v>
      </c>
    </row>
    <row r="5" ht="12.75">
      <c r="A5" s="82"/>
    </row>
    <row r="6" spans="1:16" ht="15.75">
      <c r="A6" s="284" t="s">
        <v>180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ht="12.75">
      <c r="J7" s="60" t="s">
        <v>72</v>
      </c>
    </row>
    <row r="8" spans="1:16" ht="48" customHeight="1">
      <c r="A8" s="234" t="s">
        <v>88</v>
      </c>
      <c r="B8" s="232" t="s">
        <v>0</v>
      </c>
      <c r="C8" s="232" t="s">
        <v>25</v>
      </c>
      <c r="D8" s="232" t="s">
        <v>99</v>
      </c>
      <c r="E8" s="232" t="s">
        <v>91</v>
      </c>
      <c r="F8" s="232" t="s">
        <v>89</v>
      </c>
      <c r="G8" s="232" t="s">
        <v>90</v>
      </c>
      <c r="H8" s="232" t="s">
        <v>68</v>
      </c>
      <c r="I8" s="242"/>
      <c r="J8" s="232" t="s">
        <v>69</v>
      </c>
      <c r="L8" s="25"/>
      <c r="M8" s="25"/>
      <c r="N8" s="25"/>
      <c r="O8" s="25"/>
      <c r="P8" s="25"/>
    </row>
    <row r="9" spans="1:16" ht="39" customHeight="1">
      <c r="A9" s="235"/>
      <c r="B9" s="290"/>
      <c r="C9" s="232"/>
      <c r="D9" s="232"/>
      <c r="E9" s="232"/>
      <c r="F9" s="232"/>
      <c r="G9" s="232"/>
      <c r="H9" s="5" t="s">
        <v>9</v>
      </c>
      <c r="I9" s="5" t="s">
        <v>27</v>
      </c>
      <c r="J9" s="232"/>
      <c r="L9" s="25"/>
      <c r="M9" s="25"/>
      <c r="N9" s="25"/>
      <c r="O9" s="25"/>
      <c r="P9" s="25"/>
    </row>
    <row r="10" spans="1:16" ht="12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L10" s="25"/>
      <c r="M10" s="25"/>
      <c r="N10" s="25"/>
      <c r="O10" s="25"/>
      <c r="P10" s="25"/>
    </row>
    <row r="11" spans="1:16" ht="25.5">
      <c r="A11" s="148">
        <v>4113</v>
      </c>
      <c r="B11" s="149" t="s">
        <v>151</v>
      </c>
      <c r="C11" s="143">
        <v>1744202</v>
      </c>
      <c r="D11" s="143">
        <v>1744202</v>
      </c>
      <c r="E11" s="150"/>
      <c r="F11" s="150"/>
      <c r="G11" s="150"/>
      <c r="H11" s="150"/>
      <c r="I11" s="150"/>
      <c r="J11" s="150">
        <f>D11+F11</f>
        <v>1744202</v>
      </c>
      <c r="K11" s="151"/>
      <c r="L11" s="152"/>
      <c r="M11" s="152"/>
      <c r="N11" s="152"/>
      <c r="O11" s="152"/>
      <c r="P11" s="152"/>
    </row>
    <row r="12" spans="1:16" ht="12.75">
      <c r="A12" s="153"/>
      <c r="B12" s="154"/>
      <c r="C12" s="150"/>
      <c r="D12" s="150"/>
      <c r="E12" s="150"/>
      <c r="F12" s="150"/>
      <c r="G12" s="150"/>
      <c r="H12" s="150"/>
      <c r="I12" s="150"/>
      <c r="J12" s="150"/>
      <c r="K12" s="151"/>
      <c r="L12" s="152"/>
      <c r="M12" s="152"/>
      <c r="N12" s="152"/>
      <c r="O12" s="152"/>
      <c r="P12" s="152"/>
    </row>
    <row r="13" spans="1:16" ht="12.75">
      <c r="A13" s="155"/>
      <c r="B13" s="156" t="s">
        <v>55</v>
      </c>
      <c r="C13" s="157">
        <f>SUM(C11:C12)</f>
        <v>1744202</v>
      </c>
      <c r="D13" s="157">
        <f aca="true" t="shared" si="0" ref="D13:J13">SUM(D11:D12)</f>
        <v>1744202</v>
      </c>
      <c r="E13" s="157">
        <f t="shared" si="0"/>
        <v>0</v>
      </c>
      <c r="F13" s="157">
        <f t="shared" si="0"/>
        <v>0</v>
      </c>
      <c r="G13" s="157">
        <f t="shared" si="0"/>
        <v>0</v>
      </c>
      <c r="H13" s="157">
        <f t="shared" si="0"/>
        <v>0</v>
      </c>
      <c r="I13" s="157">
        <f t="shared" si="0"/>
        <v>0</v>
      </c>
      <c r="J13" s="157">
        <f t="shared" si="0"/>
        <v>1744202</v>
      </c>
      <c r="K13" s="151"/>
      <c r="L13" s="152"/>
      <c r="M13" s="152"/>
      <c r="N13" s="152"/>
      <c r="O13" s="152"/>
      <c r="P13" s="152"/>
    </row>
    <row r="14" spans="1:16" ht="12.7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2.7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ht="15.75" customHeight="1">
      <c r="A16" s="287" t="s">
        <v>181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</row>
    <row r="17" spans="1:16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8" t="s">
        <v>72</v>
      </c>
      <c r="M17" s="151"/>
      <c r="N17" s="151"/>
      <c r="O17" s="151"/>
      <c r="P17" s="151"/>
    </row>
    <row r="18" spans="1:16" ht="16.5" customHeight="1">
      <c r="A18" s="288" t="s">
        <v>88</v>
      </c>
      <c r="B18" s="288" t="s">
        <v>12</v>
      </c>
      <c r="C18" s="292" t="s">
        <v>182</v>
      </c>
      <c r="D18" s="293"/>
      <c r="E18" s="293"/>
      <c r="F18" s="293"/>
      <c r="G18" s="294"/>
      <c r="H18" s="292" t="s">
        <v>183</v>
      </c>
      <c r="I18" s="293"/>
      <c r="J18" s="293"/>
      <c r="K18" s="293"/>
      <c r="L18" s="294"/>
      <c r="M18" s="151"/>
      <c r="N18" s="151"/>
      <c r="O18" s="151"/>
      <c r="P18" s="151"/>
    </row>
    <row r="19" spans="1:16" ht="63" customHeight="1">
      <c r="A19" s="291"/>
      <c r="B19" s="291"/>
      <c r="C19" s="288" t="s">
        <v>10</v>
      </c>
      <c r="D19" s="288" t="s">
        <v>92</v>
      </c>
      <c r="E19" s="286" t="s">
        <v>93</v>
      </c>
      <c r="F19" s="286"/>
      <c r="G19" s="288" t="s">
        <v>101</v>
      </c>
      <c r="H19" s="288" t="s">
        <v>11</v>
      </c>
      <c r="I19" s="288" t="s">
        <v>94</v>
      </c>
      <c r="J19" s="286" t="s">
        <v>93</v>
      </c>
      <c r="K19" s="286"/>
      <c r="L19" s="286" t="s">
        <v>102</v>
      </c>
      <c r="M19" s="151"/>
      <c r="N19" s="151"/>
      <c r="O19" s="151"/>
      <c r="P19" s="151"/>
    </row>
    <row r="20" spans="1:16" ht="60" customHeight="1">
      <c r="A20" s="289"/>
      <c r="B20" s="289"/>
      <c r="C20" s="289"/>
      <c r="D20" s="289"/>
      <c r="E20" s="159" t="s">
        <v>26</v>
      </c>
      <c r="F20" s="159" t="s">
        <v>27</v>
      </c>
      <c r="G20" s="289"/>
      <c r="H20" s="289"/>
      <c r="I20" s="289"/>
      <c r="J20" s="159" t="s">
        <v>26</v>
      </c>
      <c r="K20" s="159" t="s">
        <v>27</v>
      </c>
      <c r="L20" s="286"/>
      <c r="M20" s="151"/>
      <c r="N20" s="151"/>
      <c r="O20" s="151"/>
      <c r="P20" s="151"/>
    </row>
    <row r="21" spans="1:16" ht="12.75">
      <c r="A21" s="153">
        <v>1</v>
      </c>
      <c r="B21" s="160">
        <v>2</v>
      </c>
      <c r="C21" s="153">
        <v>3</v>
      </c>
      <c r="D21" s="160">
        <v>4</v>
      </c>
      <c r="E21" s="153">
        <v>5</v>
      </c>
      <c r="F21" s="160">
        <v>6</v>
      </c>
      <c r="G21" s="153">
        <v>7</v>
      </c>
      <c r="H21" s="160">
        <v>8</v>
      </c>
      <c r="I21" s="153">
        <v>9</v>
      </c>
      <c r="J21" s="160">
        <v>10</v>
      </c>
      <c r="K21" s="153">
        <v>11</v>
      </c>
      <c r="L21" s="153">
        <v>12</v>
      </c>
      <c r="M21" s="160"/>
      <c r="N21" s="160"/>
      <c r="O21" s="160"/>
      <c r="P21" s="160"/>
    </row>
    <row r="22" spans="1:16" ht="25.5">
      <c r="A22" s="148">
        <v>4113</v>
      </c>
      <c r="B22" s="149" t="s">
        <v>151</v>
      </c>
      <c r="C22" s="144">
        <f>'ДОДАТОК 2 Ф-2 п.7'!G9</f>
        <v>2000000</v>
      </c>
      <c r="D22" s="150"/>
      <c r="E22" s="150"/>
      <c r="F22" s="150"/>
      <c r="G22" s="150">
        <f>C22-E22</f>
        <v>2000000</v>
      </c>
      <c r="H22" s="145">
        <f>'ДОДАТОК 2 Ф-2 п.7'!K9</f>
        <v>2000000</v>
      </c>
      <c r="I22" s="150">
        <v>0</v>
      </c>
      <c r="J22" s="150"/>
      <c r="K22" s="150"/>
      <c r="L22" s="150">
        <f>H22-J22</f>
        <v>2000000</v>
      </c>
      <c r="M22" s="160"/>
      <c r="N22" s="160"/>
      <c r="O22" s="160"/>
      <c r="P22" s="160"/>
    </row>
    <row r="23" spans="1:16" ht="12.75">
      <c r="A23" s="153"/>
      <c r="B23" s="16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60"/>
      <c r="N23" s="160"/>
      <c r="O23" s="160"/>
      <c r="P23" s="160"/>
    </row>
    <row r="24" spans="1:16" ht="32.25" customHeight="1">
      <c r="A24" s="153"/>
      <c r="B24" s="156" t="s">
        <v>55</v>
      </c>
      <c r="C24" s="162">
        <f>SUM(C22)</f>
        <v>2000000</v>
      </c>
      <c r="D24" s="162">
        <f aca="true" t="shared" si="1" ref="D24:L24">SUM(D22)</f>
        <v>0</v>
      </c>
      <c r="E24" s="162">
        <f t="shared" si="1"/>
        <v>0</v>
      </c>
      <c r="F24" s="162">
        <f t="shared" si="1"/>
        <v>0</v>
      </c>
      <c r="G24" s="162">
        <f t="shared" si="1"/>
        <v>2000000</v>
      </c>
      <c r="H24" s="162">
        <f t="shared" si="1"/>
        <v>2000000</v>
      </c>
      <c r="I24" s="162">
        <f t="shared" si="1"/>
        <v>0</v>
      </c>
      <c r="J24" s="162">
        <f t="shared" si="1"/>
        <v>0</v>
      </c>
      <c r="K24" s="162">
        <f t="shared" si="1"/>
        <v>0</v>
      </c>
      <c r="L24" s="162">
        <f t="shared" si="1"/>
        <v>2000000</v>
      </c>
      <c r="M24" s="151"/>
      <c r="N24" s="151"/>
      <c r="O24" s="151"/>
      <c r="P24" s="151"/>
    </row>
    <row r="25" spans="1:16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6" ht="15.75" customHeight="1">
      <c r="A26" s="287" t="s">
        <v>186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</row>
    <row r="27" spans="1:16" ht="12.75">
      <c r="A27" s="151"/>
      <c r="B27" s="151"/>
      <c r="C27" s="151"/>
      <c r="D27" s="151"/>
      <c r="E27" s="151"/>
      <c r="F27" s="151"/>
      <c r="G27" s="151"/>
      <c r="H27" s="151"/>
      <c r="I27" s="158" t="s">
        <v>72</v>
      </c>
      <c r="J27" s="151"/>
      <c r="K27" s="151"/>
      <c r="L27" s="151"/>
      <c r="M27" s="151"/>
      <c r="N27" s="151"/>
      <c r="O27" s="151"/>
      <c r="P27" s="151"/>
    </row>
    <row r="28" spans="1:16" ht="39" customHeight="1">
      <c r="A28" s="288" t="s">
        <v>88</v>
      </c>
      <c r="B28" s="288" t="s">
        <v>12</v>
      </c>
      <c r="C28" s="286" t="s">
        <v>25</v>
      </c>
      <c r="D28" s="286" t="s">
        <v>100</v>
      </c>
      <c r="E28" s="288" t="s">
        <v>184</v>
      </c>
      <c r="F28" s="288" t="s">
        <v>187</v>
      </c>
      <c r="G28" s="288" t="s">
        <v>188</v>
      </c>
      <c r="H28" s="288" t="s">
        <v>28</v>
      </c>
      <c r="I28" s="288" t="s">
        <v>41</v>
      </c>
      <c r="J28" s="151"/>
      <c r="K28" s="151"/>
      <c r="L28" s="151"/>
      <c r="M28" s="151"/>
      <c r="N28" s="151"/>
      <c r="O28" s="151"/>
      <c r="P28" s="151"/>
    </row>
    <row r="29" spans="1:16" ht="48" customHeight="1">
      <c r="A29" s="289"/>
      <c r="B29" s="289"/>
      <c r="C29" s="286"/>
      <c r="D29" s="286"/>
      <c r="E29" s="289"/>
      <c r="F29" s="289"/>
      <c r="G29" s="289"/>
      <c r="H29" s="289"/>
      <c r="I29" s="289"/>
      <c r="J29" s="151"/>
      <c r="K29" s="151"/>
      <c r="L29" s="151"/>
      <c r="M29" s="151"/>
      <c r="N29" s="151"/>
      <c r="O29" s="151"/>
      <c r="P29" s="151"/>
    </row>
    <row r="30" spans="1:16" ht="12.75">
      <c r="A30" s="153">
        <v>1</v>
      </c>
      <c r="B30" s="159">
        <v>2</v>
      </c>
      <c r="C30" s="153">
        <v>3</v>
      </c>
      <c r="D30" s="159">
        <v>4</v>
      </c>
      <c r="E30" s="153">
        <v>5</v>
      </c>
      <c r="F30" s="159">
        <v>6</v>
      </c>
      <c r="G30" s="153">
        <v>7</v>
      </c>
      <c r="H30" s="159">
        <v>8</v>
      </c>
      <c r="I30" s="153">
        <v>9</v>
      </c>
      <c r="J30" s="151"/>
      <c r="K30" s="151"/>
      <c r="L30" s="151"/>
      <c r="M30" s="151"/>
      <c r="N30" s="151"/>
      <c r="O30" s="151"/>
      <c r="P30" s="151"/>
    </row>
    <row r="31" spans="1:16" ht="25.5">
      <c r="A31" s="148">
        <v>4113</v>
      </c>
      <c r="B31" s="149" t="s">
        <v>151</v>
      </c>
      <c r="C31" s="163">
        <f>'ДОДАТОК 2 Ф-2 п.6'!F18</f>
        <v>2069861</v>
      </c>
      <c r="D31" s="150">
        <f>C31</f>
        <v>2069861</v>
      </c>
      <c r="E31" s="153"/>
      <c r="F31" s="153"/>
      <c r="G31" s="153"/>
      <c r="H31" s="153"/>
      <c r="I31" s="153"/>
      <c r="J31" s="151"/>
      <c r="K31" s="151"/>
      <c r="L31" s="151"/>
      <c r="M31" s="151"/>
      <c r="N31" s="151"/>
      <c r="O31" s="151"/>
      <c r="P31" s="151"/>
    </row>
    <row r="32" spans="1:16" ht="12.75">
      <c r="A32" s="153"/>
      <c r="B32" s="161"/>
      <c r="C32" s="153"/>
      <c r="D32" s="153"/>
      <c r="E32" s="153"/>
      <c r="F32" s="153"/>
      <c r="G32" s="153"/>
      <c r="H32" s="153"/>
      <c r="I32" s="153"/>
      <c r="J32" s="151"/>
      <c r="K32" s="151"/>
      <c r="L32" s="151"/>
      <c r="M32" s="151"/>
      <c r="N32" s="151"/>
      <c r="O32" s="151"/>
      <c r="P32" s="151"/>
    </row>
    <row r="33" spans="1:16" ht="24.75" customHeight="1">
      <c r="A33" s="156"/>
      <c r="B33" s="156" t="s">
        <v>55</v>
      </c>
      <c r="C33" s="164">
        <f>SUM(C31)</f>
        <v>2069861</v>
      </c>
      <c r="D33" s="164">
        <f aca="true" t="shared" si="2" ref="D33:I33">SUM(D31)</f>
        <v>2069861</v>
      </c>
      <c r="E33" s="164">
        <f t="shared" si="2"/>
        <v>0</v>
      </c>
      <c r="F33" s="164">
        <f t="shared" si="2"/>
        <v>0</v>
      </c>
      <c r="G33" s="164">
        <f t="shared" si="2"/>
        <v>0</v>
      </c>
      <c r="H33" s="164">
        <f t="shared" si="2"/>
        <v>0</v>
      </c>
      <c r="I33" s="164">
        <f t="shared" si="2"/>
        <v>0</v>
      </c>
      <c r="J33" s="151"/>
      <c r="K33" s="151"/>
      <c r="L33" s="151"/>
      <c r="M33" s="151"/>
      <c r="N33" s="151"/>
      <c r="O33" s="151"/>
      <c r="P33" s="151"/>
    </row>
    <row r="34" spans="1:16" ht="12.7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6" ht="12.7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1:16" ht="12.7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1:16" ht="46.5" customHeight="1">
      <c r="A37" s="283" t="s">
        <v>190</v>
      </c>
      <c r="B37" s="283"/>
      <c r="C37" s="283"/>
      <c r="D37" s="283"/>
      <c r="E37" s="283"/>
      <c r="F37" s="283"/>
      <c r="G37" s="283"/>
      <c r="H37" s="283"/>
      <c r="I37" s="283"/>
      <c r="J37" s="151"/>
      <c r="K37" s="151"/>
      <c r="L37" s="151"/>
      <c r="M37" s="151"/>
      <c r="N37" s="151"/>
      <c r="O37" s="151"/>
      <c r="P37" s="151"/>
    </row>
    <row r="38" spans="1:16" ht="42.75" customHeight="1">
      <c r="A38" s="285" t="s">
        <v>189</v>
      </c>
      <c r="B38" s="283"/>
      <c r="C38" s="283"/>
      <c r="D38" s="283"/>
      <c r="E38" s="283"/>
      <c r="F38" s="283"/>
      <c r="G38" s="283"/>
      <c r="H38" s="283"/>
      <c r="I38" s="283"/>
      <c r="J38" s="283"/>
      <c r="K38" s="151"/>
      <c r="L38" s="151"/>
      <c r="M38" s="151"/>
      <c r="N38" s="151"/>
      <c r="O38" s="151"/>
      <c r="P38" s="151"/>
    </row>
    <row r="39" spans="1:16" ht="40.5" customHeight="1">
      <c r="A39" s="283" t="s">
        <v>223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151"/>
      <c r="M39" s="151"/>
      <c r="N39" s="151"/>
      <c r="O39" s="151"/>
      <c r="P39" s="151"/>
    </row>
    <row r="40" spans="1:11" ht="38.25" customHeight="1">
      <c r="A40" s="296" t="s">
        <v>219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</row>
    <row r="41" spans="1:9" ht="44.25" customHeight="1">
      <c r="A41" s="98"/>
      <c r="B41" s="98"/>
      <c r="C41" s="98"/>
      <c r="D41" s="98"/>
      <c r="E41" s="98"/>
      <c r="F41" s="98"/>
      <c r="G41" s="98"/>
      <c r="H41" s="98"/>
      <c r="I41" s="98"/>
    </row>
    <row r="42" spans="1:7" ht="15.75">
      <c r="A42" s="299" t="s">
        <v>34</v>
      </c>
      <c r="B42" s="299"/>
      <c r="C42" s="299"/>
      <c r="D42" s="63"/>
      <c r="F42" s="186" t="s">
        <v>194</v>
      </c>
      <c r="G42" s="63"/>
    </row>
    <row r="43" spans="1:7" ht="18.75" customHeight="1">
      <c r="A43" s="299"/>
      <c r="B43" s="300"/>
      <c r="C43" s="300"/>
      <c r="D43" s="65" t="s">
        <v>29</v>
      </c>
      <c r="F43" s="297" t="s">
        <v>113</v>
      </c>
      <c r="G43" s="298"/>
    </row>
    <row r="44" spans="1:4" ht="18.75" customHeight="1">
      <c r="A44" s="299"/>
      <c r="B44" s="300"/>
      <c r="C44" s="300"/>
      <c r="D44" s="56"/>
    </row>
    <row r="45" spans="1:7" ht="15.75">
      <c r="A45" s="299" t="s">
        <v>8</v>
      </c>
      <c r="B45" s="299"/>
      <c r="C45" s="299"/>
      <c r="D45" s="66"/>
      <c r="F45" s="186" t="s">
        <v>195</v>
      </c>
      <c r="G45" s="63"/>
    </row>
    <row r="46" spans="1:7" ht="15.75" customHeight="1">
      <c r="A46" s="62"/>
      <c r="B46" s="64"/>
      <c r="C46" s="64"/>
      <c r="D46" s="65" t="s">
        <v>29</v>
      </c>
      <c r="F46" s="297" t="s">
        <v>113</v>
      </c>
      <c r="G46" s="298"/>
    </row>
    <row r="47" ht="15.75">
      <c r="A47" s="61"/>
    </row>
  </sheetData>
  <sheetProtection/>
  <mergeCells count="46">
    <mergeCell ref="A3:L3"/>
    <mergeCell ref="A40:K40"/>
    <mergeCell ref="F46:G46"/>
    <mergeCell ref="A42:C42"/>
    <mergeCell ref="A43:A44"/>
    <mergeCell ref="B43:B44"/>
    <mergeCell ref="C43:C44"/>
    <mergeCell ref="F43:G43"/>
    <mergeCell ref="A45:C45"/>
    <mergeCell ref="A18:A20"/>
    <mergeCell ref="A16:P16"/>
    <mergeCell ref="B18:B20"/>
    <mergeCell ref="C18:G18"/>
    <mergeCell ref="H18:L18"/>
    <mergeCell ref="C19:C20"/>
    <mergeCell ref="D19:D20"/>
    <mergeCell ref="L19:L20"/>
    <mergeCell ref="A6:P6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28:H29"/>
    <mergeCell ref="E19:F19"/>
    <mergeCell ref="G19:G20"/>
    <mergeCell ref="H19:H20"/>
    <mergeCell ref="I28:I29"/>
    <mergeCell ref="G28:G29"/>
    <mergeCell ref="I19:I20"/>
    <mergeCell ref="E28:E29"/>
    <mergeCell ref="F28:F29"/>
    <mergeCell ref="A39:K39"/>
    <mergeCell ref="A2:J2"/>
    <mergeCell ref="A38:J38"/>
    <mergeCell ref="A37:I37"/>
    <mergeCell ref="J19:K19"/>
    <mergeCell ref="A26:P26"/>
    <mergeCell ref="A28:A29"/>
    <mergeCell ref="B28:B29"/>
    <mergeCell ref="C28:C29"/>
    <mergeCell ref="D28:D29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50" r:id="rId1"/>
  <rowBreaks count="1" manualBreakCount="1">
    <brk id="4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80"/>
  <sheetViews>
    <sheetView showGridLines="0" view="pageBreakPreview" zoomScaleSheetLayoutView="100" zoomScalePageLayoutView="0" workbookViewId="0" topLeftCell="A39">
      <selection activeCell="H79" sqref="H79"/>
    </sheetView>
  </sheetViews>
  <sheetFormatPr defaultColWidth="9.00390625" defaultRowHeight="12.75"/>
  <cols>
    <col min="1" max="1" width="10.75390625" style="27" customWidth="1"/>
    <col min="2" max="2" width="32.25390625" style="27" customWidth="1"/>
    <col min="3" max="3" width="17.25390625" style="27" customWidth="1"/>
    <col min="4" max="4" width="16.75390625" style="27" customWidth="1"/>
    <col min="5" max="5" width="17.375" style="27" customWidth="1"/>
    <col min="6" max="6" width="19.75390625" style="27" customWidth="1"/>
    <col min="7" max="7" width="22.875" style="27" customWidth="1"/>
    <col min="8" max="8" width="24.375" style="27" customWidth="1"/>
    <col min="9" max="16384" width="9.125" style="27" customWidth="1"/>
  </cols>
  <sheetData>
    <row r="1" spans="1:8" ht="15.75">
      <c r="A1" s="310" t="s">
        <v>201</v>
      </c>
      <c r="B1" s="310"/>
      <c r="C1" s="310"/>
      <c r="D1" s="310"/>
      <c r="E1" s="310"/>
      <c r="F1" s="310"/>
      <c r="G1" s="310"/>
      <c r="H1" s="310"/>
    </row>
    <row r="3" spans="1:14" ht="21.75" customHeight="1">
      <c r="A3" s="233" t="s">
        <v>217</v>
      </c>
      <c r="B3" s="321"/>
      <c r="C3" s="321"/>
      <c r="D3" s="321"/>
      <c r="E3" s="69"/>
      <c r="F3" s="217" t="s">
        <v>224</v>
      </c>
      <c r="G3" s="217"/>
      <c r="J3" s="70"/>
      <c r="K3" s="70"/>
      <c r="L3" s="70"/>
      <c r="M3" s="320" t="s">
        <v>114</v>
      </c>
      <c r="N3" s="320"/>
    </row>
    <row r="4" spans="1:14" ht="32.25" customHeight="1">
      <c r="A4" s="222" t="s">
        <v>116</v>
      </c>
      <c r="B4" s="222"/>
      <c r="C4" s="222"/>
      <c r="D4" s="222"/>
      <c r="E4" s="222"/>
      <c r="F4" s="319" t="s">
        <v>118</v>
      </c>
      <c r="G4" s="319"/>
      <c r="J4" s="55"/>
      <c r="K4" s="55"/>
      <c r="L4" s="55"/>
      <c r="M4" s="205" t="s">
        <v>110</v>
      </c>
      <c r="N4" s="205"/>
    </row>
    <row r="5" spans="1:14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56"/>
      <c r="N5" s="56"/>
    </row>
    <row r="6" spans="1:14" ht="15.75" customHeight="1">
      <c r="A6" s="233" t="s">
        <v>216</v>
      </c>
      <c r="B6" s="221"/>
      <c r="C6" s="221"/>
      <c r="D6" s="221"/>
      <c r="E6" s="69"/>
      <c r="F6" s="217" t="s">
        <v>225</v>
      </c>
      <c r="G6" s="217"/>
      <c r="H6" s="70"/>
      <c r="I6" s="70"/>
      <c r="J6" s="70"/>
      <c r="K6" s="70"/>
      <c r="L6" s="70"/>
      <c r="M6" s="324" t="s">
        <v>120</v>
      </c>
      <c r="N6" s="325"/>
    </row>
    <row r="7" spans="1:14" ht="54.75" customHeight="1">
      <c r="A7" s="222" t="s">
        <v>73</v>
      </c>
      <c r="B7" s="222"/>
      <c r="C7" s="222"/>
      <c r="D7" s="222"/>
      <c r="E7" s="222"/>
      <c r="F7" s="319" t="s">
        <v>119</v>
      </c>
      <c r="G7" s="319"/>
      <c r="H7" s="55"/>
      <c r="I7" s="55"/>
      <c r="J7" s="55"/>
      <c r="K7" s="55"/>
      <c r="L7" s="55"/>
      <c r="M7" s="205" t="s">
        <v>110</v>
      </c>
      <c r="N7" s="205"/>
    </row>
    <row r="8" spans="1:14" ht="15">
      <c r="A8" s="103"/>
      <c r="B8" s="103"/>
      <c r="C8" s="103"/>
      <c r="D8" s="103"/>
      <c r="E8" s="103"/>
      <c r="F8" s="71"/>
      <c r="G8" s="71"/>
      <c r="H8" s="71"/>
      <c r="I8" s="71"/>
      <c r="J8" s="71"/>
      <c r="K8" s="71"/>
      <c r="L8" s="70"/>
      <c r="M8" s="56"/>
      <c r="N8" s="56"/>
    </row>
    <row r="9" spans="1:14" ht="39" customHeight="1">
      <c r="A9" s="133" t="s">
        <v>121</v>
      </c>
      <c r="B9" s="201" t="s">
        <v>196</v>
      </c>
      <c r="C9" s="322">
        <v>8821</v>
      </c>
      <c r="D9" s="322"/>
      <c r="E9" s="323">
        <v>1060</v>
      </c>
      <c r="F9" s="323"/>
      <c r="G9" s="327" t="s">
        <v>198</v>
      </c>
      <c r="H9" s="327"/>
      <c r="I9" s="71"/>
      <c r="L9" s="70"/>
      <c r="M9" s="326" t="s">
        <v>117</v>
      </c>
      <c r="N9" s="326"/>
    </row>
    <row r="10" spans="2:14" s="55" customFormat="1" ht="38.25">
      <c r="B10" s="131" t="s">
        <v>122</v>
      </c>
      <c r="C10" s="205" t="s">
        <v>123</v>
      </c>
      <c r="D10" s="205"/>
      <c r="E10" s="205" t="s">
        <v>124</v>
      </c>
      <c r="F10" s="205"/>
      <c r="G10" s="205" t="s">
        <v>125</v>
      </c>
      <c r="H10" s="205"/>
      <c r="I10" s="131"/>
      <c r="M10" s="205" t="s">
        <v>111</v>
      </c>
      <c r="N10" s="205"/>
    </row>
    <row r="12" spans="1:8" s="101" customFormat="1" ht="12.75" customHeight="1">
      <c r="A12" s="304" t="s">
        <v>133</v>
      </c>
      <c r="B12" s="304"/>
      <c r="C12" s="304"/>
      <c r="D12" s="304"/>
      <c r="E12" s="304"/>
      <c r="F12" s="304"/>
      <c r="G12" s="304"/>
      <c r="H12" s="304"/>
    </row>
    <row r="13" spans="1:8" s="101" customFormat="1" ht="12.75">
      <c r="A13" s="311"/>
      <c r="B13" s="311"/>
      <c r="C13" s="311"/>
      <c r="D13" s="311"/>
      <c r="E13" s="311"/>
      <c r="F13" s="312"/>
      <c r="G13" s="312"/>
      <c r="H13" s="312"/>
    </row>
    <row r="14" spans="1:8" s="101" customFormat="1" ht="27.75" customHeight="1">
      <c r="A14" s="304" t="s">
        <v>208</v>
      </c>
      <c r="B14" s="304"/>
      <c r="C14" s="304"/>
      <c r="D14" s="304"/>
      <c r="E14" s="304"/>
      <c r="F14" s="304"/>
      <c r="G14" s="304"/>
      <c r="H14" s="100"/>
    </row>
    <row r="15" spans="6:8" ht="12.75">
      <c r="F15" s="28"/>
      <c r="G15" s="29"/>
      <c r="H15" s="29" t="s">
        <v>72</v>
      </c>
    </row>
    <row r="16" spans="2:8" ht="21" customHeight="1">
      <c r="B16" s="232" t="s">
        <v>88</v>
      </c>
      <c r="C16" s="232" t="s">
        <v>12</v>
      </c>
      <c r="D16" s="234" t="s">
        <v>205</v>
      </c>
      <c r="E16" s="234" t="s">
        <v>206</v>
      </c>
      <c r="F16" s="232" t="s">
        <v>204</v>
      </c>
      <c r="G16" s="232"/>
      <c r="H16" s="306" t="s">
        <v>207</v>
      </c>
    </row>
    <row r="17" spans="2:8" ht="114.75" customHeight="1">
      <c r="B17" s="232"/>
      <c r="C17" s="232"/>
      <c r="D17" s="235"/>
      <c r="E17" s="235"/>
      <c r="F17" s="5" t="s">
        <v>35</v>
      </c>
      <c r="G17" s="5" t="s">
        <v>70</v>
      </c>
      <c r="H17" s="307"/>
    </row>
    <row r="18" spans="2:8" s="28" customFormat="1" ht="12.75"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</row>
    <row r="19" spans="2:8" s="28" customFormat="1" ht="38.25">
      <c r="B19" s="123" t="s">
        <v>211</v>
      </c>
      <c r="C19" s="123" t="s">
        <v>151</v>
      </c>
      <c r="D19" s="188">
        <f>'ДОДАТОК 2 Форма 2 п.1-5'!C27</f>
        <v>1744202</v>
      </c>
      <c r="E19" s="188">
        <v>2000000</v>
      </c>
      <c r="F19" s="188">
        <v>2000000</v>
      </c>
      <c r="G19" s="188">
        <v>2150943</v>
      </c>
      <c r="H19" s="140" t="s">
        <v>210</v>
      </c>
    </row>
    <row r="20" spans="2:8" s="28" customFormat="1" ht="12.75">
      <c r="B20" s="30"/>
      <c r="C20" s="123"/>
      <c r="D20" s="30"/>
      <c r="E20" s="30"/>
      <c r="F20" s="30"/>
      <c r="G20" s="30"/>
      <c r="H20" s="30"/>
    </row>
    <row r="21" spans="2:8" s="28" customFormat="1" ht="12.75" hidden="1">
      <c r="B21" s="30"/>
      <c r="C21" s="123"/>
      <c r="D21" s="30"/>
      <c r="E21" s="30"/>
      <c r="F21" s="30"/>
      <c r="G21" s="30"/>
      <c r="H21" s="30"/>
    </row>
    <row r="22" spans="2:8" s="28" customFormat="1" ht="12.75" hidden="1">
      <c r="B22" s="30"/>
      <c r="C22" s="123" t="s">
        <v>104</v>
      </c>
      <c r="D22" s="30"/>
      <c r="E22" s="30"/>
      <c r="F22" s="30"/>
      <c r="G22" s="30"/>
      <c r="H22" s="30"/>
    </row>
    <row r="23" spans="2:8" s="28" customFormat="1" ht="12.75">
      <c r="B23" s="30"/>
      <c r="C23" s="123"/>
      <c r="D23" s="30"/>
      <c r="E23" s="30"/>
      <c r="F23" s="30"/>
      <c r="G23" s="30"/>
      <c r="H23" s="30"/>
    </row>
    <row r="24" spans="2:8" ht="12.75">
      <c r="B24" s="123" t="s">
        <v>214</v>
      </c>
      <c r="C24" s="24" t="s">
        <v>16</v>
      </c>
      <c r="D24" s="188">
        <f>'ДОДАТОК 2 Форма 2 п.1-5'!D30</f>
        <v>325659</v>
      </c>
      <c r="E24" s="188">
        <f>'ДОДАТОК 2 Форма 2 п.1-5'!H30</f>
        <v>302825</v>
      </c>
      <c r="F24" s="188">
        <v>369517</v>
      </c>
      <c r="G24" s="24"/>
      <c r="H24" s="24"/>
    </row>
    <row r="25" spans="1:8" ht="15.75" customHeight="1">
      <c r="A25" s="309"/>
      <c r="B25" s="309"/>
      <c r="C25" s="309"/>
      <c r="D25" s="309"/>
      <c r="E25" s="309"/>
      <c r="F25" s="309"/>
      <c r="G25" s="309"/>
      <c r="H25" s="309"/>
    </row>
    <row r="26" spans="1:8" ht="28.5" customHeight="1">
      <c r="A26" s="308" t="s">
        <v>134</v>
      </c>
      <c r="B26" s="308"/>
      <c r="C26" s="308"/>
      <c r="D26" s="308"/>
      <c r="E26" s="308"/>
      <c r="F26" s="308"/>
      <c r="G26" s="102"/>
      <c r="H26" s="100"/>
    </row>
    <row r="27" spans="1:8" ht="15.75" customHeight="1">
      <c r="A27" s="232" t="s">
        <v>22</v>
      </c>
      <c r="B27" s="232" t="s">
        <v>12</v>
      </c>
      <c r="C27" s="232" t="s">
        <v>21</v>
      </c>
      <c r="D27" s="232" t="s">
        <v>14</v>
      </c>
      <c r="E27" s="234" t="s">
        <v>202</v>
      </c>
      <c r="F27" s="234" t="s">
        <v>203</v>
      </c>
      <c r="G27" s="8"/>
      <c r="H27" s="8"/>
    </row>
    <row r="28" spans="1:8" ht="60" customHeight="1">
      <c r="A28" s="232"/>
      <c r="B28" s="232"/>
      <c r="C28" s="232"/>
      <c r="D28" s="232"/>
      <c r="E28" s="235"/>
      <c r="F28" s="235"/>
      <c r="G28" s="8"/>
      <c r="H28" s="8"/>
    </row>
    <row r="29" spans="1:8" ht="14.25" customHeight="1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8"/>
      <c r="H29" s="8"/>
    </row>
    <row r="30" spans="1:8" ht="14.25" customHeight="1">
      <c r="A30" s="22"/>
      <c r="B30" s="6" t="s">
        <v>3</v>
      </c>
      <c r="C30" s="22"/>
      <c r="D30" s="22"/>
      <c r="E30" s="117"/>
      <c r="F30" s="117"/>
      <c r="G30" s="105"/>
      <c r="H30" s="105"/>
    </row>
    <row r="31" spans="1:8" ht="30" customHeight="1">
      <c r="A31" s="22"/>
      <c r="B31" s="189" t="s">
        <v>161</v>
      </c>
      <c r="C31" s="137" t="s">
        <v>162</v>
      </c>
      <c r="D31" s="190" t="s">
        <v>212</v>
      </c>
      <c r="E31" s="191">
        <v>120</v>
      </c>
      <c r="F31" s="192">
        <v>120</v>
      </c>
      <c r="G31" s="105"/>
      <c r="H31" s="105"/>
    </row>
    <row r="32" spans="1:8" ht="55.5" customHeight="1">
      <c r="A32" s="22"/>
      <c r="B32" s="189" t="s">
        <v>213</v>
      </c>
      <c r="C32" s="137" t="s">
        <v>199</v>
      </c>
      <c r="D32" s="190" t="s">
        <v>165</v>
      </c>
      <c r="E32" s="193">
        <f>F19+F24</f>
        <v>2369517</v>
      </c>
      <c r="F32" s="194">
        <f>F19+G19+F24</f>
        <v>4520460</v>
      </c>
      <c r="G32" s="105"/>
      <c r="H32" s="105"/>
    </row>
    <row r="33" spans="1:8" ht="14.25" customHeight="1">
      <c r="A33" s="22"/>
      <c r="B33" s="6" t="s">
        <v>4</v>
      </c>
      <c r="C33" s="22"/>
      <c r="D33" s="22"/>
      <c r="E33" s="117"/>
      <c r="F33" s="117"/>
      <c r="G33" s="105"/>
      <c r="H33" s="105"/>
    </row>
    <row r="34" spans="1:8" ht="14.25" customHeight="1">
      <c r="A34" s="22"/>
      <c r="B34" s="302" t="s">
        <v>166</v>
      </c>
      <c r="C34" s="318" t="s">
        <v>162</v>
      </c>
      <c r="D34" s="301" t="s">
        <v>170</v>
      </c>
      <c r="E34" s="313">
        <v>4</v>
      </c>
      <c r="F34" s="315">
        <v>8</v>
      </c>
      <c r="G34" s="105"/>
      <c r="H34" s="105"/>
    </row>
    <row r="35" spans="1:8" ht="14.25" customHeight="1">
      <c r="A35" s="22"/>
      <c r="B35" s="302"/>
      <c r="C35" s="318"/>
      <c r="D35" s="301"/>
      <c r="E35" s="314"/>
      <c r="F35" s="316"/>
      <c r="G35" s="105"/>
      <c r="H35" s="105"/>
    </row>
    <row r="36" spans="1:8" ht="32.25" customHeight="1">
      <c r="A36" s="22"/>
      <c r="B36" s="195" t="s">
        <v>167</v>
      </c>
      <c r="C36" s="137" t="s">
        <v>171</v>
      </c>
      <c r="D36" s="190" t="s">
        <v>170</v>
      </c>
      <c r="E36" s="196">
        <f>'ДОДАТОК 2 Ф-2 п.8'!M12</f>
        <v>231.1</v>
      </c>
      <c r="F36" s="198">
        <v>442.26</v>
      </c>
      <c r="G36" s="105"/>
      <c r="H36" s="105"/>
    </row>
    <row r="37" spans="1:8" ht="14.25" customHeight="1">
      <c r="A37" s="22"/>
      <c r="B37" s="6" t="s">
        <v>5</v>
      </c>
      <c r="C37" s="22"/>
      <c r="D37" s="22"/>
      <c r="E37" s="117"/>
      <c r="F37" s="117"/>
      <c r="G37" s="105"/>
      <c r="H37" s="105"/>
    </row>
    <row r="38" spans="1:8" ht="22.5" customHeight="1">
      <c r="A38" s="22"/>
      <c r="B38" s="195" t="s">
        <v>168</v>
      </c>
      <c r="C38" s="137" t="s">
        <v>215</v>
      </c>
      <c r="D38" s="190" t="s">
        <v>170</v>
      </c>
      <c r="E38" s="197">
        <f>E32/E34/1000</f>
        <v>592.37925</v>
      </c>
      <c r="F38" s="197">
        <f>F32/F34/1000</f>
        <v>565.0575</v>
      </c>
      <c r="G38" s="105"/>
      <c r="H38" s="105"/>
    </row>
    <row r="39" spans="1:8" ht="14.25" customHeight="1">
      <c r="A39" s="22"/>
      <c r="B39" s="6" t="s">
        <v>6</v>
      </c>
      <c r="C39" s="22"/>
      <c r="D39" s="22"/>
      <c r="E39" s="200"/>
      <c r="F39" s="200"/>
      <c r="G39" s="105"/>
      <c r="H39" s="105"/>
    </row>
    <row r="40" spans="1:8" ht="38.25" customHeight="1">
      <c r="A40" s="22"/>
      <c r="B40" s="195" t="s">
        <v>169</v>
      </c>
      <c r="C40" s="137" t="s">
        <v>172</v>
      </c>
      <c r="D40" s="190" t="s">
        <v>170</v>
      </c>
      <c r="E40" s="199">
        <f>E34/E31*100</f>
        <v>3.3333333333333335</v>
      </c>
      <c r="F40" s="199">
        <f>F34/F31*100</f>
        <v>6.666666666666667</v>
      </c>
      <c r="G40" s="105"/>
      <c r="H40" s="105"/>
    </row>
    <row r="41" spans="1:8" ht="12.75" customHeight="1">
      <c r="A41" s="31"/>
      <c r="B41" s="32"/>
      <c r="C41" s="31"/>
      <c r="D41" s="31"/>
      <c r="E41" s="32"/>
      <c r="F41" s="32"/>
      <c r="G41" s="32"/>
      <c r="H41" s="32"/>
    </row>
    <row r="42" spans="1:8" ht="89.25" customHeight="1">
      <c r="A42" s="309" t="s">
        <v>218</v>
      </c>
      <c r="B42" s="309"/>
      <c r="C42" s="309"/>
      <c r="D42" s="309"/>
      <c r="E42" s="309"/>
      <c r="F42" s="309"/>
      <c r="G42" s="7"/>
      <c r="H42" s="10"/>
    </row>
    <row r="43" spans="1:8" ht="12.75" customHeight="1">
      <c r="A43" s="317"/>
      <c r="B43" s="317"/>
      <c r="C43" s="317"/>
      <c r="D43" s="7"/>
      <c r="E43" s="7"/>
      <c r="F43" s="7"/>
      <c r="G43" s="33"/>
      <c r="H43" s="10"/>
    </row>
    <row r="44" spans="1:8" ht="17.25" customHeight="1">
      <c r="A44" s="116" t="s">
        <v>55</v>
      </c>
      <c r="B44" s="67"/>
      <c r="C44" s="67"/>
      <c r="D44" s="67"/>
      <c r="E44" s="67"/>
      <c r="F44" s="67"/>
      <c r="G44" s="67"/>
      <c r="H44" s="7"/>
    </row>
    <row r="45" spans="1:8" ht="17.25" customHeight="1">
      <c r="A45" s="34"/>
      <c r="B45" s="40"/>
      <c r="C45" s="40"/>
      <c r="D45" s="40"/>
      <c r="E45" s="40"/>
      <c r="F45" s="40"/>
      <c r="G45" s="40"/>
      <c r="H45" s="7"/>
    </row>
    <row r="46" spans="1:8" ht="28.5" customHeight="1">
      <c r="A46" s="309" t="s">
        <v>135</v>
      </c>
      <c r="B46" s="309"/>
      <c r="C46" s="309"/>
      <c r="D46" s="309"/>
      <c r="E46" s="309"/>
      <c r="F46" s="309"/>
      <c r="G46" s="309"/>
      <c r="H46" s="7"/>
    </row>
    <row r="47" spans="1:8" ht="16.5" customHeight="1">
      <c r="A47" s="7"/>
      <c r="B47" s="7"/>
      <c r="C47" s="7"/>
      <c r="D47" s="7"/>
      <c r="E47" s="7"/>
      <c r="F47" s="7"/>
      <c r="G47" s="33" t="s">
        <v>72</v>
      </c>
      <c r="H47" s="7"/>
    </row>
    <row r="48" spans="1:7" ht="21" customHeight="1">
      <c r="A48" s="232" t="s">
        <v>30</v>
      </c>
      <c r="B48" s="232" t="s">
        <v>12</v>
      </c>
      <c r="C48" s="229" t="s">
        <v>49</v>
      </c>
      <c r="D48" s="230"/>
      <c r="E48" s="232" t="s">
        <v>49</v>
      </c>
      <c r="F48" s="232"/>
      <c r="G48" s="306" t="s">
        <v>103</v>
      </c>
    </row>
    <row r="49" spans="1:7" ht="38.25">
      <c r="A49" s="232"/>
      <c r="B49" s="232"/>
      <c r="C49" s="5" t="s">
        <v>32</v>
      </c>
      <c r="D49" s="5" t="s">
        <v>70</v>
      </c>
      <c r="E49" s="5" t="s">
        <v>32</v>
      </c>
      <c r="F49" s="5" t="s">
        <v>70</v>
      </c>
      <c r="G49" s="307"/>
    </row>
    <row r="50" spans="1:7" ht="14.25" customHeight="1">
      <c r="A50" s="30">
        <v>1</v>
      </c>
      <c r="B50" s="30">
        <v>2</v>
      </c>
      <c r="C50" s="30">
        <v>3</v>
      </c>
      <c r="D50" s="30">
        <v>4</v>
      </c>
      <c r="E50" s="30">
        <v>5</v>
      </c>
      <c r="F50" s="30">
        <v>6</v>
      </c>
      <c r="G50" s="30">
        <v>7</v>
      </c>
    </row>
    <row r="51" spans="1:7" ht="14.25" customHeight="1">
      <c r="A51" s="30"/>
      <c r="B51" s="123"/>
      <c r="C51" s="30"/>
      <c r="D51" s="30"/>
      <c r="E51" s="30"/>
      <c r="F51" s="30"/>
      <c r="G51" s="30"/>
    </row>
    <row r="52" spans="1:7" ht="14.25" customHeight="1" hidden="1">
      <c r="A52" s="30"/>
      <c r="B52" s="123"/>
      <c r="C52" s="30"/>
      <c r="D52" s="30"/>
      <c r="E52" s="30"/>
      <c r="F52" s="30"/>
      <c r="G52" s="30"/>
    </row>
    <row r="53" spans="1:7" ht="14.25" customHeight="1" hidden="1">
      <c r="A53" s="30"/>
      <c r="B53" s="123"/>
      <c r="C53" s="30"/>
      <c r="D53" s="30"/>
      <c r="E53" s="30"/>
      <c r="F53" s="30"/>
      <c r="G53" s="30"/>
    </row>
    <row r="54" spans="1:7" ht="14.25" customHeight="1" hidden="1">
      <c r="A54" s="30"/>
      <c r="B54" s="123" t="s">
        <v>15</v>
      </c>
      <c r="C54" s="30"/>
      <c r="D54" s="30"/>
      <c r="E54" s="30"/>
      <c r="F54" s="30"/>
      <c r="G54" s="30"/>
    </row>
    <row r="55" spans="1:7" ht="14.25" customHeight="1" hidden="1">
      <c r="A55" s="30"/>
      <c r="B55" s="123"/>
      <c r="C55" s="30"/>
      <c r="D55" s="30"/>
      <c r="E55" s="30"/>
      <c r="F55" s="30"/>
      <c r="G55" s="30"/>
    </row>
    <row r="56" spans="1:7" ht="14.25" customHeight="1">
      <c r="A56" s="30"/>
      <c r="B56" s="24" t="s">
        <v>16</v>
      </c>
      <c r="C56" s="30"/>
      <c r="D56" s="30"/>
      <c r="E56" s="30"/>
      <c r="F56" s="30"/>
      <c r="G56" s="30"/>
    </row>
    <row r="57" spans="1:8" ht="18" customHeight="1">
      <c r="A57" s="7"/>
      <c r="B57" s="7"/>
      <c r="C57" s="7"/>
      <c r="D57" s="7"/>
      <c r="E57" s="7"/>
      <c r="F57" s="7"/>
      <c r="G57" s="7"/>
      <c r="H57" s="7"/>
    </row>
    <row r="58" spans="1:8" ht="14.25" customHeight="1">
      <c r="A58" s="304" t="s">
        <v>136</v>
      </c>
      <c r="B58" s="304"/>
      <c r="C58" s="304"/>
      <c r="D58" s="304"/>
      <c r="E58" s="304"/>
      <c r="F58" s="304"/>
      <c r="G58" s="304"/>
      <c r="H58" s="304"/>
    </row>
    <row r="59" spans="1:8" ht="21" customHeight="1">
      <c r="A59" s="232" t="s">
        <v>22</v>
      </c>
      <c r="B59" s="232" t="s">
        <v>12</v>
      </c>
      <c r="C59" s="232" t="s">
        <v>21</v>
      </c>
      <c r="D59" s="232" t="s">
        <v>14</v>
      </c>
      <c r="E59" s="232" t="s">
        <v>95</v>
      </c>
      <c r="F59" s="232" t="s">
        <v>71</v>
      </c>
      <c r="G59" s="232" t="s">
        <v>95</v>
      </c>
      <c r="H59" s="232" t="s">
        <v>71</v>
      </c>
    </row>
    <row r="60" spans="1:8" ht="45" customHeight="1">
      <c r="A60" s="232"/>
      <c r="B60" s="232"/>
      <c r="C60" s="232"/>
      <c r="D60" s="232"/>
      <c r="E60" s="232"/>
      <c r="F60" s="232"/>
      <c r="G60" s="232"/>
      <c r="H60" s="232"/>
    </row>
    <row r="61" spans="1:8" s="28" customFormat="1" ht="12.75">
      <c r="A61" s="5">
        <v>1</v>
      </c>
      <c r="B61" s="5">
        <v>2</v>
      </c>
      <c r="C61" s="5">
        <v>3</v>
      </c>
      <c r="D61" s="5">
        <v>4</v>
      </c>
      <c r="E61" s="5">
        <v>5</v>
      </c>
      <c r="F61" s="5">
        <v>6</v>
      </c>
      <c r="G61" s="5">
        <v>7</v>
      </c>
      <c r="H61" s="5">
        <v>8</v>
      </c>
    </row>
    <row r="62" spans="1:8" s="28" customFormat="1" ht="12.75">
      <c r="A62" s="5"/>
      <c r="B62" s="97" t="s">
        <v>3</v>
      </c>
      <c r="C62" s="5"/>
      <c r="D62" s="5"/>
      <c r="E62" s="5"/>
      <c r="F62" s="5"/>
      <c r="G62" s="5"/>
      <c r="H62" s="5"/>
    </row>
    <row r="63" spans="1:8" s="28" customFormat="1" ht="12.75">
      <c r="A63" s="5"/>
      <c r="B63" s="22"/>
      <c r="C63" s="5"/>
      <c r="D63" s="5"/>
      <c r="E63" s="5"/>
      <c r="F63" s="5"/>
      <c r="G63" s="5"/>
      <c r="H63" s="5"/>
    </row>
    <row r="64" spans="1:8" s="28" customFormat="1" ht="12.75">
      <c r="A64" s="5"/>
      <c r="B64" s="97" t="s">
        <v>4</v>
      </c>
      <c r="C64" s="5"/>
      <c r="D64" s="5"/>
      <c r="E64" s="5"/>
      <c r="F64" s="5"/>
      <c r="G64" s="5"/>
      <c r="H64" s="5"/>
    </row>
    <row r="65" spans="1:8" s="28" customFormat="1" ht="12.75">
      <c r="A65" s="5"/>
      <c r="B65" s="97"/>
      <c r="C65" s="5"/>
      <c r="D65" s="5"/>
      <c r="E65" s="5"/>
      <c r="F65" s="5"/>
      <c r="G65" s="5"/>
      <c r="H65" s="68"/>
    </row>
    <row r="66" spans="1:8" s="28" customFormat="1" ht="12.75">
      <c r="A66" s="5"/>
      <c r="B66" s="97" t="s">
        <v>5</v>
      </c>
      <c r="C66" s="5"/>
      <c r="D66" s="5"/>
      <c r="E66" s="5"/>
      <c r="F66" s="5"/>
      <c r="G66" s="5"/>
      <c r="H66" s="68"/>
    </row>
    <row r="67" spans="1:8" s="28" customFormat="1" ht="12.75">
      <c r="A67" s="5"/>
      <c r="B67" s="97"/>
      <c r="C67" s="5"/>
      <c r="D67" s="5"/>
      <c r="E67" s="5"/>
      <c r="F67" s="5"/>
      <c r="G67" s="5"/>
      <c r="H67" s="68"/>
    </row>
    <row r="68" spans="1:8" s="28" customFormat="1" ht="12.75">
      <c r="A68" s="5"/>
      <c r="B68" s="97" t="s">
        <v>6</v>
      </c>
      <c r="C68" s="5"/>
      <c r="D68" s="5"/>
      <c r="E68" s="5"/>
      <c r="F68" s="5"/>
      <c r="G68" s="5"/>
      <c r="H68" s="68"/>
    </row>
    <row r="69" spans="1:8" s="28" customFormat="1" ht="12.75">
      <c r="A69" s="5"/>
      <c r="B69" s="97"/>
      <c r="C69" s="5"/>
      <c r="D69" s="5"/>
      <c r="E69" s="5"/>
      <c r="F69" s="5"/>
      <c r="G69" s="5"/>
      <c r="H69" s="68"/>
    </row>
    <row r="70" spans="1:8" s="41" customFormat="1" ht="12.75">
      <c r="A70" s="8"/>
      <c r="B70" s="14"/>
      <c r="C70" s="8"/>
      <c r="D70" s="8"/>
      <c r="E70" s="8"/>
      <c r="F70" s="8"/>
      <c r="G70" s="8"/>
      <c r="H70" s="9"/>
    </row>
    <row r="71" spans="1:8" s="41" customFormat="1" ht="27.75" customHeight="1">
      <c r="A71" s="305" t="s">
        <v>96</v>
      </c>
      <c r="B71" s="305"/>
      <c r="C71" s="305"/>
      <c r="D71" s="305"/>
      <c r="E71" s="305"/>
      <c r="F71" s="305"/>
      <c r="G71" s="305"/>
      <c r="H71" s="9"/>
    </row>
    <row r="72" spans="1:8" ht="16.5" customHeight="1">
      <c r="A72" s="303"/>
      <c r="B72" s="303"/>
      <c r="C72" s="303"/>
      <c r="D72" s="9"/>
      <c r="E72" s="9"/>
      <c r="F72" s="9"/>
      <c r="G72" s="9"/>
      <c r="H72" s="33"/>
    </row>
    <row r="73" spans="1:8" ht="12.75">
      <c r="A73" s="118" t="s">
        <v>55</v>
      </c>
      <c r="B73" s="45"/>
      <c r="C73" s="5"/>
      <c r="D73" s="5"/>
      <c r="E73" s="5"/>
      <c r="F73" s="5"/>
      <c r="G73" s="5"/>
      <c r="H73" s="1"/>
    </row>
    <row r="74" spans="1:8" ht="12.75">
      <c r="A74" s="8"/>
      <c r="B74" s="13"/>
      <c r="C74" s="8"/>
      <c r="D74" s="8"/>
      <c r="E74" s="8"/>
      <c r="F74" s="8"/>
      <c r="G74" s="8"/>
      <c r="H74" s="9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spans="1:7" s="51" customFormat="1" ht="15.75">
      <c r="A76" s="299" t="s">
        <v>34</v>
      </c>
      <c r="B76" s="299"/>
      <c r="C76" s="299"/>
      <c r="D76" s="63"/>
      <c r="F76" s="186" t="s">
        <v>194</v>
      </c>
      <c r="G76" s="63"/>
    </row>
    <row r="77" spans="1:7" s="51" customFormat="1" ht="18.75" customHeight="1">
      <c r="A77" s="299"/>
      <c r="B77" s="300"/>
      <c r="C77" s="300"/>
      <c r="D77" s="65" t="s">
        <v>29</v>
      </c>
      <c r="F77" s="297" t="s">
        <v>113</v>
      </c>
      <c r="G77" s="298"/>
    </row>
    <row r="78" spans="1:4" s="51" customFormat="1" ht="15.75" customHeight="1">
      <c r="A78" s="299"/>
      <c r="B78" s="300"/>
      <c r="C78" s="300"/>
      <c r="D78" s="56"/>
    </row>
    <row r="79" spans="1:7" s="51" customFormat="1" ht="15.75">
      <c r="A79" s="299" t="s">
        <v>8</v>
      </c>
      <c r="B79" s="299"/>
      <c r="C79" s="299"/>
      <c r="D79" s="66"/>
      <c r="F79" s="186" t="s">
        <v>195</v>
      </c>
      <c r="G79" s="63"/>
    </row>
    <row r="80" spans="1:7" s="51" customFormat="1" ht="15.75">
      <c r="A80" s="62"/>
      <c r="B80" s="64"/>
      <c r="C80" s="64"/>
      <c r="D80" s="65" t="s">
        <v>29</v>
      </c>
      <c r="F80" s="297" t="s">
        <v>113</v>
      </c>
      <c r="G80" s="298"/>
    </row>
    <row r="82" ht="21" customHeight="1"/>
  </sheetData>
  <sheetProtection/>
  <mergeCells count="70">
    <mergeCell ref="H16:H17"/>
    <mergeCell ref="M6:N6"/>
    <mergeCell ref="A7:E7"/>
    <mergeCell ref="M7:N7"/>
    <mergeCell ref="M9:N9"/>
    <mergeCell ref="E10:F10"/>
    <mergeCell ref="G10:H10"/>
    <mergeCell ref="G9:H9"/>
    <mergeCell ref="A6:D6"/>
    <mergeCell ref="F6:G6"/>
    <mergeCell ref="F7:G7"/>
    <mergeCell ref="M10:N10"/>
    <mergeCell ref="M3:N3"/>
    <mergeCell ref="A4:E4"/>
    <mergeCell ref="F4:G4"/>
    <mergeCell ref="M4:N4"/>
    <mergeCell ref="A3:D3"/>
    <mergeCell ref="C9:D9"/>
    <mergeCell ref="C10:D10"/>
    <mergeCell ref="E9:F9"/>
    <mergeCell ref="F77:G77"/>
    <mergeCell ref="B16:B17"/>
    <mergeCell ref="C16:C17"/>
    <mergeCell ref="D16:D17"/>
    <mergeCell ref="F16:G16"/>
    <mergeCell ref="A79:C79"/>
    <mergeCell ref="C27:C28"/>
    <mergeCell ref="E59:E60"/>
    <mergeCell ref="D59:D60"/>
    <mergeCell ref="C34:C35"/>
    <mergeCell ref="F80:G80"/>
    <mergeCell ref="A76:C76"/>
    <mergeCell ref="A77:A78"/>
    <mergeCell ref="E48:F48"/>
    <mergeCell ref="E34:E35"/>
    <mergeCell ref="F34:F35"/>
    <mergeCell ref="A43:C43"/>
    <mergeCell ref="B48:B49"/>
    <mergeCell ref="F59:F60"/>
    <mergeCell ref="A46:G46"/>
    <mergeCell ref="A1:H1"/>
    <mergeCell ref="A13:E13"/>
    <mergeCell ref="F13:H13"/>
    <mergeCell ref="A12:H12"/>
    <mergeCell ref="A14:G14"/>
    <mergeCell ref="D27:D28"/>
    <mergeCell ref="E27:E28"/>
    <mergeCell ref="F27:F28"/>
    <mergeCell ref="A25:H25"/>
    <mergeCell ref="E16:E17"/>
    <mergeCell ref="F3:G3"/>
    <mergeCell ref="A59:A60"/>
    <mergeCell ref="C59:C60"/>
    <mergeCell ref="H59:H60"/>
    <mergeCell ref="B59:B60"/>
    <mergeCell ref="A26:F26"/>
    <mergeCell ref="A27:A28"/>
    <mergeCell ref="B27:B28"/>
    <mergeCell ref="A42:F42"/>
    <mergeCell ref="C48:D48"/>
    <mergeCell ref="D34:D35"/>
    <mergeCell ref="B34:B35"/>
    <mergeCell ref="C77:C78"/>
    <mergeCell ref="A72:C72"/>
    <mergeCell ref="A48:A49"/>
    <mergeCell ref="A58:H58"/>
    <mergeCell ref="A71:G71"/>
    <mergeCell ref="G59:G60"/>
    <mergeCell ref="B77:B78"/>
    <mergeCell ref="G48:G49"/>
  </mergeCells>
  <printOptions/>
  <pageMargins left="0.9" right="0.31496062992125984" top="0.44" bottom="0.38" header="0.2362204724409449" footer="0.2755905511811024"/>
  <pageSetup horizontalDpi="600" verticalDpi="600" orientation="landscape" paperSize="9" scale="75" r:id="rId1"/>
  <rowBreaks count="2" manualBreakCount="2">
    <brk id="25" max="7" man="1"/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2020-01-08T10:07:01Z</cp:lastPrinted>
  <dcterms:created xsi:type="dcterms:W3CDTF">2010-12-08T09:07:17Z</dcterms:created>
  <dcterms:modified xsi:type="dcterms:W3CDTF">2020-01-31T13:53:40Z</dcterms:modified>
  <cp:category/>
  <cp:version/>
  <cp:contentType/>
  <cp:contentStatus/>
</cp:coreProperties>
</file>