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460" activeTab="0"/>
  </bookViews>
  <sheets>
    <sheet name="паспорт" sheetId="1" r:id="rId1"/>
    <sheet name="звіт" sheetId="2" r:id="rId2"/>
  </sheets>
  <definedNames>
    <definedName name="_xlnm.Print_Area" localSheetId="0">'паспорт'!$A$1:$G$95</definedName>
  </definedNames>
  <calcPr fullCalcOnLoad="1"/>
</workbook>
</file>

<file path=xl/sharedStrings.xml><?xml version="1.0" encoding="utf-8"?>
<sst xmlns="http://schemas.openxmlformats.org/spreadsheetml/2006/main" count="437" uniqueCount="260">
  <si>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</si>
  <si>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</si>
  <si>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</si>
  <si>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</si>
  <si>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</si>
  <si>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</si>
  <si>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</si>
  <si>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</si>
  <si>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</si>
  <si>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</si>
  <si>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</si>
  <si>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</si>
  <si>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</si>
  <si>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</si>
  <si>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</si>
  <si>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</si>
  <si>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</si>
  <si>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</si>
  <si>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</si>
  <si>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</si>
  <si>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</si>
  <si>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</si>
  <si>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</si>
  <si>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</si>
  <si>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</si>
  <si>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</si>
  <si>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</si>
  <si>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</si>
  <si>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</si>
  <si>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</si>
  <si>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</si>
  <si>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</si>
  <si>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</si>
  <si>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</si>
  <si>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</si>
  <si>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</si>
  <si>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</si>
  <si>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</si>
  <si>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</si>
  <si>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</si>
  <si>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</si>
  <si>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</si>
  <si>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</si>
  <si>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</si>
  <si>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</si>
  <si>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</si>
  <si>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</si>
  <si>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</si>
  <si>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</si>
  <si>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</si>
  <si>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Напрями використання  бюджетних коштів</t>
  </si>
  <si>
    <t>N
з/п</t>
  </si>
  <si>
    <t>N
 з/п</t>
  </si>
  <si>
    <t>Виконавчий комітет Житомирської міської ради Житомирської області</t>
  </si>
  <si>
    <t>про виконання паспорта бюджетної програми місцевого бюджету за  2018  рік</t>
  </si>
  <si>
    <t>0210150</t>
  </si>
  <si>
    <t xml:space="preserve">Організаційне, інформаційно – аналітичне та матеріально – технічне забезпечення діяльності обласної ради, районної ради, районної у місті ради ( у разі її створення), міської, селищної, сільської рад 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</si>
  <si>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</si>
  <si>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</si>
  <si>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</si>
  <si>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</si>
  <si>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</si>
  <si>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</si>
  <si>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</si>
  <si>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</si>
  <si>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</si>
  <si>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</si>
  <si>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</si>
  <si>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1.1.</t>
  </si>
  <si>
    <t>Витрати на утримання міської ради та їх  виконавчих органів</t>
  </si>
  <si>
    <t>рішення  МРвід 18.12.2017р. №881 "Про міський бюджет на 2018р."(зі змінами)</t>
  </si>
  <si>
    <t>Кількість штатних одиниць</t>
  </si>
  <si>
    <t>од.</t>
  </si>
  <si>
    <t>розпорядження міського голови від15.08.2018р. №709; 20.02.2018р. № 125 дод.1,3</t>
  </si>
  <si>
    <t>в т.ч. посадових осіб місцевого самоврядування</t>
  </si>
  <si>
    <t>розпорядження міського голови від22.05.2018р. №431; 15.08.2018р. № 709</t>
  </si>
  <si>
    <t xml:space="preserve">Кількість працівників ЦНАП </t>
  </si>
  <si>
    <t>розпорядження міського голови від 19.01.2018р. № 32 із дод.20</t>
  </si>
  <si>
    <t>Кількість посадових осіб ДАБК</t>
  </si>
  <si>
    <t>розпорядження міського голови від 19.01.2018р. № 32 із дод.32</t>
  </si>
  <si>
    <t>Обсяг видатків  на оплату теплопостачання</t>
  </si>
  <si>
    <t>рішення  МРвід 18.12.2017р. №881 "Про міський бюджет на 2018р."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</si>
  <si>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</si>
  <si>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</si>
  <si>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природного газу</t>
  </si>
  <si>
    <t>Опалювана площа приміщень (приведена площа)</t>
  </si>
  <si>
    <t>кв.м</t>
  </si>
  <si>
    <t>Договір</t>
  </si>
  <si>
    <t>Загальна площа приміщення</t>
  </si>
  <si>
    <t>кв.м.</t>
  </si>
  <si>
    <t>Інвентаризаційна справа на адмінбудівлю</t>
  </si>
  <si>
    <t>Площа адмінбудівлі ЦНАП</t>
  </si>
  <si>
    <t>Вартість придбаного обладнання та предметів довгострокового користування</t>
  </si>
  <si>
    <t>рішення  МРвід 17.05.2018р. №1027 "Про міський бюджет на 2018р."(зі змінами)</t>
  </si>
  <si>
    <t>2.1.</t>
  </si>
  <si>
    <t>2.3.</t>
  </si>
  <si>
    <t>2.4.</t>
  </si>
  <si>
    <t>2.5.</t>
  </si>
  <si>
    <t>2.6.</t>
  </si>
  <si>
    <t>2.7.</t>
  </si>
  <si>
    <t>2.8.</t>
  </si>
  <si>
    <t>2.9.</t>
  </si>
  <si>
    <t>2.10.</t>
  </si>
  <si>
    <t>система автоматизації діловиробництва та електронного документообліку "Діло"</t>
  </si>
  <si>
    <t>Кількість прийнятих нормативно-правових актів</t>
  </si>
  <si>
    <t>Кількість запланованих звернень  через ЦНАП</t>
  </si>
  <si>
    <t>Кількість запланованих документів дозвільного характеру</t>
  </si>
  <si>
    <t>система державного електронного єдиного реєстра</t>
  </si>
  <si>
    <t>Кількість планових та позапланових перевірок інспекцією ДАБК</t>
  </si>
  <si>
    <t>наказ ДАБК від 23.09.2017р. №37</t>
  </si>
  <si>
    <t>Обсяг споживання енергоресурсів теплопостачання</t>
  </si>
  <si>
    <t>Гкал</t>
  </si>
  <si>
    <t>Розпорядження міського голови "Про ліміти витрат на 2018р." від 16.02.2018р. № 118</t>
  </si>
  <si>
    <t>Обсяг споживання енергоресурсів водопостачання та водовідведення</t>
  </si>
  <si>
    <t>м.куб.</t>
  </si>
  <si>
    <t>Обсяг споживання  електроенергії</t>
  </si>
  <si>
    <t>Обсяг споживання природного газу</t>
  </si>
  <si>
    <t>тис.м3</t>
  </si>
  <si>
    <t>Кількість придбаного обладнання та предметів довгострокового користування (фотоапарат для висвітлення заходів загальноміського значення , які висвітлюються на сайті ЖМР та на сторінках у соцмережі)</t>
  </si>
  <si>
    <t>розрахунок до кошторису</t>
  </si>
  <si>
    <t>Кількість отриманих  доручень,листів, звернень, заяв, скарг</t>
  </si>
  <si>
    <t>Квт/год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</si>
  <si>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</si>
  <si>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</si>
  <si>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</si>
  <si>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</si>
  <si>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</si>
  <si>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</si>
  <si>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</si>
  <si>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</si>
  <si>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</si>
  <si>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</si>
  <si>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Кількість прийнятих нормативно-правових актів на 1 пос.особу місцевого самоврядування</t>
  </si>
  <si>
    <t>Витрати на утримання однієї штатної одиниці</t>
  </si>
  <si>
    <t>Середній обсяг споживання тепла</t>
  </si>
  <si>
    <t>Середній обсяг водопостачання та водовідведення</t>
  </si>
  <si>
    <t>Середній обсяг споживання електроенергії</t>
  </si>
  <si>
    <t>Середній обсяг споживання природного газу</t>
  </si>
  <si>
    <t>Середні витрати на придбання одиниці обладнання та предметів довгострокового користування</t>
  </si>
  <si>
    <t>м.куб. на 1 м.кв. загальної площі</t>
  </si>
  <si>
    <t>кВТ/год на 1 м.кв.загальної площі</t>
  </si>
  <si>
    <t>тис.м.3 на площу адмінприміщення</t>
  </si>
  <si>
    <t>п.2.1 : п. 1.2</t>
  </si>
  <si>
    <t>п.2.2 : п.1.2</t>
  </si>
  <si>
    <t>п.2.4 : п.1.4</t>
  </si>
  <si>
    <t>п. 2.5 : п.1.4</t>
  </si>
  <si>
    <t>п.1.12 : п.2.10</t>
  </si>
  <si>
    <t>4.1.</t>
  </si>
  <si>
    <t>4.2.</t>
  </si>
  <si>
    <t>4.3.</t>
  </si>
  <si>
    <t>4.4.</t>
  </si>
  <si>
    <t>Відсоток вчасно виконаних листів, звернень, заяв, скарг у їх загальній кількості</t>
  </si>
  <si>
    <t>Відсоток  проведених перевірок до  запланованих</t>
  </si>
  <si>
    <t>Річна економія витрачання енергоресурсів в натуральному виразі по теплу</t>
  </si>
  <si>
    <t>Річна економія витрачання енергоресурсів в натуральному виразі по природному газу</t>
  </si>
  <si>
    <t>міський голова</t>
  </si>
  <si>
    <t>С.І. Сухомлин</t>
  </si>
  <si>
    <t>1.13.</t>
  </si>
  <si>
    <t>2.2.</t>
  </si>
  <si>
    <t>3.11.</t>
  </si>
  <si>
    <t>Кількість виконаних , доручень,листів звернень заяв скарг на 1 пос.особу місц.самоврядування</t>
  </si>
  <si>
    <t>Гкал на 1 м.кв. опалюва-льної площі</t>
  </si>
  <si>
    <t>%</t>
  </si>
  <si>
    <t>розрахунок: вчасно виконані листи, звернення, заяви, скарги до загальної кількості</t>
  </si>
  <si>
    <t>рзрахунок: виконані перевірки до запланованих</t>
  </si>
  <si>
    <t>спожиті Гкал до запланованих</t>
  </si>
  <si>
    <t>спожиті м3 до запланованих</t>
  </si>
  <si>
    <t>0200000</t>
  </si>
  <si>
    <t>0210000</t>
  </si>
  <si>
    <t xml:space="preserve">Пояснення щодо причин розбіжностей між затвердженими та досягнутими результативними показниками: кількість отриманих доручень, листів звернень, заяв, скарг виросла у два рази тому, що змінилась форма відповіді : на один лист (звернення) відповідають декілька служб ,відділів, управлінь та у різні терміни; кількість нормативно-правових актів зросла внаслідок збільшення позачергових виконкомів ;  кількість документів дозвільного характеру зменшилась через затримку на чотири місяці наказу Мінрегіонбуду "Про порядок введення в експлуатацію самовільно збудованих об`єктів"; на протязі 2018 року збільшилась кількість перевірок інспекцією ДАБК через збільшення звернень громадян , щодо перевірок об`єктів будівництва; збільшились також звернення через ЦНАП у зв`язку із наданням нових послуг: видача витягів із державного земельного кадастру. Економія в натуральних показниках виникла по централізованому опаленню, газопостачанню та електроенергії , яка пов`язана із погодними умовами. Але збільшилися показники по водопостачанню та водовідведенню внаслідок обслуговування додаткового приміщення та збільшення відвідувачів. </t>
  </si>
  <si>
    <t>0</t>
  </si>
  <si>
    <t>289</t>
  </si>
  <si>
    <t>146</t>
  </si>
  <si>
    <t>грн.</t>
  </si>
  <si>
    <t>п.1.1 : п.1.2</t>
  </si>
  <si>
    <t>2545</t>
  </si>
  <si>
    <t>п. 2.3 : п.1.4</t>
  </si>
  <si>
    <t>45</t>
  </si>
  <si>
    <t>Кількість проведених перевірок на 1 пос.особу  місц.самоврядуван-ня інспекції ДАБК</t>
  </si>
  <si>
    <t>Кількість отриманих повідомлень та декларацій будівельних робіт на 1 пос.особу  місц.самоврядуван-ня інспекції ДАБК</t>
  </si>
  <si>
    <t>Кількість зареєстрованих  звернень  на 1 пос.особу місц.самоврядуван-ня ЦНАПу</t>
  </si>
  <si>
    <t>п.2.6 : п .1.10</t>
  </si>
  <si>
    <t>п.2.7 :п.1.11</t>
  </si>
  <si>
    <t>п.2.8 : п.1.11</t>
  </si>
  <si>
    <t>п.2.9 : п.1.12</t>
  </si>
  <si>
    <t>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</si>
  <si>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Пояснення щодо причин відхилення між касовими видатками (наданими кредитами) та затвердженими у паспорті бюджетної програми: по загальному та спеціальному фонду у 2018 році виникла економія тому, що проводилась закупівля товарів, робіт та послуг у системі "Прозорро", згідно із законом України "Про публічні закупівлі"; за рахунок економії коштів по лікарняним листам, вакансіям, за рахунок фонду інвалідів та ін.</t>
  </si>
  <si>
    <t>Завдання:Забезпечення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</si>
  <si>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Пояснення щодо причин розбіжностей між затвердженими та досягнутими результативними показниками: економія бюджетних коштів виникла за умови проведення закупівель товарів, робіт та послуг у системі "Прозорро", згідно із законом України "Про публічні закупівлі";економії коштів за рахунок лікарняних листів та за рахунок фонду інвалідів,у зв`язку із зменшенням розміру премії працівникам, згідно розпорядження міського голови; економія бюджетних коштів по електроенергії , централізованому опаленню та газопостачанню, яка пов`язана із погодними умовами,проведенню ряду звходів направлених на економію та відсутністю потреби у 100 % забезпеченні у товарах, поточних роботах та послугах.</t>
  </si>
  <si>
    <t xml:space="preserve">Пояснення щодо причин розбіжностей між затвердженими та досягнутими результативними показниками: економія коштів на придбання  обладнання та предметів довгострокового користування виникла у зв`язку із проведеням моніторингу цін; витрати на придбання одиниці обладнання та предметів довгострокового користування зменшились в результаті купівлі товарів за меншою ціною, ніж було заплановано; зменшення середнього обсягу споживання природного газу, тепла та електроенергії в результаті проведених заходів економії  бюджетних коштів та погодними умовами, але збільшилися показники по водопостачанню та водовідведенню внаслідок обслуговування додаткового приміщення та збільшення відвідувачів ; збільшилась кількість виконаних , доручень,листів звернень заяв скарг на 1 пос.особу місц.самоврядування через зміну форми відповіді  (декілька відповідейу різні терміни); навантаження на одного працівника ДАБК зменшилась через затримку у законодавчій галузі,але  збільшилась кількість перевірок інспекцією ДАБК через збільшення звернень громадян , щодо перевірок об`єктів будівництва та збільшились також звернення через ЦНАП у зв`язку із наданням нових послуг. Але збільшилися показники по водопостачанню та водовідведенню внаслідок обслуговування додаткового приміщення та збільшення відвідувачів. </t>
  </si>
  <si>
    <t>Пояснення щодо причин розбіжностей між затвердженими та досягнутими результативними показниками: збільшення обсягу споживання природного газу та тепла  у відсотковому розрахунку (план-факт) відбулося в результаті проведених заходів економії  бюджетних коштів та погодними умовами, які не можливо передбачити на початку року .Відсоток вчасно виконаних листів, звернень, заяв, скарг та проведених перевірок  у їх загальній кількості залишився незмінним порівняно із планованим .</t>
  </si>
  <si>
    <t>Аналіз стану виконання результативних показників: 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</si>
  <si>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головний  бухгалтер</t>
  </si>
  <si>
    <t>Н.В. Борецька</t>
  </si>
  <si>
    <t>14</t>
  </si>
  <si>
    <t>18</t>
  </si>
  <si>
    <t>0111</t>
  </si>
  <si>
    <t xml:space="preserve">Завдання бюджетної програми:  </t>
  </si>
  <si>
    <t>розпорядження міського голови</t>
  </si>
  <si>
    <t xml:space="preserve">Цілі державної політики, на досягнення яких спрямована реалізація бюджетної програми </t>
  </si>
  <si>
    <t>гривень</t>
  </si>
  <si>
    <t>11.</t>
  </si>
  <si>
    <t>Дата погодження</t>
  </si>
  <si>
    <t>М.П.</t>
  </si>
  <si>
    <t>(код)</t>
  </si>
  <si>
    <t>0217370</t>
  </si>
  <si>
    <t>0490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</si>
  <si>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:   впровадження  стратегічних ініціатив (проектів) , що спрямовані на збалансований розвиток території та інституційна підтримка реалізації концепції інтегрованого розвитку міста Житомира. </t>
    </r>
  </si>
  <si>
    <t>Сталий розвиток міста і громади.</t>
  </si>
  <si>
    <t>Гідна праця та економічне зростання.</t>
  </si>
  <si>
    <t>Партнерсво заради сталого розвитку.</t>
  </si>
  <si>
    <t xml:space="preserve">Забезпечити розробку проектів та фандрейзингової діяльності. </t>
  </si>
  <si>
    <t>Розвиток міжнародних партнерських відносин, розповсюдження успішної практики, що впроваджена в місті..</t>
  </si>
  <si>
    <t>Здійснення організації, фінансової та інформаційної підтримки інноваційного потенціалу міста.</t>
  </si>
  <si>
    <t>Збереження та розвиток пам'яток культурно-історичної спадщини через реєстрацію, реставрацію та реновацію.</t>
  </si>
  <si>
    <t>Утримання комунальної установи "Агенція розвитку міста" Житомирської міської ради ( в тому числі витрати на оплату товарів, комунальних послуг, послуг сторонніх організацій та експертів, оплату праці адміністративному персоналу тощо)</t>
  </si>
  <si>
    <t>Впровадження пілотного проекту в рамках проекту "Інтегрований розвиток міст в Україні" (Ремонтно - реставраційні роботи Водонапірної вежі, що знаходяться за адресою : м. Житомир, вул. Пушкінська, 24)</t>
  </si>
  <si>
    <t>Міська цільова програма "Впровадження стратегічних ініціатив  міста Житомира на 2018-2020 роки"</t>
  </si>
  <si>
    <t>Видатки на утримання КУ "Агенція розвитку міста "ЖМР</t>
  </si>
  <si>
    <t>Штатні одиниці КУ "Агенція розвитку міста "ЖМР</t>
  </si>
  <si>
    <t>штатний розпис</t>
  </si>
  <si>
    <t>Кількість створених продуктів упродовж року</t>
  </si>
  <si>
    <t>Кількість залучених проектів технічної допомоги</t>
  </si>
  <si>
    <t>Кількість структурованих (підготовлених) та поданих проектів на отримання фінансування/технічної допомоги</t>
  </si>
  <si>
    <t xml:space="preserve">Науково-проектна документація "Реставрація пам`ятки архітектури місцевого значення "Водонапірна башта" </t>
  </si>
  <si>
    <t>звітність КУ "Агенція розвитку міста "ЖМР</t>
  </si>
  <si>
    <t>Договір на виконання робіт</t>
  </si>
  <si>
    <t>Середні витрати КУ "Агенція розвитку міста" ЖМР на створення одиниці продукту</t>
  </si>
  <si>
    <t>Кількість підтриманих проектних заявок (стратегічних ініціатив)</t>
  </si>
  <si>
    <t>п.1 : п.2</t>
  </si>
  <si>
    <t xml:space="preserve">Середня вартість залученої технічної допомоги в місто Житомир одним штатним працівником КУ"Агенція розвитку міста" ЖМР </t>
  </si>
  <si>
    <t>Кількість реалізованих проектів, в т.ч.спільно з міжнародними партнерами(стратегічних ініціатив)</t>
  </si>
  <si>
    <t>Відповідність розробленої науково- проектної документації державним будівельним нормам</t>
  </si>
  <si>
    <t>наявність висновку</t>
  </si>
  <si>
    <t>висновок держекспертизи</t>
  </si>
  <si>
    <t xml:space="preserve">п.4.1 : п.1 </t>
  </si>
  <si>
    <t xml:space="preserve">п.4.1 : п.1.1 </t>
  </si>
  <si>
    <t xml:space="preserve">Директор департаменту </t>
  </si>
  <si>
    <t>Д.А. Прохорчук</t>
  </si>
  <si>
    <t>ПОГОДЖЕНО:                                                                                        Департамент департаменту бюджету та фінансів міської ради</t>
  </si>
  <si>
    <t>бюджетної програми місцевого бюджету на 2019 рік (зі змінами)</t>
  </si>
  <si>
    <t>Реалізація інших заходів щодо соціально-економічного розвитку території</t>
  </si>
  <si>
    <t xml:space="preserve">Сума залучених коштів до вартості утримання КУ "Агенція розвитку міста" ЖМР </t>
  </si>
  <si>
    <t>п.1.2 : п.2.3</t>
  </si>
  <si>
    <t>Витрати на реставрацію пам’ятки архітектури місцевого значення  «Водонапірна башта» (охоронний № 17) по вул. Пушкінська, 24 в м. Житомирі, в тому числі розробка науково-проектної документації (Впровадження пілотного проекту в рамках проекту «Інтегрований розвиток міст в Україні)</t>
  </si>
  <si>
    <t>Середня вартість витрат на реставрацію пам’ятки архітектури місцевого значення  «Водонапірна башта» (охоронний № 17) по вул. Пушкінська, 24 в м. Житомирі, в тому числі розробка науково-проектної документації (Впровадження пілотного проекту в рамках проекту «Інтегрований розвиток міст в Україні)</t>
  </si>
  <si>
    <t>№ з/п</t>
  </si>
  <si>
    <t>рішення міської ради від 18.12.18р. №1297                (зі змінами)</t>
  </si>
  <si>
    <t>Ціль державної політики</t>
  </si>
  <si>
    <t>рішення міської ради від 18.12.18р. №1297   (зі змінами)</t>
  </si>
  <si>
    <t>Сума залучених коштів та технічної допомоги для впровадження стратегічних ініціатив (обсяг залученої міжнародної фінансової, технічної допомоги), в тому числі грант Transformative Urban Mobility Initiative, грант Німецького товариства міжнародного співробітництва (GIZ), кредит Німецького державного банку розвитку KfW,  тощо</t>
  </si>
  <si>
    <t>Наказ Міністерства фінансів України</t>
  </si>
  <si>
    <t>26 серпня 2014 року №836</t>
  </si>
  <si>
    <t>(у редакції наказу Міністерства фінансів України</t>
  </si>
  <si>
    <t>від 29 грудня 2018 року №1209)</t>
  </si>
  <si>
    <r>
      <rPr>
        <b/>
        <sz val="12"/>
        <color indexed="8"/>
        <rFont val="Times New Roman"/>
        <family val="1"/>
      </rPr>
      <t>Обсяг бюджетних призначень</t>
    </r>
    <r>
      <rPr>
        <sz val="12"/>
        <color indexed="8"/>
        <rFont val="Times New Roman"/>
        <family val="1"/>
      </rPr>
      <t xml:space="preserve"> / бюджетних асигнувань  -   </t>
    </r>
    <r>
      <rPr>
        <u val="single"/>
        <sz val="12"/>
        <color indexed="8"/>
        <rFont val="Times New Roman"/>
        <family val="1"/>
      </rPr>
      <t>3 893 236,05   гривень</t>
    </r>
    <r>
      <rPr>
        <sz val="12"/>
        <color indexed="8"/>
        <rFont val="Times New Roman"/>
        <family val="1"/>
      </rPr>
      <t xml:space="preserve">, у  тому  числі  загального фонду   -  </t>
    </r>
    <r>
      <rPr>
        <u val="single"/>
        <sz val="12"/>
        <color indexed="8"/>
        <rFont val="Times New Roman"/>
        <family val="1"/>
      </rPr>
      <t>1 693 736,05 гривень</t>
    </r>
    <r>
      <rPr>
        <sz val="12"/>
        <color indexed="8"/>
        <rFont val="Times New Roman"/>
        <family val="1"/>
      </rPr>
      <t xml:space="preserve">    та спеціального  фонду  -  </t>
    </r>
    <r>
      <rPr>
        <u val="single"/>
        <sz val="12"/>
        <color indexed="8"/>
        <rFont val="Times New Roman"/>
        <family val="1"/>
      </rPr>
      <t>2 199 500,00 гривень</t>
    </r>
    <r>
      <rPr>
        <sz val="12"/>
        <color indexed="8"/>
        <rFont val="Times New Roman"/>
        <family val="1"/>
      </rPr>
      <t>.</t>
    </r>
  </si>
  <si>
    <t xml:space="preserve"> В.о. міського голови</t>
  </si>
  <si>
    <t>С.Г. Ольшанська</t>
  </si>
  <si>
    <r>
      <rPr>
        <b/>
        <sz val="12"/>
        <color indexed="8"/>
        <rFont val="Times New Roman"/>
        <family val="1"/>
      </rPr>
      <t xml:space="preserve">Підстави для виконання бюджетної програми: </t>
    </r>
    <r>
      <rPr>
        <sz val="12"/>
        <color indexed="8"/>
        <rFont val="Times New Roman"/>
        <family val="1"/>
      </rPr>
      <t xml:space="preserve">рішення  Житомирської міської ради від  18.12.2018 № 1297   "Про бюджет Житомирської міської об`єднаної територіальної громади (бюджет міста Житомира) на 2019р."(зі змінами), рішення міської ради від 26.06.2018 р. № 1052  Про затвердження  Міської цільової програми "Впровадження стратегічних ініціатив міста Житомира на 2018-2020 роки", рішення Житомирської ради від 07.02.2019р. №1359 "Про затвердження Концепції інтегрованого розвитку міста – «Житомир 2030».
</t>
    </r>
  </si>
  <si>
    <r>
      <t>_</t>
    </r>
    <r>
      <rPr>
        <u val="single"/>
        <sz val="12"/>
        <color indexed="8"/>
        <rFont val="Times New Roman"/>
        <family val="1"/>
      </rPr>
      <t>27.12.2019 р.</t>
    </r>
    <r>
      <rPr>
        <sz val="12"/>
        <color indexed="8"/>
        <rFont val="Times New Roman"/>
        <family val="1"/>
      </rPr>
      <t>___</t>
    </r>
    <r>
      <rPr>
        <sz val="12"/>
        <color indexed="8"/>
        <rFont val="Times New Roman"/>
        <family val="1"/>
      </rPr>
      <t>_№ __</t>
    </r>
    <r>
      <rPr>
        <u val="single"/>
        <sz val="12"/>
        <color indexed="8"/>
        <rFont val="Times New Roman"/>
        <family val="1"/>
      </rPr>
      <t>1302</t>
    </r>
    <r>
      <rPr>
        <sz val="12"/>
        <color indexed="8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</si>
</sst>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#,##0.000"/>
    <numFmt numFmtId="188" formatCode="[$-422]d\ mmmm\ yyyy&quot; 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6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49" fontId="53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57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8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wrapText="1"/>
    </xf>
    <xf numFmtId="0" fontId="8" fillId="34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53" fillId="0" borderId="10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5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3" fontId="53" fillId="0" borderId="10" xfId="0" applyNumberFormat="1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4" fontId="60" fillId="0" borderId="13" xfId="0" applyNumberFormat="1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4" fontId="53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4" fontId="60" fillId="34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center"/>
    </xf>
    <xf numFmtId="0" fontId="0" fillId="0" borderId="0" xfId="0" applyAlignment="1">
      <alignment/>
    </xf>
    <xf numFmtId="0" fontId="55" fillId="0" borderId="14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right"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0" fontId="55" fillId="0" borderId="0" xfId="0" applyFont="1" applyAlignment="1">
      <alignment horizontal="center" vertical="top" wrapText="1"/>
    </xf>
    <xf numFmtId="0" fontId="5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4" borderId="11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center" vertical="center"/>
    </xf>
    <xf numFmtId="0" fontId="6" fillId="0" borderId="11" xfId="53" applyNumberFormat="1" applyFont="1" applyBorder="1" applyAlignment="1">
      <alignment horizontal="left" wrapText="1"/>
      <protection/>
    </xf>
    <xf numFmtId="0" fontId="5" fillId="0" borderId="11" xfId="53" applyNumberFormat="1" applyFont="1" applyBorder="1" applyAlignment="1">
      <alignment horizontal="left" wrapText="1"/>
      <protection/>
    </xf>
    <xf numFmtId="0" fontId="61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4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61" fillId="0" borderId="0" xfId="0" applyFont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/>
    </xf>
    <xf numFmtId="0" fontId="57" fillId="0" borderId="0" xfId="0" applyFont="1" applyAlignment="1">
      <alignment vertical="center" wrapText="1"/>
    </xf>
    <xf numFmtId="49" fontId="53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0" fillId="0" borderId="11" xfId="0" applyFont="1" applyBorder="1" applyAlignment="1">
      <alignment/>
    </xf>
    <xf numFmtId="0" fontId="55" fillId="0" borderId="0" xfId="0" applyFont="1" applyBorder="1" applyAlignment="1">
      <alignment horizontal="center" vertical="top" wrapText="1"/>
    </xf>
    <xf numFmtId="0" fontId="6" fillId="0" borderId="11" xfId="53" applyNumberFormat="1" applyFont="1" applyBorder="1" applyAlignment="1">
      <alignment horizontal="left" vertical="top" wrapText="1"/>
      <protection/>
    </xf>
    <xf numFmtId="0" fontId="5" fillId="0" borderId="11" xfId="53" applyNumberFormat="1" applyFont="1" applyBorder="1" applyAlignment="1">
      <alignment horizontal="left" vertical="top" wrapText="1"/>
      <protection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view="pageBreakPreview" zoomScaleSheetLayoutView="100" zoomScalePageLayoutView="0" workbookViewId="0" topLeftCell="A1">
      <selection activeCell="F10" sqref="F10:H10"/>
    </sheetView>
  </sheetViews>
  <sheetFormatPr defaultColWidth="21.57421875" defaultRowHeight="15"/>
  <cols>
    <col min="1" max="1" width="6.57421875" style="5" customWidth="1"/>
    <col min="2" max="2" width="35.140625" style="5" customWidth="1"/>
    <col min="3" max="3" width="30.421875" style="5" customWidth="1"/>
    <col min="4" max="4" width="26.57421875" style="5" customWidth="1"/>
    <col min="5" max="5" width="16.421875" style="5" customWidth="1"/>
    <col min="6" max="6" width="21.57421875" style="5" customWidth="1"/>
    <col min="7" max="7" width="22.57421875" style="5" customWidth="1"/>
    <col min="8" max="13" width="21.57421875" style="5" hidden="1" customWidth="1"/>
    <col min="14" max="16384" width="21.57421875" style="5" customWidth="1"/>
  </cols>
  <sheetData>
    <row r="1" spans="1:7" ht="15.75" customHeight="1">
      <c r="A1" s="1"/>
      <c r="G1" s="5" t="s">
        <v>0</v>
      </c>
    </row>
    <row r="2" spans="1:7" ht="15.75" customHeight="1">
      <c r="A2" s="1"/>
      <c r="F2" s="94" t="s">
        <v>251</v>
      </c>
      <c r="G2" s="94"/>
    </row>
    <row r="3" spans="1:7" ht="15.75">
      <c r="A3" s="1"/>
      <c r="B3" s="1"/>
      <c r="F3" s="94" t="s">
        <v>252</v>
      </c>
      <c r="G3" s="94"/>
    </row>
    <row r="4" spans="1:7" ht="15" customHeight="1">
      <c r="A4" s="1"/>
      <c r="F4" s="95" t="s">
        <v>253</v>
      </c>
      <c r="G4" s="95"/>
    </row>
    <row r="5" spans="1:7" ht="15.75" customHeight="1">
      <c r="A5" s="1"/>
      <c r="F5" s="96" t="s">
        <v>254</v>
      </c>
      <c r="G5" s="96"/>
    </row>
    <row r="6" spans="6:8" ht="15.75">
      <c r="F6" s="93" t="s">
        <v>0</v>
      </c>
      <c r="G6" s="93"/>
      <c r="H6" s="93"/>
    </row>
    <row r="7" spans="6:8" ht="15.75">
      <c r="F7" s="93" t="s">
        <v>198</v>
      </c>
      <c r="G7" s="93"/>
      <c r="H7" s="93"/>
    </row>
    <row r="8" spans="5:8" ht="15">
      <c r="E8" s="90" t="s">
        <v>53</v>
      </c>
      <c r="F8" s="91"/>
      <c r="G8" s="91"/>
      <c r="H8" s="91"/>
    </row>
    <row r="9" spans="6:8" ht="21.75" customHeight="1">
      <c r="F9" s="92" t="s">
        <v>1</v>
      </c>
      <c r="G9" s="92"/>
      <c r="H9" s="92"/>
    </row>
    <row r="10" spans="6:8" ht="15.75">
      <c r="F10" s="93" t="s">
        <v>259</v>
      </c>
      <c r="G10" s="93"/>
      <c r="H10" s="93"/>
    </row>
    <row r="12" spans="1:7" ht="15.75">
      <c r="A12" s="106" t="s">
        <v>2</v>
      </c>
      <c r="B12" s="106"/>
      <c r="C12" s="106"/>
      <c r="D12" s="106"/>
      <c r="E12" s="106"/>
      <c r="F12" s="106"/>
      <c r="G12" s="106"/>
    </row>
    <row r="13" spans="1:7" ht="15.75">
      <c r="A13" s="106" t="s">
        <v>240</v>
      </c>
      <c r="B13" s="106"/>
      <c r="C13" s="106"/>
      <c r="D13" s="106"/>
      <c r="E13" s="106"/>
      <c r="F13" s="106"/>
      <c r="G13" s="106"/>
    </row>
    <row r="16" spans="1:7" ht="15.75">
      <c r="A16" s="116" t="s">
        <v>3</v>
      </c>
      <c r="B16" s="14" t="s">
        <v>167</v>
      </c>
      <c r="C16" s="116"/>
      <c r="D16" s="98" t="s">
        <v>53</v>
      </c>
      <c r="E16" s="98"/>
      <c r="F16" s="98"/>
      <c r="G16" s="98"/>
    </row>
    <row r="17" spans="1:7" ht="15">
      <c r="A17" s="116"/>
      <c r="B17" s="60" t="s">
        <v>204</v>
      </c>
      <c r="C17" s="116"/>
      <c r="D17" s="97" t="s">
        <v>35</v>
      </c>
      <c r="E17" s="97"/>
      <c r="F17" s="97"/>
      <c r="G17" s="97"/>
    </row>
    <row r="18" spans="1:7" ht="15.75">
      <c r="A18" s="116" t="s">
        <v>5</v>
      </c>
      <c r="B18" s="14" t="s">
        <v>168</v>
      </c>
      <c r="C18" s="116"/>
      <c r="D18" s="98" t="s">
        <v>53</v>
      </c>
      <c r="E18" s="98"/>
      <c r="F18" s="98"/>
      <c r="G18" s="98"/>
    </row>
    <row r="19" spans="1:7" ht="14.25" customHeight="1">
      <c r="A19" s="116"/>
      <c r="B19" s="60" t="s">
        <v>204</v>
      </c>
      <c r="C19" s="116"/>
      <c r="D19" s="92" t="s">
        <v>34</v>
      </c>
      <c r="E19" s="92"/>
      <c r="F19" s="92"/>
      <c r="G19" s="92"/>
    </row>
    <row r="20" spans="1:13" ht="24.75" customHeight="1">
      <c r="A20" s="116" t="s">
        <v>6</v>
      </c>
      <c r="B20" s="48" t="s">
        <v>205</v>
      </c>
      <c r="C20" s="48" t="s">
        <v>206</v>
      </c>
      <c r="D20" s="107" t="s">
        <v>241</v>
      </c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7" ht="15">
      <c r="A21" s="116"/>
      <c r="B21" s="8" t="s">
        <v>204</v>
      </c>
      <c r="C21" s="8" t="s">
        <v>7</v>
      </c>
      <c r="D21" s="97" t="s">
        <v>36</v>
      </c>
      <c r="E21" s="97"/>
      <c r="F21" s="97"/>
      <c r="G21" s="97"/>
    </row>
    <row r="22" spans="1:7" ht="39" customHeight="1">
      <c r="A22" s="53" t="s">
        <v>8</v>
      </c>
      <c r="B22" s="118" t="s">
        <v>255</v>
      </c>
      <c r="C22" s="119"/>
      <c r="D22" s="119"/>
      <c r="E22" s="119"/>
      <c r="F22" s="119"/>
      <c r="G22" s="119"/>
    </row>
    <row r="23" spans="1:7" ht="65.25" customHeight="1">
      <c r="A23" s="53" t="s">
        <v>9</v>
      </c>
      <c r="B23" s="120" t="s">
        <v>258</v>
      </c>
      <c r="C23" s="120"/>
      <c r="D23" s="120"/>
      <c r="E23" s="120"/>
      <c r="F23" s="120"/>
      <c r="G23" s="120"/>
    </row>
    <row r="24" spans="1:7" ht="24.75" customHeight="1">
      <c r="A24" s="53" t="s">
        <v>10</v>
      </c>
      <c r="B24" s="104" t="s">
        <v>199</v>
      </c>
      <c r="C24" s="105"/>
      <c r="D24" s="105"/>
      <c r="E24" s="105"/>
      <c r="F24" s="105"/>
      <c r="G24" s="105"/>
    </row>
    <row r="25" spans="1:7" ht="24" customHeight="1">
      <c r="A25" s="54" t="s">
        <v>246</v>
      </c>
      <c r="B25" s="99" t="s">
        <v>248</v>
      </c>
      <c r="C25" s="100"/>
      <c r="D25" s="100"/>
      <c r="E25" s="100"/>
      <c r="F25" s="100"/>
      <c r="G25" s="101"/>
    </row>
    <row r="26" spans="1:7" ht="24" customHeight="1">
      <c r="A26" s="54" t="s">
        <v>3</v>
      </c>
      <c r="B26" s="102" t="s">
        <v>208</v>
      </c>
      <c r="C26" s="102"/>
      <c r="D26" s="102"/>
      <c r="E26" s="102"/>
      <c r="F26" s="102"/>
      <c r="G26" s="103"/>
    </row>
    <row r="27" spans="1:7" ht="24" customHeight="1">
      <c r="A27" s="54" t="s">
        <v>5</v>
      </c>
      <c r="B27" s="102" t="s">
        <v>209</v>
      </c>
      <c r="C27" s="102"/>
      <c r="D27" s="102"/>
      <c r="E27" s="102"/>
      <c r="F27" s="102"/>
      <c r="G27" s="103"/>
    </row>
    <row r="28" spans="1:7" ht="24.75" customHeight="1">
      <c r="A28" s="54" t="s">
        <v>6</v>
      </c>
      <c r="B28" s="102" t="s">
        <v>210</v>
      </c>
      <c r="C28" s="102"/>
      <c r="D28" s="102"/>
      <c r="E28" s="102"/>
      <c r="F28" s="102"/>
      <c r="G28" s="103"/>
    </row>
    <row r="29" spans="1:7" ht="17.25" customHeight="1">
      <c r="A29" s="57"/>
      <c r="B29" s="58"/>
      <c r="C29" s="58"/>
      <c r="D29" s="58"/>
      <c r="E29" s="58"/>
      <c r="F29" s="58"/>
      <c r="G29" s="58"/>
    </row>
    <row r="30" spans="1:7" ht="39.75" customHeight="1">
      <c r="A30" s="53" t="s">
        <v>11</v>
      </c>
      <c r="B30" s="118" t="s">
        <v>207</v>
      </c>
      <c r="C30" s="119"/>
      <c r="D30" s="119"/>
      <c r="E30" s="119"/>
      <c r="F30" s="119"/>
      <c r="G30" s="119"/>
    </row>
    <row r="31" spans="1:7" ht="16.5" customHeight="1">
      <c r="A31" s="53" t="s">
        <v>13</v>
      </c>
      <c r="B31" s="109" t="s">
        <v>197</v>
      </c>
      <c r="C31" s="110"/>
      <c r="D31" s="110"/>
      <c r="E31" s="111"/>
      <c r="F31" s="111"/>
      <c r="G31" s="111"/>
    </row>
    <row r="32" ht="11.25" customHeight="1">
      <c r="A32" s="4"/>
    </row>
    <row r="33" ht="3" customHeight="1" hidden="1">
      <c r="A33" s="4"/>
    </row>
    <row r="34" spans="1:7" ht="15.75">
      <c r="A34" s="84" t="s">
        <v>246</v>
      </c>
      <c r="B34" s="130" t="s">
        <v>12</v>
      </c>
      <c r="C34" s="131"/>
      <c r="D34" s="131"/>
      <c r="E34" s="131"/>
      <c r="F34" s="131"/>
      <c r="G34" s="132"/>
    </row>
    <row r="35" spans="1:7" ht="18" customHeight="1">
      <c r="A35" s="59" t="s">
        <v>3</v>
      </c>
      <c r="B35" s="112" t="s">
        <v>211</v>
      </c>
      <c r="C35" s="113"/>
      <c r="D35" s="113"/>
      <c r="E35" s="113"/>
      <c r="F35" s="113"/>
      <c r="G35" s="114"/>
    </row>
    <row r="36" spans="1:7" ht="15.75">
      <c r="A36" s="59" t="s">
        <v>5</v>
      </c>
      <c r="B36" s="112" t="s">
        <v>212</v>
      </c>
      <c r="C36" s="113"/>
      <c r="D36" s="113"/>
      <c r="E36" s="113"/>
      <c r="F36" s="113"/>
      <c r="G36" s="114"/>
    </row>
    <row r="37" spans="1:7" ht="19.5" customHeight="1">
      <c r="A37" s="59" t="s">
        <v>6</v>
      </c>
      <c r="B37" s="112" t="s">
        <v>213</v>
      </c>
      <c r="C37" s="113"/>
      <c r="D37" s="113"/>
      <c r="E37" s="113"/>
      <c r="F37" s="113"/>
      <c r="G37" s="114"/>
    </row>
    <row r="38" spans="1:7" ht="22.5" customHeight="1">
      <c r="A38" s="67" t="s">
        <v>8</v>
      </c>
      <c r="B38" s="112" t="s">
        <v>214</v>
      </c>
      <c r="C38" s="113"/>
      <c r="D38" s="113"/>
      <c r="E38" s="113"/>
      <c r="F38" s="113"/>
      <c r="G38" s="114"/>
    </row>
    <row r="39" spans="1:7" ht="21" customHeight="1">
      <c r="A39" s="116" t="s">
        <v>20</v>
      </c>
      <c r="B39" s="121" t="s">
        <v>14</v>
      </c>
      <c r="C39" s="121"/>
      <c r="D39" s="121"/>
      <c r="E39" s="121"/>
      <c r="F39" s="121"/>
      <c r="G39" s="121"/>
    </row>
    <row r="40" spans="1:6" ht="12.75" customHeight="1">
      <c r="A40" s="116"/>
      <c r="B40" s="1"/>
      <c r="F40" s="56" t="s">
        <v>200</v>
      </c>
    </row>
    <row r="41" ht="5.25" customHeight="1" hidden="1">
      <c r="A41" s="4"/>
    </row>
    <row r="42" ht="5.25" customHeight="1" hidden="1">
      <c r="A42" s="4"/>
    </row>
    <row r="43" spans="1:6" ht="31.5">
      <c r="A43" s="84" t="s">
        <v>246</v>
      </c>
      <c r="B43" s="9" t="s">
        <v>16</v>
      </c>
      <c r="C43" s="9" t="s">
        <v>17</v>
      </c>
      <c r="D43" s="122" t="s">
        <v>18</v>
      </c>
      <c r="E43" s="123"/>
      <c r="F43" s="9" t="s">
        <v>19</v>
      </c>
    </row>
    <row r="44" spans="1:6" ht="15.75">
      <c r="A44" s="9">
        <v>1</v>
      </c>
      <c r="B44" s="9">
        <v>2</v>
      </c>
      <c r="C44" s="9">
        <v>3</v>
      </c>
      <c r="D44" s="122">
        <v>4</v>
      </c>
      <c r="E44" s="123"/>
      <c r="F44" s="9">
        <v>6</v>
      </c>
    </row>
    <row r="45" spans="1:6" ht="143.25" customHeight="1">
      <c r="A45" s="9">
        <v>1</v>
      </c>
      <c r="B45" s="52" t="s">
        <v>215</v>
      </c>
      <c r="C45" s="68">
        <v>1693736.05</v>
      </c>
      <c r="D45" s="124">
        <v>0</v>
      </c>
      <c r="E45" s="125"/>
      <c r="F45" s="68">
        <f>SUM(C45+D45)</f>
        <v>1693736.05</v>
      </c>
    </row>
    <row r="46" spans="1:6" ht="110.25" customHeight="1">
      <c r="A46" s="50">
        <v>2</v>
      </c>
      <c r="B46" s="52" t="s">
        <v>216</v>
      </c>
      <c r="C46" s="68">
        <v>0</v>
      </c>
      <c r="D46" s="124">
        <v>2199500</v>
      </c>
      <c r="E46" s="125"/>
      <c r="F46" s="68">
        <f>SUM(C46+D46)</f>
        <v>2199500</v>
      </c>
    </row>
    <row r="47" spans="1:6" ht="15.75">
      <c r="A47" s="117" t="s">
        <v>19</v>
      </c>
      <c r="B47" s="117"/>
      <c r="C47" s="68">
        <f>SUM(C45:C46)</f>
        <v>1693736.05</v>
      </c>
      <c r="D47" s="124">
        <f>SUM(D45:D46)</f>
        <v>2199500</v>
      </c>
      <c r="E47" s="125"/>
      <c r="F47" s="68">
        <f>SUM(F45:F46)</f>
        <v>3893236.05</v>
      </c>
    </row>
    <row r="48" ht="3" customHeight="1">
      <c r="A48" s="4"/>
    </row>
    <row r="49" ht="6.75" customHeight="1" hidden="1">
      <c r="A49" s="4"/>
    </row>
    <row r="50" spans="1:7" ht="15.75">
      <c r="A50" s="116" t="s">
        <v>23</v>
      </c>
      <c r="B50" s="121" t="s">
        <v>21</v>
      </c>
      <c r="C50" s="121"/>
      <c r="D50" s="121"/>
      <c r="E50" s="121"/>
      <c r="F50" s="121"/>
      <c r="G50" s="121"/>
    </row>
    <row r="51" spans="1:5" ht="11.25" customHeight="1">
      <c r="A51" s="116"/>
      <c r="B51" s="1"/>
      <c r="D51" s="85" t="s">
        <v>200</v>
      </c>
      <c r="E51" s="56"/>
    </row>
    <row r="52" ht="3" customHeight="1">
      <c r="A52" s="4"/>
    </row>
    <row r="53" ht="9" customHeight="1" hidden="1">
      <c r="A53" s="4"/>
    </row>
    <row r="54" spans="1:5" ht="31.5">
      <c r="A54" s="82" t="s">
        <v>246</v>
      </c>
      <c r="B54" s="9" t="s">
        <v>22</v>
      </c>
      <c r="C54" s="9" t="s">
        <v>17</v>
      </c>
      <c r="D54" s="9" t="s">
        <v>18</v>
      </c>
      <c r="E54" s="9" t="s">
        <v>19</v>
      </c>
    </row>
    <row r="55" spans="1:5" ht="15.75">
      <c r="A55" s="83">
        <v>1</v>
      </c>
      <c r="B55" s="9">
        <v>2</v>
      </c>
      <c r="C55" s="9">
        <v>3</v>
      </c>
      <c r="D55" s="9">
        <v>4</v>
      </c>
      <c r="E55" s="9">
        <v>5</v>
      </c>
    </row>
    <row r="56" spans="1:5" ht="67.5" customHeight="1">
      <c r="A56" s="83">
        <v>1</v>
      </c>
      <c r="B56" s="36" t="s">
        <v>217</v>
      </c>
      <c r="C56" s="68">
        <v>1693736.05</v>
      </c>
      <c r="D56" s="68">
        <v>2199500</v>
      </c>
      <c r="E56" s="68">
        <f>SUM(C56:D56)</f>
        <v>3893236.05</v>
      </c>
    </row>
    <row r="57" spans="1:5" ht="15.75">
      <c r="A57" s="82"/>
      <c r="B57" s="10" t="s">
        <v>19</v>
      </c>
      <c r="C57" s="68">
        <f>SUM(C56)</f>
        <v>1693736.05</v>
      </c>
      <c r="D57" s="68">
        <f>SUM(D56)</f>
        <v>2199500</v>
      </c>
      <c r="E57" s="68">
        <f>SUM(C57:D57)</f>
        <v>3893236.05</v>
      </c>
    </row>
    <row r="58" ht="8.25" customHeight="1">
      <c r="A58" s="4"/>
    </row>
    <row r="59" ht="10.5" customHeight="1">
      <c r="A59" s="4"/>
    </row>
    <row r="60" spans="1:7" ht="15.75">
      <c r="A60" s="55" t="s">
        <v>201</v>
      </c>
      <c r="B60" s="121" t="s">
        <v>24</v>
      </c>
      <c r="C60" s="121"/>
      <c r="D60" s="121"/>
      <c r="E60" s="121"/>
      <c r="F60" s="121"/>
      <c r="G60" s="121"/>
    </row>
    <row r="61" ht="6.75" customHeight="1">
      <c r="A61" s="4"/>
    </row>
    <row r="62" ht="15.75">
      <c r="A62" s="4"/>
    </row>
    <row r="63" spans="1:7" ht="46.5" customHeight="1">
      <c r="A63" s="84" t="s">
        <v>246</v>
      </c>
      <c r="B63" s="9" t="s">
        <v>25</v>
      </c>
      <c r="C63" s="9" t="s">
        <v>26</v>
      </c>
      <c r="D63" s="9" t="s">
        <v>27</v>
      </c>
      <c r="E63" s="9" t="s">
        <v>17</v>
      </c>
      <c r="F63" s="9" t="s">
        <v>18</v>
      </c>
      <c r="G63" s="9" t="s">
        <v>19</v>
      </c>
    </row>
    <row r="64" spans="1:7" ht="15.75">
      <c r="A64" s="9">
        <v>1</v>
      </c>
      <c r="B64" s="9">
        <v>2</v>
      </c>
      <c r="C64" s="9">
        <v>3</v>
      </c>
      <c r="D64" s="9">
        <v>4</v>
      </c>
      <c r="E64" s="9">
        <v>5</v>
      </c>
      <c r="F64" s="9">
        <v>6</v>
      </c>
      <c r="G64" s="9">
        <v>7</v>
      </c>
    </row>
    <row r="65" spans="1:7" ht="15.75">
      <c r="A65" s="15"/>
      <c r="B65" s="66" t="s">
        <v>28</v>
      </c>
      <c r="C65" s="9"/>
      <c r="D65" s="9"/>
      <c r="E65" s="9"/>
      <c r="F65" s="9"/>
      <c r="G65" s="9"/>
    </row>
    <row r="66" spans="1:7" ht="51.75" customHeight="1">
      <c r="A66" s="45" t="s">
        <v>3</v>
      </c>
      <c r="B66" s="18" t="s">
        <v>218</v>
      </c>
      <c r="C66" s="17" t="s">
        <v>173</v>
      </c>
      <c r="D66" s="69" t="s">
        <v>249</v>
      </c>
      <c r="E66" s="76">
        <v>1693736.05</v>
      </c>
      <c r="F66" s="77">
        <v>0</v>
      </c>
      <c r="G66" s="74">
        <f>SUM(E66+F66)</f>
        <v>1693736.05</v>
      </c>
    </row>
    <row r="67" spans="1:7" ht="36" customHeight="1">
      <c r="A67" s="67" t="s">
        <v>68</v>
      </c>
      <c r="B67" s="32" t="s">
        <v>219</v>
      </c>
      <c r="C67" s="17" t="s">
        <v>72</v>
      </c>
      <c r="D67" s="70" t="s">
        <v>220</v>
      </c>
      <c r="E67" s="71">
        <v>3</v>
      </c>
      <c r="F67" s="72" t="s">
        <v>170</v>
      </c>
      <c r="G67" s="78">
        <f>SUM(E67+F67)</f>
        <v>3</v>
      </c>
    </row>
    <row r="68" spans="1:7" ht="153" customHeight="1">
      <c r="A68" s="45" t="s">
        <v>57</v>
      </c>
      <c r="B68" s="89" t="s">
        <v>244</v>
      </c>
      <c r="C68" s="17" t="s">
        <v>173</v>
      </c>
      <c r="D68" s="69" t="s">
        <v>247</v>
      </c>
      <c r="E68" s="73">
        <v>0</v>
      </c>
      <c r="F68" s="79">
        <v>2199500</v>
      </c>
      <c r="G68" s="74">
        <f>SUM(E68+F68)</f>
        <v>2199500</v>
      </c>
    </row>
    <row r="69" spans="1:7" ht="15.75">
      <c r="A69" s="9"/>
      <c r="B69" s="66" t="s">
        <v>29</v>
      </c>
      <c r="C69" s="9"/>
      <c r="D69" s="9"/>
      <c r="E69" s="61"/>
      <c r="F69" s="61"/>
      <c r="G69" s="61"/>
    </row>
    <row r="70" spans="1:7" ht="36.75" customHeight="1">
      <c r="A70" s="67" t="s">
        <v>5</v>
      </c>
      <c r="B70" s="32" t="s">
        <v>221</v>
      </c>
      <c r="C70" s="26" t="s">
        <v>72</v>
      </c>
      <c r="D70" s="49" t="s">
        <v>225</v>
      </c>
      <c r="E70" s="65">
        <v>25</v>
      </c>
      <c r="F70" s="65">
        <v>1</v>
      </c>
      <c r="G70" s="63">
        <f>SUM(E70+F70)</f>
        <v>26</v>
      </c>
    </row>
    <row r="71" spans="1:7" ht="37.5" customHeight="1">
      <c r="A71" s="67" t="s">
        <v>94</v>
      </c>
      <c r="B71" s="22" t="s">
        <v>222</v>
      </c>
      <c r="C71" s="26" t="s">
        <v>72</v>
      </c>
      <c r="D71" s="49" t="s">
        <v>225</v>
      </c>
      <c r="E71" s="65">
        <v>3</v>
      </c>
      <c r="F71" s="64">
        <v>0</v>
      </c>
      <c r="G71" s="63">
        <f>SUM(E71+F71)</f>
        <v>3</v>
      </c>
    </row>
    <row r="72" spans="1:7" ht="49.5" customHeight="1">
      <c r="A72" s="67" t="s">
        <v>158</v>
      </c>
      <c r="B72" s="22" t="s">
        <v>223</v>
      </c>
      <c r="C72" s="26" t="s">
        <v>72</v>
      </c>
      <c r="D72" s="49" t="s">
        <v>225</v>
      </c>
      <c r="E72" s="65">
        <v>7</v>
      </c>
      <c r="F72" s="64">
        <v>0</v>
      </c>
      <c r="G72" s="63">
        <f>SUM(E72+F72)</f>
        <v>7</v>
      </c>
    </row>
    <row r="73" spans="1:7" ht="69" customHeight="1">
      <c r="A73" s="67" t="s">
        <v>95</v>
      </c>
      <c r="B73" s="32" t="s">
        <v>224</v>
      </c>
      <c r="C73" s="26" t="s">
        <v>72</v>
      </c>
      <c r="D73" s="69" t="s">
        <v>226</v>
      </c>
      <c r="E73" s="62">
        <v>0</v>
      </c>
      <c r="F73" s="62">
        <v>1</v>
      </c>
      <c r="G73" s="63">
        <f>SUM(E73+F73)</f>
        <v>1</v>
      </c>
    </row>
    <row r="74" spans="1:7" ht="15.75">
      <c r="A74" s="9"/>
      <c r="B74" s="66" t="s">
        <v>30</v>
      </c>
      <c r="C74" s="9"/>
      <c r="D74" s="9"/>
      <c r="E74" s="61"/>
      <c r="F74" s="61"/>
      <c r="G74" s="61"/>
    </row>
    <row r="75" spans="1:7" ht="53.25" customHeight="1">
      <c r="A75" s="67" t="s">
        <v>6</v>
      </c>
      <c r="B75" s="80" t="s">
        <v>227</v>
      </c>
      <c r="C75" s="17" t="s">
        <v>173</v>
      </c>
      <c r="D75" s="69" t="s">
        <v>229</v>
      </c>
      <c r="E75" s="88">
        <f>SUM(E66/E70)</f>
        <v>67749.442</v>
      </c>
      <c r="F75" s="75" t="s">
        <v>170</v>
      </c>
      <c r="G75" s="68">
        <f>SUM(E75+F75)</f>
        <v>67749.442</v>
      </c>
    </row>
    <row r="76" spans="1:7" ht="36" customHeight="1">
      <c r="A76" s="67" t="s">
        <v>122</v>
      </c>
      <c r="B76" s="32" t="s">
        <v>228</v>
      </c>
      <c r="C76" s="17" t="s">
        <v>72</v>
      </c>
      <c r="D76" s="69" t="s">
        <v>225</v>
      </c>
      <c r="E76" s="65">
        <v>5</v>
      </c>
      <c r="F76" s="65">
        <v>0</v>
      </c>
      <c r="G76" s="61">
        <f>SUM(E76+F76)</f>
        <v>5</v>
      </c>
    </row>
    <row r="77" spans="1:7" ht="58.5" customHeight="1">
      <c r="A77" s="67" t="s">
        <v>123</v>
      </c>
      <c r="B77" s="32" t="s">
        <v>242</v>
      </c>
      <c r="C77" s="17" t="s">
        <v>173</v>
      </c>
      <c r="D77" s="69" t="s">
        <v>235</v>
      </c>
      <c r="E77" s="88">
        <f>SUM(E81/E66)</f>
        <v>8.446593552755756</v>
      </c>
      <c r="F77" s="75">
        <f>SUM(F66/E67)</f>
        <v>0</v>
      </c>
      <c r="G77" s="68">
        <f>SUM(E77+F77)</f>
        <v>8.446593552755756</v>
      </c>
    </row>
    <row r="78" spans="1:7" ht="166.5" customHeight="1">
      <c r="A78" s="67" t="s">
        <v>124</v>
      </c>
      <c r="B78" s="32" t="s">
        <v>245</v>
      </c>
      <c r="C78" s="28" t="s">
        <v>173</v>
      </c>
      <c r="D78" s="69" t="s">
        <v>243</v>
      </c>
      <c r="E78" s="75">
        <v>0</v>
      </c>
      <c r="F78" s="75">
        <f>SUM(F68/F73)</f>
        <v>2199500</v>
      </c>
      <c r="G78" s="68">
        <f>SUM(E78:F78)</f>
        <v>2199500</v>
      </c>
    </row>
    <row r="79" spans="1:7" ht="15.75">
      <c r="A79" s="15"/>
      <c r="B79" s="66" t="s">
        <v>31</v>
      </c>
      <c r="C79" s="9"/>
      <c r="D79" s="9"/>
      <c r="E79" s="47"/>
      <c r="F79" s="47"/>
      <c r="G79" s="47"/>
    </row>
    <row r="80" spans="1:7" ht="84" customHeight="1">
      <c r="A80" s="67" t="s">
        <v>8</v>
      </c>
      <c r="B80" s="32" t="s">
        <v>230</v>
      </c>
      <c r="C80" s="40" t="s">
        <v>173</v>
      </c>
      <c r="D80" s="40" t="s">
        <v>236</v>
      </c>
      <c r="E80" s="86">
        <v>4768766.67</v>
      </c>
      <c r="F80" s="68">
        <v>0</v>
      </c>
      <c r="G80" s="68">
        <f>SUM(E80:F80)</f>
        <v>4768766.67</v>
      </c>
    </row>
    <row r="81" spans="1:7" ht="188.25" customHeight="1">
      <c r="A81" s="81" t="s">
        <v>147</v>
      </c>
      <c r="B81" s="32" t="s">
        <v>250</v>
      </c>
      <c r="C81" s="40" t="s">
        <v>173</v>
      </c>
      <c r="D81" s="49" t="s">
        <v>225</v>
      </c>
      <c r="E81" s="86">
        <v>14306300</v>
      </c>
      <c r="F81" s="68">
        <v>0</v>
      </c>
      <c r="G81" s="68">
        <f>SUM(E81+F81)</f>
        <v>14306300</v>
      </c>
    </row>
    <row r="82" spans="1:7" ht="70.5" customHeight="1">
      <c r="A82" s="67" t="s">
        <v>148</v>
      </c>
      <c r="B82" s="32" t="s">
        <v>231</v>
      </c>
      <c r="C82" s="40" t="s">
        <v>72</v>
      </c>
      <c r="D82" s="49" t="s">
        <v>225</v>
      </c>
      <c r="E82" s="87">
        <v>3</v>
      </c>
      <c r="F82" s="67">
        <v>0</v>
      </c>
      <c r="G82" s="67">
        <f>SUM(E82+F82)</f>
        <v>3</v>
      </c>
    </row>
    <row r="83" spans="1:7" ht="55.5" customHeight="1">
      <c r="A83" s="67" t="s">
        <v>149</v>
      </c>
      <c r="B83" s="32" t="s">
        <v>232</v>
      </c>
      <c r="C83" s="40" t="s">
        <v>233</v>
      </c>
      <c r="D83" s="69" t="s">
        <v>234</v>
      </c>
      <c r="E83" s="67">
        <v>0</v>
      </c>
      <c r="F83" s="67">
        <v>1</v>
      </c>
      <c r="G83" s="67">
        <f>SUM(E83+F83)</f>
        <v>1</v>
      </c>
    </row>
    <row r="84" ht="15.75">
      <c r="A84" s="4"/>
    </row>
    <row r="85" spans="1:4" ht="15.75">
      <c r="A85" s="133"/>
      <c r="B85" s="133"/>
      <c r="C85" s="133"/>
      <c r="D85" s="1"/>
    </row>
    <row r="86" spans="1:7" ht="15.75">
      <c r="A86" s="133" t="s">
        <v>256</v>
      </c>
      <c r="B86" s="133"/>
      <c r="C86" s="133"/>
      <c r="D86" s="11"/>
      <c r="E86" s="51"/>
      <c r="F86" s="126" t="s">
        <v>257</v>
      </c>
      <c r="G86" s="126"/>
    </row>
    <row r="87" spans="1:7" ht="15.75">
      <c r="A87" s="6"/>
      <c r="B87" s="3"/>
      <c r="D87" s="7" t="s">
        <v>32</v>
      </c>
      <c r="F87" s="92" t="s">
        <v>33</v>
      </c>
      <c r="G87" s="92"/>
    </row>
    <row r="88" spans="1:4" ht="39.75" customHeight="1">
      <c r="A88" s="128" t="s">
        <v>239</v>
      </c>
      <c r="B88" s="128"/>
      <c r="C88" s="129"/>
      <c r="D88" s="3"/>
    </row>
    <row r="89" spans="1:7" ht="17.25" customHeight="1">
      <c r="A89" s="93" t="s">
        <v>237</v>
      </c>
      <c r="B89" s="93"/>
      <c r="C89" s="127"/>
      <c r="D89" s="11"/>
      <c r="E89" s="51"/>
      <c r="F89" s="126" t="s">
        <v>238</v>
      </c>
      <c r="G89" s="126"/>
    </row>
    <row r="90" spans="1:7" ht="15.75">
      <c r="A90" s="1"/>
      <c r="B90" s="3"/>
      <c r="C90" s="3"/>
      <c r="D90" s="7" t="s">
        <v>32</v>
      </c>
      <c r="F90" s="92" t="s">
        <v>33</v>
      </c>
      <c r="G90" s="92"/>
    </row>
    <row r="91" spans="1:2" ht="15">
      <c r="A91" s="115" t="s">
        <v>202</v>
      </c>
      <c r="B91" s="115"/>
    </row>
    <row r="93" ht="15">
      <c r="A93" s="5" t="s">
        <v>203</v>
      </c>
    </row>
  </sheetData>
  <sheetProtection/>
  <mergeCells count="56">
    <mergeCell ref="B30:G30"/>
    <mergeCell ref="B34:G34"/>
    <mergeCell ref="F86:G86"/>
    <mergeCell ref="F87:G87"/>
    <mergeCell ref="B60:G60"/>
    <mergeCell ref="A85:C85"/>
    <mergeCell ref="A86:C86"/>
    <mergeCell ref="A50:A51"/>
    <mergeCell ref="B50:G50"/>
    <mergeCell ref="D45:E45"/>
    <mergeCell ref="D47:E47"/>
    <mergeCell ref="B37:G37"/>
    <mergeCell ref="D44:E44"/>
    <mergeCell ref="F89:G89"/>
    <mergeCell ref="F90:G90"/>
    <mergeCell ref="A89:C89"/>
    <mergeCell ref="A88:C88"/>
    <mergeCell ref="D19:G19"/>
    <mergeCell ref="A39:A40"/>
    <mergeCell ref="A47:B47"/>
    <mergeCell ref="B22:G22"/>
    <mergeCell ref="B23:G23"/>
    <mergeCell ref="B35:G35"/>
    <mergeCell ref="B39:G39"/>
    <mergeCell ref="B38:G38"/>
    <mergeCell ref="D43:E43"/>
    <mergeCell ref="D46:E46"/>
    <mergeCell ref="B31:G31"/>
    <mergeCell ref="B36:G36"/>
    <mergeCell ref="A91:B91"/>
    <mergeCell ref="B27:G27"/>
    <mergeCell ref="B28:G28"/>
    <mergeCell ref="A16:A17"/>
    <mergeCell ref="C16:C17"/>
    <mergeCell ref="A18:A19"/>
    <mergeCell ref="C18:C19"/>
    <mergeCell ref="A20:A21"/>
    <mergeCell ref="D17:G17"/>
    <mergeCell ref="D16:G16"/>
    <mergeCell ref="B25:G25"/>
    <mergeCell ref="B26:G26"/>
    <mergeCell ref="B24:G24"/>
    <mergeCell ref="A12:G12"/>
    <mergeCell ref="A13:G13"/>
    <mergeCell ref="D20:M20"/>
    <mergeCell ref="D21:G21"/>
    <mergeCell ref="D18:G18"/>
    <mergeCell ref="E8:H8"/>
    <mergeCell ref="F9:H9"/>
    <mergeCell ref="F10:H10"/>
    <mergeCell ref="F2:G2"/>
    <mergeCell ref="F3:G3"/>
    <mergeCell ref="F4:G4"/>
    <mergeCell ref="F5:G5"/>
    <mergeCell ref="F6:H6"/>
    <mergeCell ref="F7:H7"/>
  </mergeCells>
  <printOptions horizontalCentered="1"/>
  <pageMargins left="0.3937007874015748" right="0.5511811023622047" top="0.31496062992125984" bottom="0.2755905511811024" header="0.3937007874015748" footer="0.31496062992125984"/>
  <pageSetup fitToHeight="15" horizontalDpi="600" verticalDpi="600" orientation="landscape" paperSize="9" scale="86" r:id="rId1"/>
  <rowBreaks count="3" manualBreakCount="3">
    <brk id="29" max="6" man="1"/>
    <brk id="49" max="6" man="1"/>
    <brk id="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70">
      <selection activeCell="A70" sqref="A70:M70"/>
    </sheetView>
  </sheetViews>
  <sheetFormatPr defaultColWidth="13.7109375" defaultRowHeight="15"/>
  <cols>
    <col min="1" max="1" width="5.8515625" style="0" customWidth="1"/>
    <col min="2" max="2" width="19.421875" style="0" customWidth="1"/>
    <col min="3" max="3" width="13.00390625" style="0" customWidth="1"/>
    <col min="4" max="4" width="15.28125" style="0" customWidth="1"/>
    <col min="5" max="5" width="13.8515625" style="0" customWidth="1"/>
    <col min="6" max="6" width="12.8515625" style="0" customWidth="1"/>
    <col min="7" max="7" width="13.421875" style="0" customWidth="1"/>
    <col min="8" max="10" width="13.7109375" style="0" customWidth="1"/>
    <col min="11" max="11" width="14.00390625" style="0" bestFit="1" customWidth="1"/>
    <col min="12" max="12" width="13.140625" style="0" customWidth="1"/>
    <col min="13" max="13" width="14.00390625" style="0" hidden="1" customWidth="1"/>
  </cols>
  <sheetData>
    <row r="1" spans="1:13" ht="15.75">
      <c r="A1" s="106" t="s">
        <v>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>
      <c r="A2" s="106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5.75">
      <c r="A3" s="116" t="s">
        <v>3</v>
      </c>
      <c r="B3" s="14" t="s">
        <v>167</v>
      </c>
      <c r="C3" s="1"/>
      <c r="E3" s="134" t="s">
        <v>53</v>
      </c>
      <c r="F3" s="134"/>
      <c r="G3" s="134"/>
      <c r="H3" s="134"/>
      <c r="I3" s="134"/>
      <c r="J3" s="134"/>
      <c r="K3" s="134"/>
      <c r="L3" s="134"/>
      <c r="M3" s="134"/>
    </row>
    <row r="4" spans="1:13" ht="15" customHeight="1">
      <c r="A4" s="116"/>
      <c r="B4" s="7" t="s">
        <v>4</v>
      </c>
      <c r="C4" s="1"/>
      <c r="E4" s="97" t="s">
        <v>35</v>
      </c>
      <c r="F4" s="97"/>
      <c r="G4" s="97"/>
      <c r="H4" s="97"/>
      <c r="I4" s="97"/>
      <c r="J4" s="97"/>
      <c r="K4" s="97"/>
      <c r="L4" s="97"/>
      <c r="M4" s="97"/>
    </row>
    <row r="5" spans="1:13" ht="15.75">
      <c r="A5" s="116" t="s">
        <v>5</v>
      </c>
      <c r="B5" s="14" t="s">
        <v>168</v>
      </c>
      <c r="C5" s="1"/>
      <c r="E5" s="134" t="s">
        <v>53</v>
      </c>
      <c r="F5" s="134"/>
      <c r="G5" s="134"/>
      <c r="H5" s="134"/>
      <c r="I5" s="134"/>
      <c r="J5" s="134"/>
      <c r="K5" s="134"/>
      <c r="L5" s="134"/>
      <c r="M5" s="134"/>
    </row>
    <row r="6" spans="1:13" ht="15" customHeight="1">
      <c r="A6" s="116"/>
      <c r="B6" s="7" t="s">
        <v>4</v>
      </c>
      <c r="C6" s="1"/>
      <c r="E6" s="135" t="s">
        <v>34</v>
      </c>
      <c r="F6" s="135"/>
      <c r="G6" s="135"/>
      <c r="H6" s="135"/>
      <c r="I6" s="135"/>
      <c r="J6" s="135"/>
      <c r="K6" s="135"/>
      <c r="L6" s="135"/>
      <c r="M6" s="135"/>
    </row>
    <row r="7" spans="1:14" ht="32.25" customHeight="1">
      <c r="A7" s="116" t="s">
        <v>6</v>
      </c>
      <c r="B7" s="14" t="s">
        <v>55</v>
      </c>
      <c r="C7" s="14" t="s">
        <v>196</v>
      </c>
      <c r="E7" s="136" t="s">
        <v>56</v>
      </c>
      <c r="F7" s="137"/>
      <c r="G7" s="137"/>
      <c r="H7" s="137"/>
      <c r="I7" s="137"/>
      <c r="J7" s="137"/>
      <c r="K7" s="137"/>
      <c r="L7" s="137"/>
      <c r="M7" s="137"/>
      <c r="N7" s="137"/>
    </row>
    <row r="8" spans="1:13" ht="15" customHeight="1">
      <c r="A8" s="116"/>
      <c r="B8" s="8" t="s">
        <v>4</v>
      </c>
      <c r="C8" s="8" t="s">
        <v>7</v>
      </c>
      <c r="E8" s="97" t="s">
        <v>36</v>
      </c>
      <c r="F8" s="97"/>
      <c r="G8" s="97"/>
      <c r="H8" s="97"/>
      <c r="I8" s="97"/>
      <c r="J8" s="97"/>
      <c r="K8" s="97"/>
      <c r="L8" s="97"/>
      <c r="M8" s="97"/>
    </row>
    <row r="9" spans="1:4" ht="15.75">
      <c r="A9" s="116" t="s">
        <v>8</v>
      </c>
      <c r="B9" s="133" t="s">
        <v>38</v>
      </c>
      <c r="C9" s="133"/>
      <c r="D9" s="133"/>
    </row>
    <row r="10" spans="1:4" ht="15.75">
      <c r="A10" s="116"/>
      <c r="B10" s="133" t="s">
        <v>15</v>
      </c>
      <c r="C10" s="133"/>
      <c r="D10" s="133"/>
    </row>
    <row r="11" ht="15.75">
      <c r="A11" s="4"/>
    </row>
    <row r="12" ht="15.75">
      <c r="A12" s="4"/>
    </row>
    <row r="14" spans="2:10" ht="15.75">
      <c r="B14" s="117" t="s">
        <v>39</v>
      </c>
      <c r="C14" s="117"/>
      <c r="D14" s="117"/>
      <c r="E14" s="117" t="s">
        <v>40</v>
      </c>
      <c r="F14" s="117"/>
      <c r="G14" s="117"/>
      <c r="H14" s="117" t="s">
        <v>41</v>
      </c>
      <c r="I14" s="117"/>
      <c r="J14" s="117"/>
    </row>
    <row r="15" spans="2:10" ht="31.5">
      <c r="B15" s="9" t="s">
        <v>42</v>
      </c>
      <c r="C15" s="40" t="s">
        <v>43</v>
      </c>
      <c r="D15" s="9" t="s">
        <v>44</v>
      </c>
      <c r="E15" s="9" t="s">
        <v>42</v>
      </c>
      <c r="F15" s="9" t="s">
        <v>43</v>
      </c>
      <c r="G15" s="9" t="s">
        <v>44</v>
      </c>
      <c r="H15" s="9" t="s">
        <v>42</v>
      </c>
      <c r="I15" s="9" t="s">
        <v>43</v>
      </c>
      <c r="J15" s="9" t="s">
        <v>44</v>
      </c>
    </row>
    <row r="16" spans="2:10" ht="15.7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</row>
    <row r="17" spans="2:10" ht="15.75">
      <c r="B17" s="38">
        <v>71478996</v>
      </c>
      <c r="C17" s="38">
        <v>65000</v>
      </c>
      <c r="D17" s="38">
        <f>SUM(B17+C17)</f>
        <v>71543996</v>
      </c>
      <c r="E17" s="38">
        <v>70365403.07</v>
      </c>
      <c r="F17" s="38">
        <v>40850</v>
      </c>
      <c r="G17" s="38">
        <f>SUM(E17+F17)</f>
        <v>70406253.07</v>
      </c>
      <c r="H17" s="38">
        <f>SUM(E17-B17)</f>
        <v>-1113592.9300000072</v>
      </c>
      <c r="I17" s="38">
        <f>SUM(F17-C17)</f>
        <v>-24150</v>
      </c>
      <c r="J17" s="38">
        <f>SUM(H17+I17)</f>
        <v>-1137742.9300000072</v>
      </c>
    </row>
    <row r="18" spans="2:10" ht="15.75"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5.75">
      <c r="A19" s="4"/>
      <c r="B19" s="38"/>
      <c r="C19" s="38"/>
      <c r="D19" s="38"/>
      <c r="E19" s="38"/>
      <c r="F19" s="38"/>
      <c r="G19" s="38"/>
      <c r="H19" s="38"/>
      <c r="I19" s="38"/>
      <c r="J19" s="38"/>
    </row>
    <row r="20" ht="15.75">
      <c r="A20" s="4"/>
    </row>
    <row r="21" spans="1:13" ht="15.75">
      <c r="A21" s="116" t="s">
        <v>9</v>
      </c>
      <c r="B21" s="93" t="s">
        <v>14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1:2" ht="15.75">
      <c r="A22" s="116"/>
      <c r="B22" s="1" t="s">
        <v>15</v>
      </c>
    </row>
    <row r="23" ht="15.75">
      <c r="A23" s="4"/>
    </row>
    <row r="24" spans="1:11" ht="79.5" customHeight="1">
      <c r="A24" s="117" t="s">
        <v>51</v>
      </c>
      <c r="B24" s="117" t="s">
        <v>50</v>
      </c>
      <c r="C24" s="117" t="s">
        <v>39</v>
      </c>
      <c r="D24" s="117"/>
      <c r="E24" s="117"/>
      <c r="F24" s="117" t="s">
        <v>40</v>
      </c>
      <c r="G24" s="117"/>
      <c r="H24" s="117"/>
      <c r="I24" s="117" t="s">
        <v>41</v>
      </c>
      <c r="J24" s="117"/>
      <c r="K24" s="117"/>
    </row>
    <row r="25" spans="1:11" ht="31.5">
      <c r="A25" s="117"/>
      <c r="B25" s="117"/>
      <c r="C25" s="9" t="s">
        <v>42</v>
      </c>
      <c r="D25" s="9" t="s">
        <v>43</v>
      </c>
      <c r="E25" s="9" t="s">
        <v>44</v>
      </c>
      <c r="F25" s="9" t="s">
        <v>42</v>
      </c>
      <c r="G25" s="9" t="s">
        <v>43</v>
      </c>
      <c r="H25" s="9" t="s">
        <v>44</v>
      </c>
      <c r="I25" s="9" t="s">
        <v>42</v>
      </c>
      <c r="J25" s="9" t="s">
        <v>43</v>
      </c>
      <c r="K25" s="9" t="s">
        <v>44</v>
      </c>
    </row>
    <row r="26" spans="1:11" ht="15.75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9">
        <v>7</v>
      </c>
      <c r="H26" s="9">
        <v>8</v>
      </c>
      <c r="I26" s="9">
        <v>9</v>
      </c>
      <c r="J26" s="9">
        <v>10</v>
      </c>
      <c r="K26" s="9">
        <v>11</v>
      </c>
    </row>
    <row r="27" spans="1:11" ht="201.75" customHeight="1">
      <c r="A27" s="44"/>
      <c r="B27" s="112" t="s">
        <v>185</v>
      </c>
      <c r="C27" s="113"/>
      <c r="D27" s="113"/>
      <c r="E27" s="113"/>
      <c r="F27" s="113"/>
      <c r="G27" s="113"/>
      <c r="H27" s="113"/>
      <c r="I27" s="113"/>
      <c r="J27" s="113"/>
      <c r="K27" s="114"/>
    </row>
    <row r="28" spans="1:11" ht="15.75">
      <c r="A28" s="9"/>
      <c r="B28" s="10"/>
      <c r="C28" s="38">
        <v>71478996</v>
      </c>
      <c r="D28" s="38">
        <v>65000</v>
      </c>
      <c r="E28" s="38">
        <f>SUM(C28+D28)</f>
        <v>71543996</v>
      </c>
      <c r="F28" s="38">
        <v>70365403.07</v>
      </c>
      <c r="G28" s="38">
        <v>40850</v>
      </c>
      <c r="H28" s="38">
        <f>SUM(F28+G28)</f>
        <v>70406253.07</v>
      </c>
      <c r="I28" s="38">
        <f>SUM(F28-C28)</f>
        <v>-1113592.9300000072</v>
      </c>
      <c r="J28" s="38">
        <f>SUM(G28-D28)</f>
        <v>-24150</v>
      </c>
      <c r="K28" s="38">
        <f>SUM(I28+J28)</f>
        <v>-1137742.9300000072</v>
      </c>
    </row>
    <row r="29" spans="1:11" ht="15.75">
      <c r="A29" s="9"/>
      <c r="B29" s="10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5.75">
      <c r="A30" s="9"/>
      <c r="B30" s="10"/>
      <c r="C30" s="38"/>
      <c r="D30" s="38"/>
      <c r="E30" s="38"/>
      <c r="F30" s="38"/>
      <c r="G30" s="38"/>
      <c r="H30" s="38"/>
      <c r="I30" s="38"/>
      <c r="J30" s="38">
        <f>SUM(I30)</f>
        <v>0</v>
      </c>
      <c r="K30" s="38"/>
    </row>
    <row r="31" spans="1:11" ht="15.75">
      <c r="A31" s="9"/>
      <c r="B31" s="10" t="s">
        <v>19</v>
      </c>
      <c r="C31" s="38">
        <v>71478996</v>
      </c>
      <c r="D31" s="38">
        <v>65000</v>
      </c>
      <c r="E31" s="38">
        <f>SUM(C31+D31)</f>
        <v>71543996</v>
      </c>
      <c r="F31" s="38">
        <v>70365403.07</v>
      </c>
      <c r="G31" s="38">
        <v>40850</v>
      </c>
      <c r="H31" s="38">
        <f>SUM(F31+G31)</f>
        <v>70406253.07</v>
      </c>
      <c r="I31" s="38">
        <f>SUM(F31-C31)</f>
        <v>-1113592.9300000072</v>
      </c>
      <c r="J31" s="38">
        <f>SUM(G31-D31)</f>
        <v>-24150</v>
      </c>
      <c r="K31" s="38">
        <f>SUM(I31+J31)</f>
        <v>-1137742.9300000072</v>
      </c>
    </row>
    <row r="32" spans="1:11" ht="51.75" customHeight="1">
      <c r="A32" s="112" t="s">
        <v>186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4"/>
    </row>
    <row r="33" ht="12" customHeight="1">
      <c r="A33" s="4"/>
    </row>
    <row r="34" ht="9" customHeight="1">
      <c r="A34" s="4"/>
    </row>
    <row r="35" spans="1:13" ht="15.75">
      <c r="A35" s="116" t="s">
        <v>10</v>
      </c>
      <c r="B35" s="93" t="s">
        <v>46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</row>
    <row r="36" spans="1:2" ht="15.75">
      <c r="A36" s="116"/>
      <c r="B36" s="1" t="s">
        <v>15</v>
      </c>
    </row>
    <row r="37" ht="12.75" customHeight="1">
      <c r="A37" s="4"/>
    </row>
    <row r="38" ht="12" customHeight="1">
      <c r="A38" s="4"/>
    </row>
    <row r="39" spans="2:11" ht="15.75">
      <c r="B39" s="117" t="s">
        <v>22</v>
      </c>
      <c r="C39" s="117" t="s">
        <v>39</v>
      </c>
      <c r="D39" s="117"/>
      <c r="E39" s="117"/>
      <c r="F39" s="117" t="s">
        <v>40</v>
      </c>
      <c r="G39" s="117"/>
      <c r="H39" s="117"/>
      <c r="I39" s="117" t="s">
        <v>41</v>
      </c>
      <c r="J39" s="117"/>
      <c r="K39" s="117"/>
    </row>
    <row r="40" spans="2:11" ht="41.25" customHeight="1">
      <c r="B40" s="117"/>
      <c r="C40" s="9" t="s">
        <v>42</v>
      </c>
      <c r="D40" s="9" t="s">
        <v>43</v>
      </c>
      <c r="E40" s="9" t="s">
        <v>44</v>
      </c>
      <c r="F40" s="9" t="s">
        <v>42</v>
      </c>
      <c r="G40" s="9" t="s">
        <v>43</v>
      </c>
      <c r="H40" s="9" t="s">
        <v>44</v>
      </c>
      <c r="I40" s="9" t="s">
        <v>42</v>
      </c>
      <c r="J40" s="9" t="s">
        <v>43</v>
      </c>
      <c r="K40" s="9" t="s">
        <v>44</v>
      </c>
    </row>
    <row r="41" spans="2:11" ht="15.75">
      <c r="B41" s="9">
        <v>1</v>
      </c>
      <c r="C41" s="9">
        <v>2</v>
      </c>
      <c r="D41" s="9">
        <v>3</v>
      </c>
      <c r="E41" s="9">
        <v>4</v>
      </c>
      <c r="F41" s="9">
        <v>5</v>
      </c>
      <c r="G41" s="9">
        <v>6</v>
      </c>
      <c r="H41" s="9">
        <v>7</v>
      </c>
      <c r="I41" s="9">
        <v>8</v>
      </c>
      <c r="J41" s="9">
        <v>9</v>
      </c>
      <c r="K41" s="9">
        <v>10</v>
      </c>
    </row>
    <row r="42" spans="2:11" ht="15.75">
      <c r="B42" s="10"/>
      <c r="C42" s="9"/>
      <c r="D42" s="9"/>
      <c r="E42" s="9"/>
      <c r="F42" s="9"/>
      <c r="G42" s="9"/>
      <c r="H42" s="9"/>
      <c r="I42" s="9"/>
      <c r="J42" s="9"/>
      <c r="K42" s="9"/>
    </row>
    <row r="43" spans="2:11" ht="15.75">
      <c r="B43" s="10"/>
      <c r="C43" s="9"/>
      <c r="D43" s="9"/>
      <c r="E43" s="9"/>
      <c r="F43" s="9"/>
      <c r="G43" s="9"/>
      <c r="H43" s="9"/>
      <c r="I43" s="9"/>
      <c r="J43" s="9"/>
      <c r="K43" s="9"/>
    </row>
    <row r="44" spans="2:11" ht="15.75">
      <c r="B44" s="10" t="s">
        <v>19</v>
      </c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117" t="s">
        <v>45</v>
      </c>
      <c r="C45" s="117"/>
      <c r="D45" s="117"/>
      <c r="E45" s="117"/>
      <c r="F45" s="117"/>
      <c r="G45" s="117"/>
      <c r="H45" s="117"/>
      <c r="I45" s="117"/>
      <c r="J45" s="117"/>
      <c r="K45" s="117"/>
    </row>
    <row r="46" ht="13.5" customHeight="1">
      <c r="A46" s="4"/>
    </row>
    <row r="47" ht="12" customHeight="1">
      <c r="A47" s="4"/>
    </row>
    <row r="48" spans="1:13" ht="15.75">
      <c r="A48" s="3" t="s">
        <v>11</v>
      </c>
      <c r="B48" s="93" t="s">
        <v>47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</row>
    <row r="49" ht="11.25" customHeight="1">
      <c r="A49" s="4"/>
    </row>
    <row r="50" ht="13.5" customHeight="1">
      <c r="A50" s="4"/>
    </row>
    <row r="51" spans="1:13" ht="31.5" customHeight="1">
      <c r="A51" s="117" t="s">
        <v>52</v>
      </c>
      <c r="B51" s="117" t="s">
        <v>48</v>
      </c>
      <c r="C51" s="117" t="s">
        <v>26</v>
      </c>
      <c r="D51" s="117" t="s">
        <v>27</v>
      </c>
      <c r="E51" s="117" t="s">
        <v>39</v>
      </c>
      <c r="F51" s="117"/>
      <c r="G51" s="117"/>
      <c r="H51" s="117" t="s">
        <v>49</v>
      </c>
      <c r="I51" s="117"/>
      <c r="J51" s="117"/>
      <c r="K51" s="117" t="s">
        <v>41</v>
      </c>
      <c r="L51" s="117"/>
      <c r="M51" s="117"/>
    </row>
    <row r="52" spans="1:13" ht="15.75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</row>
    <row r="53" spans="1:13" ht="31.5">
      <c r="A53" s="117"/>
      <c r="B53" s="117"/>
      <c r="C53" s="117"/>
      <c r="D53" s="117"/>
      <c r="E53" s="9" t="s">
        <v>42</v>
      </c>
      <c r="F53" s="9" t="s">
        <v>43</v>
      </c>
      <c r="G53" s="9" t="s">
        <v>44</v>
      </c>
      <c r="H53" s="9" t="s">
        <v>42</v>
      </c>
      <c r="I53" s="9" t="s">
        <v>43</v>
      </c>
      <c r="J53" s="9" t="s">
        <v>44</v>
      </c>
      <c r="K53" s="9" t="s">
        <v>42</v>
      </c>
      <c r="L53" s="9" t="s">
        <v>43</v>
      </c>
      <c r="M53" s="9" t="s">
        <v>44</v>
      </c>
    </row>
    <row r="54" spans="1:13" ht="15.75">
      <c r="A54" s="9">
        <v>1</v>
      </c>
      <c r="B54" s="9">
        <v>2</v>
      </c>
      <c r="C54" s="9">
        <v>3</v>
      </c>
      <c r="D54" s="9">
        <v>4</v>
      </c>
      <c r="E54" s="9">
        <v>5</v>
      </c>
      <c r="F54" s="9">
        <v>6</v>
      </c>
      <c r="G54" s="9">
        <v>7</v>
      </c>
      <c r="H54" s="9">
        <v>8</v>
      </c>
      <c r="I54" s="9">
        <v>9</v>
      </c>
      <c r="J54" s="9">
        <v>10</v>
      </c>
      <c r="K54" s="9">
        <v>11</v>
      </c>
      <c r="L54" s="9">
        <v>12</v>
      </c>
      <c r="M54" s="9">
        <v>13</v>
      </c>
    </row>
    <row r="55" spans="1:13" ht="184.5" customHeight="1">
      <c r="A55" s="44"/>
      <c r="B55" s="45" t="s">
        <v>55</v>
      </c>
      <c r="C55" s="112" t="s">
        <v>187</v>
      </c>
      <c r="D55" s="113"/>
      <c r="E55" s="113"/>
      <c r="F55" s="113"/>
      <c r="G55" s="113"/>
      <c r="H55" s="138"/>
      <c r="I55" s="138"/>
      <c r="J55" s="138"/>
      <c r="K55" s="138"/>
      <c r="L55" s="138"/>
      <c r="M55" s="139"/>
    </row>
    <row r="56" spans="1:13" ht="15.75">
      <c r="A56" s="9">
        <v>1</v>
      </c>
      <c r="B56" s="10" t="s">
        <v>28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83.25" customHeight="1">
      <c r="A57" s="16" t="s">
        <v>68</v>
      </c>
      <c r="B57" s="34" t="s">
        <v>69</v>
      </c>
      <c r="C57" s="26" t="s">
        <v>173</v>
      </c>
      <c r="D57" s="25" t="s">
        <v>70</v>
      </c>
      <c r="E57" s="38">
        <v>71478996</v>
      </c>
      <c r="F57" s="38">
        <v>65000</v>
      </c>
      <c r="G57" s="38">
        <f>SUM(E57+F57)</f>
        <v>71543996</v>
      </c>
      <c r="H57" s="38">
        <v>70365403.07</v>
      </c>
      <c r="I57" s="38">
        <v>40850</v>
      </c>
      <c r="J57" s="38">
        <f>SUM(H57+I57)</f>
        <v>70406253.07</v>
      </c>
      <c r="K57" s="38">
        <f>SUM(H57-E57)</f>
        <v>-1113592.9300000072</v>
      </c>
      <c r="L57" s="38">
        <f>SUM(I57-F57)</f>
        <v>-24150</v>
      </c>
      <c r="M57" s="38">
        <f aca="true" t="shared" si="0" ref="M57:M69">SUM(K57+L57)</f>
        <v>-1137742.9300000072</v>
      </c>
    </row>
    <row r="58" spans="1:13" ht="40.5" customHeight="1">
      <c r="A58" s="16" t="s">
        <v>57</v>
      </c>
      <c r="B58" s="32" t="s">
        <v>71</v>
      </c>
      <c r="C58" s="17" t="s">
        <v>72</v>
      </c>
      <c r="D58" s="21" t="s">
        <v>73</v>
      </c>
      <c r="E58" s="37">
        <v>250</v>
      </c>
      <c r="F58" s="37">
        <v>0</v>
      </c>
      <c r="G58" s="37">
        <f>SUM(E58+F58)</f>
        <v>250</v>
      </c>
      <c r="H58" s="37">
        <v>255</v>
      </c>
      <c r="I58" s="37">
        <v>0</v>
      </c>
      <c r="J58" s="37">
        <f>SUM(H58+I58)</f>
        <v>255</v>
      </c>
      <c r="K58" s="37">
        <f aca="true" t="shared" si="1" ref="K58:K69">SUM(H58-E58)</f>
        <v>5</v>
      </c>
      <c r="L58" s="37">
        <v>0</v>
      </c>
      <c r="M58" s="37">
        <f t="shared" si="0"/>
        <v>5</v>
      </c>
    </row>
    <row r="59" spans="1:13" ht="77.25" customHeight="1">
      <c r="A59" s="16" t="s">
        <v>58</v>
      </c>
      <c r="B59" s="32" t="s">
        <v>74</v>
      </c>
      <c r="C59" s="17" t="s">
        <v>72</v>
      </c>
      <c r="D59" s="23" t="s">
        <v>75</v>
      </c>
      <c r="E59" s="37">
        <v>218</v>
      </c>
      <c r="F59" s="37">
        <v>0</v>
      </c>
      <c r="G59" s="37">
        <f>SUM(E59+F59)</f>
        <v>218</v>
      </c>
      <c r="H59" s="37">
        <v>223</v>
      </c>
      <c r="I59" s="37">
        <v>0</v>
      </c>
      <c r="J59" s="37">
        <f>SUM(H59+I59)</f>
        <v>223</v>
      </c>
      <c r="K59" s="37">
        <f t="shared" si="1"/>
        <v>5</v>
      </c>
      <c r="L59" s="37">
        <v>0</v>
      </c>
      <c r="M59" s="37">
        <f t="shared" si="0"/>
        <v>5</v>
      </c>
    </row>
    <row r="60" spans="1:13" ht="54.75" customHeight="1">
      <c r="A60" s="16" t="s">
        <v>59</v>
      </c>
      <c r="B60" s="32" t="s">
        <v>76</v>
      </c>
      <c r="C60" s="17" t="s">
        <v>72</v>
      </c>
      <c r="D60" s="21" t="s">
        <v>77</v>
      </c>
      <c r="E60" s="37">
        <v>11</v>
      </c>
      <c r="F60" s="37">
        <v>0</v>
      </c>
      <c r="G60" s="37">
        <f aca="true" t="shared" si="2" ref="G60:G69">SUM(E60+F60)</f>
        <v>11</v>
      </c>
      <c r="H60" s="37">
        <v>10</v>
      </c>
      <c r="I60" s="37">
        <v>0</v>
      </c>
      <c r="J60" s="37">
        <f aca="true" t="shared" si="3" ref="J60:J69">SUM(H60+I60)</f>
        <v>10</v>
      </c>
      <c r="K60" s="37">
        <f t="shared" si="1"/>
        <v>-1</v>
      </c>
      <c r="L60" s="37">
        <v>0</v>
      </c>
      <c r="M60" s="37">
        <f t="shared" si="0"/>
        <v>-1</v>
      </c>
    </row>
    <row r="61" spans="1:13" ht="54" customHeight="1">
      <c r="A61" s="16" t="s">
        <v>60</v>
      </c>
      <c r="B61" s="32" t="s">
        <v>78</v>
      </c>
      <c r="C61" s="17" t="s">
        <v>72</v>
      </c>
      <c r="D61" s="21" t="s">
        <v>79</v>
      </c>
      <c r="E61" s="37">
        <v>10</v>
      </c>
      <c r="F61" s="37">
        <v>0</v>
      </c>
      <c r="G61" s="37">
        <f t="shared" si="2"/>
        <v>10</v>
      </c>
      <c r="H61" s="37">
        <v>10</v>
      </c>
      <c r="I61" s="37">
        <v>0</v>
      </c>
      <c r="J61" s="37">
        <f t="shared" si="3"/>
        <v>10</v>
      </c>
      <c r="K61" s="37">
        <f t="shared" si="1"/>
        <v>0</v>
      </c>
      <c r="L61" s="37">
        <v>0</v>
      </c>
      <c r="M61" s="37">
        <f t="shared" si="0"/>
        <v>0</v>
      </c>
    </row>
    <row r="62" spans="1:13" ht="57.75" customHeight="1">
      <c r="A62" s="16" t="s">
        <v>61</v>
      </c>
      <c r="B62" s="34" t="s">
        <v>80</v>
      </c>
      <c r="C62" s="26" t="s">
        <v>173</v>
      </c>
      <c r="D62" s="24" t="s">
        <v>81</v>
      </c>
      <c r="E62" s="38">
        <v>1145528</v>
      </c>
      <c r="F62" s="38">
        <v>0</v>
      </c>
      <c r="G62" s="38">
        <f t="shared" si="2"/>
        <v>1145528</v>
      </c>
      <c r="H62" s="38">
        <v>1081436.67</v>
      </c>
      <c r="I62" s="38">
        <v>0</v>
      </c>
      <c r="J62" s="38">
        <f t="shared" si="3"/>
        <v>1081436.67</v>
      </c>
      <c r="K62" s="38">
        <f t="shared" si="1"/>
        <v>-64091.330000000075</v>
      </c>
      <c r="L62" s="38">
        <v>0</v>
      </c>
      <c r="M62" s="38">
        <f t="shared" si="0"/>
        <v>-64091.330000000075</v>
      </c>
    </row>
    <row r="63" spans="1:13" ht="66.75" customHeight="1">
      <c r="A63" s="16" t="s">
        <v>62</v>
      </c>
      <c r="B63" s="32" t="s">
        <v>82</v>
      </c>
      <c r="C63" s="26" t="s">
        <v>173</v>
      </c>
      <c r="D63" s="24" t="s">
        <v>81</v>
      </c>
      <c r="E63" s="38">
        <v>62018</v>
      </c>
      <c r="F63" s="38">
        <v>0</v>
      </c>
      <c r="G63" s="38">
        <f t="shared" si="2"/>
        <v>62018</v>
      </c>
      <c r="H63" s="38">
        <v>60964.82</v>
      </c>
      <c r="I63" s="38">
        <v>0</v>
      </c>
      <c r="J63" s="38">
        <f t="shared" si="3"/>
        <v>60964.82</v>
      </c>
      <c r="K63" s="38">
        <f t="shared" si="1"/>
        <v>-1053.1800000000003</v>
      </c>
      <c r="L63" s="38">
        <v>0</v>
      </c>
      <c r="M63" s="38">
        <f t="shared" si="0"/>
        <v>-1053.1800000000003</v>
      </c>
    </row>
    <row r="64" spans="1:13" ht="59.25" customHeight="1">
      <c r="A64" s="16" t="s">
        <v>63</v>
      </c>
      <c r="B64" s="22" t="s">
        <v>83</v>
      </c>
      <c r="C64" s="26" t="s">
        <v>173</v>
      </c>
      <c r="D64" s="25" t="s">
        <v>81</v>
      </c>
      <c r="E64" s="38">
        <v>648344</v>
      </c>
      <c r="F64" s="38">
        <v>0</v>
      </c>
      <c r="G64" s="38">
        <f t="shared" si="2"/>
        <v>648344</v>
      </c>
      <c r="H64" s="38">
        <v>632011.44</v>
      </c>
      <c r="I64" s="38">
        <v>0</v>
      </c>
      <c r="J64" s="38">
        <f t="shared" si="3"/>
        <v>632011.44</v>
      </c>
      <c r="K64" s="38">
        <f t="shared" si="1"/>
        <v>-16332.560000000056</v>
      </c>
      <c r="L64" s="38">
        <v>0</v>
      </c>
      <c r="M64" s="38">
        <f t="shared" si="0"/>
        <v>-16332.560000000056</v>
      </c>
    </row>
    <row r="65" spans="1:13" ht="63.75">
      <c r="A65" s="16" t="s">
        <v>64</v>
      </c>
      <c r="B65" s="22" t="s">
        <v>84</v>
      </c>
      <c r="C65" s="26" t="s">
        <v>173</v>
      </c>
      <c r="D65" s="35" t="s">
        <v>81</v>
      </c>
      <c r="E65" s="38">
        <v>37942</v>
      </c>
      <c r="F65" s="38">
        <v>0</v>
      </c>
      <c r="G65" s="38">
        <f t="shared" si="2"/>
        <v>37942</v>
      </c>
      <c r="H65" s="38">
        <v>27270.26</v>
      </c>
      <c r="I65" s="38">
        <v>0</v>
      </c>
      <c r="J65" s="38">
        <f t="shared" si="3"/>
        <v>27270.26</v>
      </c>
      <c r="K65" s="38">
        <f t="shared" si="1"/>
        <v>-10671.740000000002</v>
      </c>
      <c r="L65" s="38">
        <v>0</v>
      </c>
      <c r="M65" s="38">
        <f t="shared" si="0"/>
        <v>-10671.740000000002</v>
      </c>
    </row>
    <row r="66" spans="1:13" ht="55.5" customHeight="1">
      <c r="A66" s="37" t="s">
        <v>65</v>
      </c>
      <c r="B66" s="32" t="s">
        <v>85</v>
      </c>
      <c r="C66" s="26" t="s">
        <v>86</v>
      </c>
      <c r="D66" s="27" t="s">
        <v>87</v>
      </c>
      <c r="E66" s="38">
        <v>7467.34</v>
      </c>
      <c r="F66" s="38">
        <v>0</v>
      </c>
      <c r="G66" s="38">
        <f t="shared" si="2"/>
        <v>7467.34</v>
      </c>
      <c r="H66" s="38">
        <v>7467.34</v>
      </c>
      <c r="I66" s="38">
        <v>0</v>
      </c>
      <c r="J66" s="38">
        <f t="shared" si="3"/>
        <v>7467.34</v>
      </c>
      <c r="K66" s="38">
        <f t="shared" si="1"/>
        <v>0</v>
      </c>
      <c r="L66" s="38">
        <v>0</v>
      </c>
      <c r="M66" s="38">
        <f t="shared" si="0"/>
        <v>0</v>
      </c>
    </row>
    <row r="67" spans="1:13" ht="45" customHeight="1">
      <c r="A67" s="37" t="s">
        <v>66</v>
      </c>
      <c r="B67" s="22" t="s">
        <v>88</v>
      </c>
      <c r="C67" s="26" t="s">
        <v>89</v>
      </c>
      <c r="D67" s="35" t="s">
        <v>90</v>
      </c>
      <c r="E67" s="38">
        <v>4969</v>
      </c>
      <c r="F67" s="38">
        <v>0</v>
      </c>
      <c r="G67" s="38">
        <f t="shared" si="2"/>
        <v>4969</v>
      </c>
      <c r="H67" s="38">
        <v>4969</v>
      </c>
      <c r="I67" s="38">
        <v>0</v>
      </c>
      <c r="J67" s="38">
        <f t="shared" si="3"/>
        <v>4969</v>
      </c>
      <c r="K67" s="38">
        <f t="shared" si="1"/>
        <v>0</v>
      </c>
      <c r="L67" s="38">
        <v>0</v>
      </c>
      <c r="M67" s="38">
        <f t="shared" si="0"/>
        <v>0</v>
      </c>
    </row>
    <row r="68" spans="1:13" ht="42.75" customHeight="1">
      <c r="A68" s="33" t="s">
        <v>67</v>
      </c>
      <c r="B68" s="32" t="s">
        <v>91</v>
      </c>
      <c r="C68" s="26" t="s">
        <v>86</v>
      </c>
      <c r="D68" s="35" t="s">
        <v>90</v>
      </c>
      <c r="E68" s="41">
        <v>153.1</v>
      </c>
      <c r="F68" s="41">
        <v>0</v>
      </c>
      <c r="G68" s="41">
        <f t="shared" si="2"/>
        <v>153.1</v>
      </c>
      <c r="H68" s="41">
        <v>153.1</v>
      </c>
      <c r="I68" s="41">
        <v>0</v>
      </c>
      <c r="J68" s="41">
        <f t="shared" si="3"/>
        <v>153.1</v>
      </c>
      <c r="K68" s="41">
        <f t="shared" si="1"/>
        <v>0</v>
      </c>
      <c r="L68" s="41">
        <v>0</v>
      </c>
      <c r="M68" s="41">
        <f t="shared" si="0"/>
        <v>0</v>
      </c>
    </row>
    <row r="69" spans="1:13" ht="98.25" customHeight="1">
      <c r="A69" s="33" t="s">
        <v>157</v>
      </c>
      <c r="B69" s="32" t="s">
        <v>92</v>
      </c>
      <c r="C69" s="26" t="s">
        <v>173</v>
      </c>
      <c r="D69" s="35" t="s">
        <v>93</v>
      </c>
      <c r="E69" s="41">
        <v>0</v>
      </c>
      <c r="F69" s="41">
        <v>65000</v>
      </c>
      <c r="G69" s="41">
        <f t="shared" si="2"/>
        <v>65000</v>
      </c>
      <c r="H69" s="41">
        <v>0</v>
      </c>
      <c r="I69" s="41">
        <v>40850</v>
      </c>
      <c r="J69" s="41">
        <f t="shared" si="3"/>
        <v>40850</v>
      </c>
      <c r="K69" s="41">
        <f t="shared" si="1"/>
        <v>0</v>
      </c>
      <c r="L69" s="41">
        <f>SUM(I69-F69)</f>
        <v>-24150</v>
      </c>
      <c r="M69" s="41">
        <f t="shared" si="0"/>
        <v>-24150</v>
      </c>
    </row>
    <row r="70" spans="1:13" ht="85.5" customHeight="1">
      <c r="A70" s="112" t="s">
        <v>188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4"/>
    </row>
    <row r="71" spans="1:13" ht="15.75">
      <c r="A71" s="9">
        <v>2</v>
      </c>
      <c r="B71" s="10" t="s">
        <v>29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83.25" customHeight="1">
      <c r="A72" s="33" t="s">
        <v>94</v>
      </c>
      <c r="B72" s="22" t="s">
        <v>120</v>
      </c>
      <c r="C72" s="26" t="s">
        <v>72</v>
      </c>
      <c r="D72" s="20" t="s">
        <v>103</v>
      </c>
      <c r="E72" s="37">
        <v>31100</v>
      </c>
      <c r="F72" s="37">
        <v>0</v>
      </c>
      <c r="G72" s="37">
        <f>SUM(E72+F72)</f>
        <v>31100</v>
      </c>
      <c r="H72" s="37">
        <v>73767</v>
      </c>
      <c r="I72" s="37">
        <v>0</v>
      </c>
      <c r="J72" s="37">
        <f aca="true" t="shared" si="4" ref="J72:J80">SUM(H72+I72)</f>
        <v>73767</v>
      </c>
      <c r="K72" s="37">
        <f aca="true" t="shared" si="5" ref="K72:K80">SUM(H72-E72)</f>
        <v>42667</v>
      </c>
      <c r="L72" s="37">
        <v>0</v>
      </c>
      <c r="M72" s="37">
        <f aca="true" t="shared" si="6" ref="M72:M80">SUM(K72+L72)</f>
        <v>42667</v>
      </c>
    </row>
    <row r="73" spans="1:13" ht="78" customHeight="1">
      <c r="A73" s="33" t="s">
        <v>158</v>
      </c>
      <c r="B73" s="22" t="s">
        <v>104</v>
      </c>
      <c r="C73" s="26" t="s">
        <v>72</v>
      </c>
      <c r="D73" s="20" t="s">
        <v>103</v>
      </c>
      <c r="E73" s="37">
        <v>2850</v>
      </c>
      <c r="F73" s="37">
        <v>0</v>
      </c>
      <c r="G73" s="37">
        <f aca="true" t="shared" si="7" ref="G73:G81">SUM(E73+F73)</f>
        <v>2850</v>
      </c>
      <c r="H73" s="37">
        <v>3107</v>
      </c>
      <c r="I73" s="37">
        <v>0</v>
      </c>
      <c r="J73" s="37">
        <f t="shared" si="4"/>
        <v>3107</v>
      </c>
      <c r="K73" s="39">
        <f t="shared" si="5"/>
        <v>257</v>
      </c>
      <c r="L73" s="37">
        <v>0</v>
      </c>
      <c r="M73" s="37">
        <f t="shared" si="6"/>
        <v>257</v>
      </c>
    </row>
    <row r="74" spans="1:13" ht="76.5">
      <c r="A74" s="33" t="s">
        <v>95</v>
      </c>
      <c r="B74" s="22" t="s">
        <v>105</v>
      </c>
      <c r="C74" s="26" t="s">
        <v>72</v>
      </c>
      <c r="D74" s="20" t="s">
        <v>103</v>
      </c>
      <c r="E74" s="37">
        <v>25000</v>
      </c>
      <c r="F74" s="37">
        <v>0</v>
      </c>
      <c r="G74" s="37">
        <f t="shared" si="7"/>
        <v>25000</v>
      </c>
      <c r="H74" s="39">
        <v>25454</v>
      </c>
      <c r="I74" s="37">
        <v>0</v>
      </c>
      <c r="J74" s="37">
        <f t="shared" si="4"/>
        <v>25454</v>
      </c>
      <c r="K74" s="42">
        <f t="shared" si="5"/>
        <v>454</v>
      </c>
      <c r="L74" s="37">
        <v>0</v>
      </c>
      <c r="M74" s="37">
        <f t="shared" si="6"/>
        <v>454</v>
      </c>
    </row>
    <row r="75" spans="1:13" ht="84.75" customHeight="1">
      <c r="A75" s="33" t="s">
        <v>96</v>
      </c>
      <c r="B75" s="22" t="s">
        <v>106</v>
      </c>
      <c r="C75" s="26" t="s">
        <v>72</v>
      </c>
      <c r="D75" s="19" t="s">
        <v>107</v>
      </c>
      <c r="E75" s="37">
        <v>1500</v>
      </c>
      <c r="F75" s="37">
        <v>0</v>
      </c>
      <c r="G75" s="37">
        <f t="shared" si="7"/>
        <v>1500</v>
      </c>
      <c r="H75" s="37">
        <v>958</v>
      </c>
      <c r="I75" s="37">
        <v>0</v>
      </c>
      <c r="J75" s="37">
        <f t="shared" si="4"/>
        <v>958</v>
      </c>
      <c r="K75" s="37">
        <f t="shared" si="5"/>
        <v>-542</v>
      </c>
      <c r="L75" s="37">
        <v>0</v>
      </c>
      <c r="M75" s="37">
        <f t="shared" si="6"/>
        <v>-542</v>
      </c>
    </row>
    <row r="76" spans="1:13" ht="78.75">
      <c r="A76" s="33" t="s">
        <v>97</v>
      </c>
      <c r="B76" s="22" t="s">
        <v>108</v>
      </c>
      <c r="C76" s="26" t="s">
        <v>72</v>
      </c>
      <c r="D76" s="20" t="s">
        <v>109</v>
      </c>
      <c r="E76" s="37">
        <v>150</v>
      </c>
      <c r="F76" s="37">
        <v>0</v>
      </c>
      <c r="G76" s="37">
        <f t="shared" si="7"/>
        <v>150</v>
      </c>
      <c r="H76" s="37">
        <v>179</v>
      </c>
      <c r="I76" s="37">
        <v>0</v>
      </c>
      <c r="J76" s="37">
        <f t="shared" si="4"/>
        <v>179</v>
      </c>
      <c r="K76" s="42">
        <f t="shared" si="5"/>
        <v>29</v>
      </c>
      <c r="L76" s="37">
        <v>0</v>
      </c>
      <c r="M76" s="37">
        <f t="shared" si="6"/>
        <v>29</v>
      </c>
    </row>
    <row r="77" spans="1:13" ht="76.5">
      <c r="A77" s="33" t="s">
        <v>98</v>
      </c>
      <c r="B77" s="22" t="s">
        <v>110</v>
      </c>
      <c r="C77" s="26" t="s">
        <v>111</v>
      </c>
      <c r="D77" s="20" t="s">
        <v>112</v>
      </c>
      <c r="E77" s="38">
        <v>676.2</v>
      </c>
      <c r="F77" s="38">
        <v>0</v>
      </c>
      <c r="G77" s="38">
        <f t="shared" si="7"/>
        <v>676.2</v>
      </c>
      <c r="H77" s="38">
        <v>588.24</v>
      </c>
      <c r="I77" s="38">
        <v>0</v>
      </c>
      <c r="J77" s="38">
        <f t="shared" si="4"/>
        <v>588.24</v>
      </c>
      <c r="K77" s="38">
        <f t="shared" si="5"/>
        <v>-87.96000000000004</v>
      </c>
      <c r="L77" s="38">
        <v>0</v>
      </c>
      <c r="M77" s="38">
        <f t="shared" si="6"/>
        <v>-87.96000000000004</v>
      </c>
    </row>
    <row r="78" spans="1:13" ht="78.75">
      <c r="A78" s="33" t="s">
        <v>99</v>
      </c>
      <c r="B78" s="22" t="s">
        <v>113</v>
      </c>
      <c r="C78" s="26" t="s">
        <v>114</v>
      </c>
      <c r="D78" s="20" t="s">
        <v>112</v>
      </c>
      <c r="E78" s="38">
        <v>3794.6</v>
      </c>
      <c r="F78" s="38">
        <v>0</v>
      </c>
      <c r="G78" s="38">
        <f t="shared" si="7"/>
        <v>3794.6</v>
      </c>
      <c r="H78" s="38">
        <v>4052.18</v>
      </c>
      <c r="I78" s="38">
        <v>0</v>
      </c>
      <c r="J78" s="38">
        <f t="shared" si="4"/>
        <v>4052.18</v>
      </c>
      <c r="K78" s="38">
        <f t="shared" si="5"/>
        <v>257.5799999999999</v>
      </c>
      <c r="L78" s="38">
        <v>0</v>
      </c>
      <c r="M78" s="38">
        <f t="shared" si="6"/>
        <v>257.5799999999999</v>
      </c>
    </row>
    <row r="79" spans="1:13" ht="76.5">
      <c r="A79" s="33" t="s">
        <v>100</v>
      </c>
      <c r="B79" s="22" t="s">
        <v>115</v>
      </c>
      <c r="C79" s="26" t="s">
        <v>121</v>
      </c>
      <c r="D79" s="20" t="s">
        <v>112</v>
      </c>
      <c r="E79" s="37">
        <v>237800</v>
      </c>
      <c r="F79" s="37">
        <v>0</v>
      </c>
      <c r="G79" s="37">
        <f t="shared" si="7"/>
        <v>237800</v>
      </c>
      <c r="H79" s="37">
        <v>222130</v>
      </c>
      <c r="I79" s="37">
        <v>0</v>
      </c>
      <c r="J79" s="37">
        <f t="shared" si="4"/>
        <v>222130</v>
      </c>
      <c r="K79" s="37">
        <f t="shared" si="5"/>
        <v>-15670</v>
      </c>
      <c r="L79" s="37">
        <v>0</v>
      </c>
      <c r="M79" s="37">
        <f t="shared" si="6"/>
        <v>-15670</v>
      </c>
    </row>
    <row r="80" spans="1:13" ht="76.5">
      <c r="A80" s="33" t="s">
        <v>101</v>
      </c>
      <c r="B80" s="22" t="s">
        <v>116</v>
      </c>
      <c r="C80" s="26" t="s">
        <v>117</v>
      </c>
      <c r="D80" s="20" t="s">
        <v>112</v>
      </c>
      <c r="E80" s="38">
        <v>3.49</v>
      </c>
      <c r="F80" s="38">
        <v>0</v>
      </c>
      <c r="G80" s="38">
        <f t="shared" si="7"/>
        <v>3.49</v>
      </c>
      <c r="H80" s="38">
        <v>2.1196</v>
      </c>
      <c r="I80" s="38">
        <v>0</v>
      </c>
      <c r="J80" s="38">
        <f t="shared" si="4"/>
        <v>2.1196</v>
      </c>
      <c r="K80" s="38">
        <f t="shared" si="5"/>
        <v>-1.3704</v>
      </c>
      <c r="L80" s="38">
        <v>0</v>
      </c>
      <c r="M80" s="38">
        <f t="shared" si="6"/>
        <v>-1.3704</v>
      </c>
    </row>
    <row r="81" spans="1:13" ht="250.5" customHeight="1">
      <c r="A81" s="33" t="s">
        <v>102</v>
      </c>
      <c r="B81" s="32" t="s">
        <v>118</v>
      </c>
      <c r="C81" s="33" t="s">
        <v>72</v>
      </c>
      <c r="D81" s="20" t="s">
        <v>119</v>
      </c>
      <c r="E81" s="37">
        <v>0</v>
      </c>
      <c r="F81" s="37">
        <v>1</v>
      </c>
      <c r="G81" s="37">
        <f t="shared" si="7"/>
        <v>1</v>
      </c>
      <c r="H81" s="37">
        <v>0</v>
      </c>
      <c r="I81" s="37">
        <v>1</v>
      </c>
      <c r="J81" s="37">
        <v>1</v>
      </c>
      <c r="K81" s="37">
        <v>0</v>
      </c>
      <c r="L81" s="37">
        <v>0</v>
      </c>
      <c r="M81" s="37">
        <v>0</v>
      </c>
    </row>
    <row r="82" spans="1:13" ht="116.25" customHeight="1">
      <c r="A82" s="112" t="s">
        <v>169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4"/>
    </row>
    <row r="83" spans="1:13" ht="15.75">
      <c r="A83" s="9">
        <v>3</v>
      </c>
      <c r="B83" s="10" t="s">
        <v>30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63.75">
      <c r="A84" s="33" t="s">
        <v>122</v>
      </c>
      <c r="B84" s="29" t="s">
        <v>160</v>
      </c>
      <c r="C84" s="17" t="s">
        <v>72</v>
      </c>
      <c r="D84" s="28" t="s">
        <v>142</v>
      </c>
      <c r="E84" s="43">
        <v>143</v>
      </c>
      <c r="F84" s="43">
        <v>0</v>
      </c>
      <c r="G84" s="43">
        <f>SUM(E84+F84)</f>
        <v>143</v>
      </c>
      <c r="H84" s="46">
        <v>289</v>
      </c>
      <c r="I84" s="45" t="s">
        <v>170</v>
      </c>
      <c r="J84" s="45" t="s">
        <v>171</v>
      </c>
      <c r="K84" s="45" t="s">
        <v>172</v>
      </c>
      <c r="L84" s="45" t="s">
        <v>170</v>
      </c>
      <c r="M84" s="45" t="s">
        <v>172</v>
      </c>
    </row>
    <row r="85" spans="1:13" ht="75">
      <c r="A85" s="33" t="s">
        <v>123</v>
      </c>
      <c r="B85" s="30" t="s">
        <v>132</v>
      </c>
      <c r="C85" s="17" t="s">
        <v>72</v>
      </c>
      <c r="D85" s="28" t="s">
        <v>143</v>
      </c>
      <c r="E85" s="43">
        <v>13</v>
      </c>
      <c r="F85" s="43">
        <v>0</v>
      </c>
      <c r="G85" s="43">
        <v>13</v>
      </c>
      <c r="H85" s="43">
        <v>12</v>
      </c>
      <c r="I85" s="43">
        <v>0</v>
      </c>
      <c r="J85" s="43">
        <v>12</v>
      </c>
      <c r="K85" s="43">
        <f>SUM(H85-E85)</f>
        <v>-1</v>
      </c>
      <c r="L85" s="43">
        <v>0</v>
      </c>
      <c r="M85" s="43">
        <f>SUM(K85+L85)</f>
        <v>-1</v>
      </c>
    </row>
    <row r="86" spans="1:13" ht="45">
      <c r="A86" s="33" t="s">
        <v>124</v>
      </c>
      <c r="B86" s="30" t="s">
        <v>133</v>
      </c>
      <c r="C86" s="17" t="s">
        <v>173</v>
      </c>
      <c r="D86" s="28" t="s">
        <v>174</v>
      </c>
      <c r="E86" s="38">
        <f>SUM(E57/E58)</f>
        <v>285915.984</v>
      </c>
      <c r="F86" s="38">
        <v>0</v>
      </c>
      <c r="G86" s="38">
        <f>SUM(E86+F86)</f>
        <v>285915.984</v>
      </c>
      <c r="H86" s="38">
        <f>SUM(H57/H58)</f>
        <v>275942.75713725487</v>
      </c>
      <c r="I86" s="38">
        <v>0</v>
      </c>
      <c r="J86" s="38">
        <f>SUM(H86+I86)</f>
        <v>275942.75713725487</v>
      </c>
      <c r="K86" s="38">
        <f>SUM(H86-E86)</f>
        <v>-9973.226862745127</v>
      </c>
      <c r="L86" s="38">
        <v>0</v>
      </c>
      <c r="M86" s="38">
        <f>SUM(+K86)</f>
        <v>-9973.226862745127</v>
      </c>
    </row>
    <row r="87" spans="1:13" ht="90">
      <c r="A87" s="33" t="s">
        <v>125</v>
      </c>
      <c r="B87" s="30" t="s">
        <v>180</v>
      </c>
      <c r="C87" s="28" t="s">
        <v>72</v>
      </c>
      <c r="D87" s="28" t="s">
        <v>176</v>
      </c>
      <c r="E87" s="43">
        <v>2500</v>
      </c>
      <c r="F87" s="43">
        <v>0</v>
      </c>
      <c r="G87" s="45">
        <f>SUM(E87+F87)</f>
        <v>2500</v>
      </c>
      <c r="H87" s="45" t="s">
        <v>175</v>
      </c>
      <c r="I87" s="45" t="s">
        <v>170</v>
      </c>
      <c r="J87" s="45">
        <v>2545</v>
      </c>
      <c r="K87" s="45" t="s">
        <v>177</v>
      </c>
      <c r="L87" s="45" t="s">
        <v>170</v>
      </c>
      <c r="M87" s="45" t="s">
        <v>177</v>
      </c>
    </row>
    <row r="88" spans="1:13" ht="120">
      <c r="A88" s="33" t="s">
        <v>126</v>
      </c>
      <c r="B88" s="30" t="s">
        <v>179</v>
      </c>
      <c r="C88" s="31" t="s">
        <v>72</v>
      </c>
      <c r="D88" s="28" t="s">
        <v>144</v>
      </c>
      <c r="E88" s="38">
        <f>SUM(E75/E60)</f>
        <v>136.36363636363637</v>
      </c>
      <c r="F88" s="38">
        <v>0</v>
      </c>
      <c r="G88" s="38">
        <f>SUM(+E88)</f>
        <v>136.36363636363637</v>
      </c>
      <c r="H88" s="38">
        <f>SUM(H75/H60)</f>
        <v>95.8</v>
      </c>
      <c r="I88" s="38">
        <v>0</v>
      </c>
      <c r="J88" s="38">
        <f>SUM(I88+H88)</f>
        <v>95.8</v>
      </c>
      <c r="K88" s="38">
        <f aca="true" t="shared" si="8" ref="K88:K93">SUM(H88-E88)</f>
        <v>-40.56363636363638</v>
      </c>
      <c r="L88" s="38">
        <v>0</v>
      </c>
      <c r="M88" s="38">
        <f>SUM(+K88)</f>
        <v>-40.56363636363638</v>
      </c>
    </row>
    <row r="89" spans="1:13" ht="90">
      <c r="A89" s="33" t="s">
        <v>127</v>
      </c>
      <c r="B89" s="30" t="s">
        <v>178</v>
      </c>
      <c r="C89" s="31" t="s">
        <v>72</v>
      </c>
      <c r="D89" s="28" t="s">
        <v>145</v>
      </c>
      <c r="E89" s="45" t="s">
        <v>194</v>
      </c>
      <c r="F89" s="45">
        <v>0</v>
      </c>
      <c r="G89" s="45">
        <f>SUM(+E89)</f>
        <v>14</v>
      </c>
      <c r="H89" s="45" t="s">
        <v>195</v>
      </c>
      <c r="I89" s="45">
        <v>0</v>
      </c>
      <c r="J89" s="45">
        <f>SUM(+H89)</f>
        <v>18</v>
      </c>
      <c r="K89" s="45">
        <f t="shared" si="8"/>
        <v>4</v>
      </c>
      <c r="L89" s="45">
        <v>0</v>
      </c>
      <c r="M89" s="45">
        <f>SUM(+K89)</f>
        <v>4</v>
      </c>
    </row>
    <row r="90" spans="1:13" ht="79.5" customHeight="1">
      <c r="A90" s="33" t="s">
        <v>128</v>
      </c>
      <c r="B90" s="30" t="s">
        <v>134</v>
      </c>
      <c r="C90" s="28" t="s">
        <v>161</v>
      </c>
      <c r="D90" s="28" t="s">
        <v>181</v>
      </c>
      <c r="E90" s="38">
        <f>SUM(E77/E66)</f>
        <v>0.09055433393952868</v>
      </c>
      <c r="F90" s="38">
        <v>0</v>
      </c>
      <c r="G90" s="38">
        <f>SUM(E90+F90)</f>
        <v>0.09055433393952868</v>
      </c>
      <c r="H90" s="38">
        <f>SUM(H77/H66)</f>
        <v>0.0787750390366583</v>
      </c>
      <c r="I90" s="38">
        <v>0</v>
      </c>
      <c r="J90" s="38">
        <f>SUM(I90+H90)</f>
        <v>0.0787750390366583</v>
      </c>
      <c r="K90" s="38">
        <f t="shared" si="8"/>
        <v>-0.011779294902870371</v>
      </c>
      <c r="L90" s="38">
        <v>0</v>
      </c>
      <c r="M90" s="38">
        <f>SUM(K90+L90)</f>
        <v>-0.011779294902870371</v>
      </c>
    </row>
    <row r="91" spans="1:13" ht="63">
      <c r="A91" s="33" t="s">
        <v>129</v>
      </c>
      <c r="B91" s="30" t="s">
        <v>135</v>
      </c>
      <c r="C91" s="28" t="s">
        <v>139</v>
      </c>
      <c r="D91" s="28" t="s">
        <v>182</v>
      </c>
      <c r="E91" s="38">
        <f>SUM(E78/E67)</f>
        <v>0.7636546588850875</v>
      </c>
      <c r="F91" s="38">
        <v>0</v>
      </c>
      <c r="G91" s="38">
        <f>SUM(E91+F91)</f>
        <v>0.7636546588850875</v>
      </c>
      <c r="H91" s="38">
        <f>SUM(H78/H67)</f>
        <v>0.8154920507144294</v>
      </c>
      <c r="I91" s="38">
        <v>0</v>
      </c>
      <c r="J91" s="38">
        <f>SUM(H91+I91)</f>
        <v>0.8154920507144294</v>
      </c>
      <c r="K91" s="38">
        <f t="shared" si="8"/>
        <v>0.05183739182934188</v>
      </c>
      <c r="L91" s="38">
        <v>0</v>
      </c>
      <c r="M91" s="38">
        <f>SUM(K91+L91)</f>
        <v>0.05183739182934188</v>
      </c>
    </row>
    <row r="92" spans="1:13" ht="81.75" customHeight="1">
      <c r="A92" s="33" t="s">
        <v>130</v>
      </c>
      <c r="B92" s="30" t="s">
        <v>136</v>
      </c>
      <c r="C92" s="28" t="s">
        <v>140</v>
      </c>
      <c r="D92" s="28" t="s">
        <v>183</v>
      </c>
      <c r="E92" s="38">
        <f>SUM(E79/E67)</f>
        <v>47.85671161199436</v>
      </c>
      <c r="F92" s="38">
        <v>0</v>
      </c>
      <c r="G92" s="38">
        <f>SUM(E92+F92)</f>
        <v>47.85671161199436</v>
      </c>
      <c r="H92" s="38">
        <f>SUM(H79/H67)</f>
        <v>44.70315958945462</v>
      </c>
      <c r="I92" s="38">
        <v>0</v>
      </c>
      <c r="J92" s="38">
        <f>SUM(H92+I92)</f>
        <v>44.70315958945462</v>
      </c>
      <c r="K92" s="38">
        <f t="shared" si="8"/>
        <v>-3.153552022539742</v>
      </c>
      <c r="L92" s="38">
        <v>0</v>
      </c>
      <c r="M92" s="38">
        <f>SUM(K92+L92)</f>
        <v>-3.153552022539742</v>
      </c>
    </row>
    <row r="93" spans="1:13" ht="63">
      <c r="A93" s="33" t="s">
        <v>131</v>
      </c>
      <c r="B93" s="30" t="s">
        <v>137</v>
      </c>
      <c r="C93" s="28" t="s">
        <v>141</v>
      </c>
      <c r="D93" s="28" t="s">
        <v>184</v>
      </c>
      <c r="E93" s="38">
        <f>SUM(E80/E68)</f>
        <v>0.022795558458523844</v>
      </c>
      <c r="F93" s="38">
        <v>0</v>
      </c>
      <c r="G93" s="38">
        <f>SUM(E93+F93)</f>
        <v>0.022795558458523844</v>
      </c>
      <c r="H93" s="38">
        <f>SUM(H80/H68)</f>
        <v>0.013844546048334424</v>
      </c>
      <c r="I93" s="38">
        <v>0</v>
      </c>
      <c r="J93" s="38">
        <f>SUM(I93+H93)</f>
        <v>0.013844546048334424</v>
      </c>
      <c r="K93" s="38">
        <f t="shared" si="8"/>
        <v>-0.00895101241018942</v>
      </c>
      <c r="L93" s="38">
        <v>0</v>
      </c>
      <c r="M93" s="38">
        <f>SUM(K93+L93)</f>
        <v>-0.00895101241018942</v>
      </c>
    </row>
    <row r="94" spans="1:13" ht="90">
      <c r="A94" s="33" t="s">
        <v>159</v>
      </c>
      <c r="B94" s="30" t="s">
        <v>138</v>
      </c>
      <c r="C94" s="28" t="s">
        <v>173</v>
      </c>
      <c r="D94" s="28" t="s">
        <v>146</v>
      </c>
      <c r="E94" s="38">
        <v>0</v>
      </c>
      <c r="F94" s="38">
        <f>SUM(F69/F81)</f>
        <v>65000</v>
      </c>
      <c r="G94" s="38">
        <f>SUM(E94+F94)</f>
        <v>65000</v>
      </c>
      <c r="H94" s="38">
        <v>0</v>
      </c>
      <c r="I94" s="38">
        <f>SUM(I69/I81)</f>
        <v>40850</v>
      </c>
      <c r="J94" s="38">
        <f>SUM(I94+H94)</f>
        <v>40850</v>
      </c>
      <c r="K94" s="38">
        <v>0</v>
      </c>
      <c r="L94" s="38">
        <f>SUM(I94-F94)</f>
        <v>-24150</v>
      </c>
      <c r="M94" s="38">
        <f>SUM(K94+L94)</f>
        <v>-24150</v>
      </c>
    </row>
    <row r="95" spans="1:13" ht="132.75" customHeight="1">
      <c r="A95" s="112" t="s">
        <v>189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4"/>
    </row>
    <row r="96" spans="1:13" ht="15.75">
      <c r="A96" s="9">
        <v>4</v>
      </c>
      <c r="B96" s="10" t="s">
        <v>31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15.5" customHeight="1">
      <c r="A97" s="33" t="s">
        <v>147</v>
      </c>
      <c r="B97" s="22" t="s">
        <v>151</v>
      </c>
      <c r="C97" s="33" t="s">
        <v>162</v>
      </c>
      <c r="D97" s="36" t="s">
        <v>163</v>
      </c>
      <c r="E97" s="33">
        <v>100</v>
      </c>
      <c r="F97" s="33">
        <v>0</v>
      </c>
      <c r="G97" s="33">
        <f>SUM(E97+F97)</f>
        <v>100</v>
      </c>
      <c r="H97" s="33">
        <v>100</v>
      </c>
      <c r="I97" s="33">
        <v>0</v>
      </c>
      <c r="J97" s="33">
        <f>SUM(H97+I97)</f>
        <v>100</v>
      </c>
      <c r="K97" s="33">
        <f>SUM(H97-E97)</f>
        <v>0</v>
      </c>
      <c r="L97" s="33">
        <f>SUM(I97-F97)</f>
        <v>0</v>
      </c>
      <c r="M97" s="33">
        <f>SUM(K97+L97)</f>
        <v>0</v>
      </c>
    </row>
    <row r="98" spans="1:13" ht="68.25" customHeight="1">
      <c r="A98" s="33" t="s">
        <v>148</v>
      </c>
      <c r="B98" s="32" t="s">
        <v>152</v>
      </c>
      <c r="C98" s="33" t="s">
        <v>162</v>
      </c>
      <c r="D98" s="10" t="s">
        <v>164</v>
      </c>
      <c r="E98" s="33">
        <v>100</v>
      </c>
      <c r="F98" s="33">
        <v>0</v>
      </c>
      <c r="G98" s="33">
        <v>100</v>
      </c>
      <c r="H98" s="33">
        <v>100</v>
      </c>
      <c r="I98" s="33">
        <v>0</v>
      </c>
      <c r="J98" s="33">
        <v>100</v>
      </c>
      <c r="K98" s="44">
        <f>SUM(H98-E98)</f>
        <v>0</v>
      </c>
      <c r="L98" s="44">
        <f>SUM(I98-F98)</f>
        <v>0</v>
      </c>
      <c r="M98" s="33">
        <v>0</v>
      </c>
    </row>
    <row r="99" spans="1:13" ht="83.25" customHeight="1">
      <c r="A99" s="33" t="s">
        <v>149</v>
      </c>
      <c r="B99" s="22" t="s">
        <v>153</v>
      </c>
      <c r="C99" s="33" t="s">
        <v>162</v>
      </c>
      <c r="D99" s="10" t="s">
        <v>165</v>
      </c>
      <c r="E99" s="33">
        <v>2</v>
      </c>
      <c r="F99" s="33">
        <v>0</v>
      </c>
      <c r="G99" s="33">
        <v>2</v>
      </c>
      <c r="H99" s="33">
        <v>13</v>
      </c>
      <c r="I99" s="33">
        <v>0</v>
      </c>
      <c r="J99" s="33">
        <v>13</v>
      </c>
      <c r="K99" s="33">
        <f>SUM(H99-E99)</f>
        <v>11</v>
      </c>
      <c r="L99" s="33">
        <v>0</v>
      </c>
      <c r="M99" s="33">
        <f>SUM(K99+L99)</f>
        <v>11</v>
      </c>
    </row>
    <row r="100" spans="1:13" ht="100.5" customHeight="1">
      <c r="A100" s="33" t="s">
        <v>150</v>
      </c>
      <c r="B100" s="22" t="s">
        <v>154</v>
      </c>
      <c r="C100" s="33" t="s">
        <v>162</v>
      </c>
      <c r="D100" s="10" t="s">
        <v>166</v>
      </c>
      <c r="E100" s="33">
        <v>2</v>
      </c>
      <c r="F100" s="33">
        <v>0</v>
      </c>
      <c r="G100" s="33">
        <v>2</v>
      </c>
      <c r="H100" s="33">
        <v>39</v>
      </c>
      <c r="I100" s="33">
        <v>0</v>
      </c>
      <c r="J100" s="33">
        <v>39</v>
      </c>
      <c r="K100" s="33">
        <f>SUM(H100-E100)</f>
        <v>37</v>
      </c>
      <c r="L100" s="33">
        <v>0</v>
      </c>
      <c r="M100" s="33">
        <f>SUM(K100+L100)</f>
        <v>37</v>
      </c>
    </row>
    <row r="101" spans="1:13" ht="51" customHeight="1">
      <c r="A101" s="112" t="s">
        <v>190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4"/>
    </row>
    <row r="102" spans="1:13" ht="168" customHeight="1">
      <c r="A102" s="112" t="s">
        <v>191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4"/>
    </row>
    <row r="103" ht="15.75">
      <c r="A103" s="4"/>
    </row>
    <row r="104" ht="15.75">
      <c r="A104" s="4"/>
    </row>
    <row r="105" spans="1:13" ht="15.75">
      <c r="A105" s="93" t="s">
        <v>155</v>
      </c>
      <c r="B105" s="93"/>
      <c r="C105" s="93"/>
      <c r="D105" s="93"/>
      <c r="E105" s="93"/>
      <c r="F105" s="93"/>
      <c r="G105" s="93"/>
      <c r="H105" s="13"/>
      <c r="J105" s="140" t="s">
        <v>156</v>
      </c>
      <c r="K105" s="140"/>
      <c r="L105" s="140"/>
      <c r="M105" s="140"/>
    </row>
    <row r="106" spans="1:13" ht="15.75">
      <c r="A106" s="1"/>
      <c r="B106" s="3"/>
      <c r="C106" s="3"/>
      <c r="D106" s="1"/>
      <c r="H106" s="12" t="s">
        <v>32</v>
      </c>
      <c r="J106" s="92" t="s">
        <v>33</v>
      </c>
      <c r="K106" s="92"/>
      <c r="L106" s="92"/>
      <c r="M106" s="92"/>
    </row>
    <row r="107" spans="1:4" ht="15" customHeight="1">
      <c r="A107" s="2"/>
      <c r="D107" s="1"/>
    </row>
    <row r="108" spans="1:13" ht="15.75">
      <c r="A108" s="93" t="s">
        <v>192</v>
      </c>
      <c r="B108" s="93"/>
      <c r="C108" s="93"/>
      <c r="D108" s="93"/>
      <c r="E108" s="93"/>
      <c r="F108" s="93"/>
      <c r="G108" s="93"/>
      <c r="H108" s="13"/>
      <c r="J108" s="140" t="s">
        <v>193</v>
      </c>
      <c r="K108" s="140"/>
      <c r="L108" s="140"/>
      <c r="M108" s="140"/>
    </row>
    <row r="109" spans="1:13" ht="15.75" customHeight="1">
      <c r="A109" s="1"/>
      <c r="B109" s="1"/>
      <c r="C109" s="1"/>
      <c r="D109" s="1"/>
      <c r="E109" s="1"/>
      <c r="F109" s="1"/>
      <c r="G109" s="1"/>
      <c r="H109" s="12" t="s">
        <v>32</v>
      </c>
      <c r="J109" s="92" t="s">
        <v>33</v>
      </c>
      <c r="K109" s="92"/>
      <c r="L109" s="92"/>
      <c r="M109" s="92"/>
    </row>
  </sheetData>
  <sheetProtection/>
  <mergeCells count="53">
    <mergeCell ref="C55:M55"/>
    <mergeCell ref="J105:M105"/>
    <mergeCell ref="J106:M106"/>
    <mergeCell ref="A105:G105"/>
    <mergeCell ref="J108:M108"/>
    <mergeCell ref="J109:M109"/>
    <mergeCell ref="A108:G108"/>
    <mergeCell ref="A101:M101"/>
    <mergeCell ref="A102:M102"/>
    <mergeCell ref="E3:M3"/>
    <mergeCell ref="E4:M4"/>
    <mergeCell ref="E5:M5"/>
    <mergeCell ref="E6:M6"/>
    <mergeCell ref="E8:M8"/>
    <mergeCell ref="E7:N7"/>
    <mergeCell ref="A1:M1"/>
    <mergeCell ref="A2:M2"/>
    <mergeCell ref="K51:M52"/>
    <mergeCell ref="A70:M70"/>
    <mergeCell ref="A82:M82"/>
    <mergeCell ref="A95:M95"/>
    <mergeCell ref="B45:K45"/>
    <mergeCell ref="B48:M48"/>
    <mergeCell ref="A32:K32"/>
    <mergeCell ref="A35:A36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B27:K27"/>
    <mergeCell ref="A21:A22"/>
    <mergeCell ref="C24:E24"/>
    <mergeCell ref="F24:H24"/>
    <mergeCell ref="I24:K24"/>
    <mergeCell ref="B21:M21"/>
    <mergeCell ref="A24:A25"/>
    <mergeCell ref="B24:B25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2019-12-27T08:13:24Z</cp:lastPrinted>
  <dcterms:created xsi:type="dcterms:W3CDTF">2018-12-28T08:43:53Z</dcterms:created>
  <dcterms:modified xsi:type="dcterms:W3CDTF">2019-12-28T09:50:11Z</dcterms:modified>
  <cp:category/>
  <cp:version/>
  <cp:contentType/>
  <cp:contentStatus/>
</cp:coreProperties>
</file>