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g\Shara\Бургела В.В\ПАСТОРТ 2020\Паспорти 17.12.2020\Паспорти для оприлюднення\"/>
    </mc:Choice>
  </mc:AlternateContent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0813105" sheetId="1" r:id="rId3"/>
  </sheets>
  <definedNames>
    <definedName name="_xlnm.Print_Area" localSheetId="2">'0813105'!$A$1:$Q$157</definedName>
    <definedName name="_xlnm.Print_Area" localSheetId="0">'091207'!$A$1:$Q$118</definedName>
    <definedName name="_xlnm.Print_Area" localSheetId="1">'180409'!$A$1:$Q$121</definedName>
  </definedNames>
  <calcPr calcId="152511"/>
</workbook>
</file>

<file path=xl/calcChain.xml><?xml version="1.0" encoding="utf-8"?>
<calcChain xmlns="http://schemas.openxmlformats.org/spreadsheetml/2006/main">
  <c r="N92" i="1" l="1"/>
  <c r="N93" i="1"/>
  <c r="N94" i="1"/>
  <c r="N95" i="1"/>
  <c r="N96" i="1"/>
  <c r="N97" i="1"/>
  <c r="N98" i="1"/>
  <c r="N91" i="1"/>
  <c r="K127" i="1" l="1"/>
  <c r="K123" i="1" l="1"/>
  <c r="J119" i="1"/>
  <c r="J113" i="1" l="1"/>
  <c r="E65" i="1" l="1"/>
  <c r="E66" i="1"/>
  <c r="K95" i="1" l="1"/>
  <c r="K94" i="1"/>
  <c r="K93" i="1"/>
  <c r="K92" i="1"/>
  <c r="K91" i="1"/>
  <c r="E74" i="1"/>
  <c r="E73" i="1"/>
  <c r="E72" i="1"/>
  <c r="E71" i="1"/>
  <c r="E70" i="1"/>
  <c r="E68" i="1"/>
  <c r="E64" i="1"/>
  <c r="E69" i="1" l="1"/>
  <c r="L131" i="1" l="1"/>
  <c r="N131" i="1" s="1"/>
  <c r="N111" i="1"/>
  <c r="J82" i="1" l="1"/>
  <c r="G76" i="1"/>
  <c r="E76" i="1"/>
  <c r="K74" i="1"/>
  <c r="N127" i="1" l="1"/>
  <c r="K126" i="1"/>
  <c r="N126" i="1" s="1"/>
  <c r="K125" i="1"/>
  <c r="N125" i="1" s="1"/>
  <c r="K124" i="1"/>
  <c r="N124" i="1" s="1"/>
  <c r="N123" i="1"/>
  <c r="N107" i="1"/>
  <c r="N108" i="1"/>
  <c r="N109" i="1"/>
  <c r="N110" i="1"/>
  <c r="N106" i="1"/>
  <c r="N122" i="1"/>
  <c r="J90" i="1"/>
  <c r="K68" i="1"/>
  <c r="K75" i="1" l="1"/>
  <c r="K72" i="1"/>
  <c r="K65" i="1"/>
  <c r="K66" i="1"/>
  <c r="K67" i="1"/>
  <c r="K70" i="1"/>
  <c r="K71" i="1"/>
  <c r="K73" i="1"/>
  <c r="K64" i="1"/>
  <c r="N144" i="1"/>
  <c r="N145" i="1"/>
  <c r="N146" i="1"/>
  <c r="J141" i="1"/>
  <c r="N141" i="1" s="1"/>
  <c r="J140" i="1"/>
  <c r="N140" i="1" s="1"/>
  <c r="J138" i="1"/>
  <c r="J137" i="1"/>
  <c r="N137" i="1" s="1"/>
  <c r="N138" i="1"/>
  <c r="N134" i="1"/>
  <c r="N135" i="1"/>
  <c r="N121" i="1"/>
  <c r="N120" i="1"/>
  <c r="N119" i="1"/>
  <c r="N116" i="1"/>
  <c r="N133" i="1"/>
  <c r="N143" i="1"/>
  <c r="N129" i="1"/>
  <c r="N130" i="1"/>
  <c r="N117" i="1"/>
  <c r="N118" i="1"/>
  <c r="N99" i="1"/>
  <c r="N100" i="1"/>
  <c r="N101" i="1"/>
  <c r="N104" i="1"/>
  <c r="N105" i="1"/>
  <c r="N128" i="1"/>
  <c r="J83" i="1"/>
  <c r="N89" i="9"/>
  <c r="N66" i="9"/>
  <c r="F67" i="9"/>
  <c r="J67" i="9"/>
  <c r="N67" i="9" s="1"/>
  <c r="N65" i="4"/>
  <c r="F66" i="4"/>
  <c r="J66" i="4"/>
  <c r="N66" i="4" s="1"/>
  <c r="N86" i="4"/>
  <c r="J139" i="1"/>
  <c r="N139" i="1" s="1"/>
  <c r="N103" i="1"/>
  <c r="J136" i="1" l="1"/>
  <c r="N136" i="1" s="1"/>
  <c r="N90" i="1"/>
  <c r="F82" i="1"/>
  <c r="K69" i="1"/>
  <c r="K76" i="1" s="1"/>
  <c r="N113" i="1" l="1"/>
  <c r="N82" i="1"/>
  <c r="N83" i="1" s="1"/>
  <c r="F83" i="1"/>
  <c r="J114" i="1" l="1"/>
  <c r="J115" i="1" s="1"/>
  <c r="N115" i="1" s="1"/>
  <c r="N114" i="1" l="1"/>
</calcChain>
</file>

<file path=xl/sharedStrings.xml><?xml version="1.0" encoding="utf-8"?>
<sst xmlns="http://schemas.openxmlformats.org/spreadsheetml/2006/main" count="570" uniqueCount="313">
  <si>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</si>
  <si>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</si>
  <si>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</si>
  <si>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</si>
  <si>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</si>
  <si>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</si>
  <si>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</si>
  <si>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</si>
  <si>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</si>
  <si>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</si>
  <si>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</si>
  <si>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</si>
  <si>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</si>
  <si>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</si>
  <si>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</si>
  <si>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</si>
  <si>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</si>
  <si>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</si>
  <si>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</si>
  <si>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</si>
  <si>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</si>
  <si>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</si>
  <si>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</si>
  <si>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</si>
  <si>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</si>
  <si>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</si>
  <si>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</si>
  <si>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</si>
  <si>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</si>
  <si>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</si>
  <si>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</si>
  <si>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</si>
  <si>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</si>
  <si>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</si>
  <si>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</si>
  <si>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</si>
  <si>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</si>
  <si>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</si>
  <si>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</si>
  <si>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</si>
  <si>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</si>
  <si>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</si>
  <si>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</si>
  <si>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</si>
  <si>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</si>
  <si>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</si>
  <si>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</si>
  <si>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</si>
  <si>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</si>
  <si>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</si>
  <si>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</si>
  <si>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</si>
  <si>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</si>
  <si>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</si>
  <si>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</si>
  <si>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</si>
  <si>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</si>
  <si>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</si>
  <si>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</si>
  <si>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</si>
  <si>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</si>
  <si>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</si>
  <si>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</si>
  <si>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</si>
  <si>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</si>
  <si>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</si>
  <si>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</si>
  <si>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</si>
  <si>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</si>
  <si>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</si>
  <si>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</si>
  <si>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</si>
  <si>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</si>
  <si>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</si>
  <si>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</si>
  <si>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</si>
  <si>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</si>
  <si>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</si>
  <si>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</si>
  <si>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</si>
  <si>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</si>
  <si>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</si>
  <si>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</si>
  <si>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</si>
  <si>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</si>
  <si>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</si>
  <si>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</si>
  <si>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штатний розпис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</si>
  <si>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</si>
  <si>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</si>
  <si>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</si>
  <si>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</si>
  <si>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</si>
  <si>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</si>
  <si>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</si>
  <si>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</si>
  <si>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</si>
  <si>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</si>
  <si>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</si>
  <si>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</si>
  <si>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</si>
  <si>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</si>
  <si>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</si>
  <si>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</si>
  <si>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</si>
  <si>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</si>
  <si>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</si>
  <si>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</si>
  <si>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</si>
  <si>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</si>
  <si>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</si>
  <si>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</si>
  <si>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</si>
  <si>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</si>
  <si>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</si>
  <si>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</si>
  <si>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</si>
  <si>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</si>
  <si>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</si>
  <si>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</si>
  <si>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</si>
  <si>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</si>
  <si>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</si>
  <si>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</si>
  <si>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</si>
  <si>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%</t>
  </si>
  <si>
    <t>осіб</t>
  </si>
  <si>
    <t>Кількість осіб з інвалідністю та дітей з інвалідністю, які отримали реабілітаційні послуги, з них:</t>
  </si>
  <si>
    <t>хлопців</t>
  </si>
  <si>
    <t>дівчат</t>
  </si>
  <si>
    <t>Кількість працевлаштованих осіб з інвалідністю</t>
  </si>
  <si>
    <t>частка працевлаштованих осіб з інвалідністю від загальної чисельності випусників</t>
  </si>
  <si>
    <t>Кількість установ для осіб з інвалідністю та дітей з інвалідністю</t>
  </si>
  <si>
    <t xml:space="preserve">Кількість штатних одиниць, в т.ч. </t>
  </si>
  <si>
    <t>педагогічний персонал</t>
  </si>
  <si>
    <t>шт.</t>
  </si>
  <si>
    <t>план роботи</t>
  </si>
  <si>
    <t>Щоквартальне навчання працівників центру щодо раціонального споживання енергоносіїв</t>
  </si>
  <si>
    <t>відсоток економії споживання енергоносіїв за рахунок запроваджених  енергоефективних заходів (заміна ламп розжарювання на світлодіодні) у поточному році з порівнянні з попереднім роком</t>
  </si>
  <si>
    <t>(у редакції наказу</t>
  </si>
  <si>
    <t xml:space="preserve">Міністерства фінансів України </t>
  </si>
  <si>
    <t>Завдання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</si>
  <si>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</si>
  <si>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Напрями використання бюджетних коштів</t>
  </si>
  <si>
    <t>Найменування місцевої/регіональної програми</t>
  </si>
  <si>
    <t>Показник</t>
  </si>
  <si>
    <t>затрат</t>
  </si>
  <si>
    <t>продукту</t>
  </si>
  <si>
    <t>ефективності</t>
  </si>
  <si>
    <t>Середні витрати на реабілітацію однієї особи з інвалідністю та дитини з інвалідністю на рік, з них:</t>
  </si>
  <si>
    <t>на одного хлопця</t>
  </si>
  <si>
    <t>на одну дівчину</t>
  </si>
  <si>
    <t>якості</t>
  </si>
  <si>
    <t>відсоток охоплення осіб з інвалідністю та дітей з інвалідністю реабілітаційними послугами, з них:</t>
  </si>
  <si>
    <t>розрахунково</t>
  </si>
  <si>
    <t>відсоток виконання запланованих заходів по підвищенню рівня толерантності в суспільстві</t>
  </si>
  <si>
    <t>Проведення інформаційних заходів серед працівників центру щодо підвищення рівня толерантності в суспільстві</t>
  </si>
  <si>
    <t>Проведення навчальних семінарів серед працівників центру, що сприятимуть підвищенню рівня екологічної свідомості</t>
  </si>
  <si>
    <t>відсоток виконання проведених навчальних семінарів серед працівників центру, що сприятимуть підвищенню рівня екологічної свідомості</t>
  </si>
  <si>
    <t>Заробітна плата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</si>
  <si>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</si>
  <si>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</si>
  <si>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</si>
  <si>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Оплата теплопостачання</t>
  </si>
  <si>
    <t>Оплата водопостачання і водовідведення</t>
  </si>
  <si>
    <t>Оплата електроенергії</t>
  </si>
  <si>
    <t>Нарахування на оплату праці</t>
  </si>
  <si>
    <t>від 29 грудня 2018 року № 1209)</t>
  </si>
  <si>
    <t>Департамент соціальної політики                                         Житомирської міської ради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</si>
  <si>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</si>
  <si>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</si>
  <si>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Створення системи психологічних та педагогічних заходів, спрямованих на формування способів оволодіння знаннями, уміннями і навичками, надання психологічної допомоги, зокрема щодо формування самоутвердження і належної самооцінки дитиною з інвалідністю своїх можливостей, засвоєння правил суспільної поведінки шляхом здійснення системної навчально-виховної роботи.</t>
  </si>
  <si>
    <t>Дата погодження</t>
  </si>
  <si>
    <t>м.п.</t>
  </si>
  <si>
    <t>Директор департаменту бюджету та фінансів міської ради</t>
  </si>
  <si>
    <t>Д.Прохорчук</t>
  </si>
  <si>
    <t>1</t>
  </si>
  <si>
    <t>Оплата інших енергоносіїв та інших комунальних послуг</t>
  </si>
  <si>
    <t>Надання соціальних послуг, зокрема стаціонарного догляду, денного догляду особам з інвалідністю, дітям з інвалідністю в установах соціального обслуговування системи органів праці та соціального захисту населення. Посилення турботи про дітей з інвалідністю, інтеграція їх у суспільство.</t>
  </si>
  <si>
    <t>Створення умов для відновлення і компенсації порушених або втрачених здатностей до побутової  та суспільної діяльності осіб з інвалідністю</t>
  </si>
  <si>
    <t>Забезпечення надання реабілітаційних послуг особам з інвалідністю з урахуванням рівних прав та можливостей для дівчаток та хлопчиків</t>
  </si>
  <si>
    <t>Директор департаменту соціальної політики міської ради</t>
  </si>
  <si>
    <t>В.Краснопір</t>
  </si>
  <si>
    <t>(ініціали/ініціал, прізвище)</t>
  </si>
  <si>
    <t>Оплата природного газу</t>
  </si>
  <si>
    <t>гривень</t>
  </si>
  <si>
    <r>
      <t>Комплексна  Програма соціального захисту населення Житомирської міської об</t>
    </r>
    <r>
      <rPr>
        <sz val="16"/>
        <rFont val="Calibri"/>
        <family val="2"/>
        <charset val="204"/>
      </rPr>
      <t>'</t>
    </r>
    <r>
      <rPr>
        <sz val="16"/>
        <rFont val="Times New Roman"/>
        <family val="1"/>
        <charset val="204"/>
      </rPr>
      <t>єднаної територіальної громади  на 2016-2020 роки</t>
    </r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</si>
  <si>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(їз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</si>
  <si>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БЮДЖЕТНОЇ ПРОГРАМИ  МІСЦЕВОГО БЮДЖЕТУ  НА 2020 РІК   </t>
  </si>
  <si>
    <t>1.</t>
  </si>
  <si>
    <t>0800000</t>
  </si>
  <si>
    <t>Департамент соціальної політики  Житомирської міської ради</t>
  </si>
  <si>
    <t>(код Програмної класифікації видатків та кредитування місцевого бюджету)</t>
  </si>
  <si>
    <t>(код за ЄДРПОУ)</t>
  </si>
  <si>
    <t>2.</t>
  </si>
  <si>
    <t>0810000</t>
  </si>
  <si>
    <t>3.</t>
  </si>
  <si>
    <t>06552000000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</si>
  <si>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</si>
  <si>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</si>
  <si>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</si>
  <si>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</si>
  <si>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0813105</t>
  </si>
  <si>
    <t>3105</t>
  </si>
  <si>
    <t>1010</t>
  </si>
  <si>
    <t xml:space="preserve">Надання реабілітаційних послуг особам з інвалідністю та дітям з інвалідністю 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</si>
  <si>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</si>
  <si>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</si>
  <si>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</si>
  <si>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</si>
  <si>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</t>
  </si>
  <si>
    <t>11. Результативні показники бюджетної програми</t>
  </si>
  <si>
    <t>Продукти харчування</t>
  </si>
  <si>
    <t>Забезпечення ефективного використання енергоресурсів</t>
  </si>
  <si>
    <t>Видатки на утримання установи, з них</t>
  </si>
  <si>
    <t>1.1.1.</t>
  </si>
  <si>
    <t>обсяг видатків на оплату теплопостачання</t>
  </si>
  <si>
    <t>розрахунок до кошторису на 2020 рік, договір про відшкодування витрат за отримані комунальні та інші послуги</t>
  </si>
  <si>
    <t>1.1.2.</t>
  </si>
  <si>
    <t>обсяг видатків на оплату водопостачання та водовідведення</t>
  </si>
  <si>
    <t>1.1.3.</t>
  </si>
  <si>
    <t>обсяг видатків на оплату електроенергії</t>
  </si>
  <si>
    <t>1.1.</t>
  </si>
  <si>
    <t>1.2.</t>
  </si>
  <si>
    <t>Загальна площа приміщень (виділених в строкове користування)</t>
  </si>
  <si>
    <t>1.2.1</t>
  </si>
  <si>
    <t>Опалювана площа приміщень (виділених в строкове користування)</t>
  </si>
  <si>
    <t>кв.м.</t>
  </si>
  <si>
    <t>договір про відшкодування витрат за отримані комунальні та інші послуги</t>
  </si>
  <si>
    <t>Річна економія витрачання енергоресурсів в натуральному виразі по теплу</t>
  </si>
  <si>
    <t>спожиті Гкал до запланованих</t>
  </si>
  <si>
    <t>Середній обсяг споживання тепла</t>
  </si>
  <si>
    <t>Середній обсяг водопостачання та водовідведення</t>
  </si>
  <si>
    <t>Середній обсяг споживання електроенергії</t>
  </si>
  <si>
    <t>Гкал на 1 м.кв. опалюваної площі</t>
  </si>
  <si>
    <t>м.куб. на 1 м.кв.загальної площі</t>
  </si>
  <si>
    <t>кВт/год. на 1 м.кв. загальної площі</t>
  </si>
  <si>
    <t>Обсяг споживання енергоресурсів теплопостачання</t>
  </si>
  <si>
    <t>Обсяг споживання водопостачання та водовідведення</t>
  </si>
  <si>
    <t>Обсяг споживання електроенергії</t>
  </si>
  <si>
    <t>Гкал</t>
  </si>
  <si>
    <t>розрахунок до кошторису на 2020 рік</t>
  </si>
  <si>
    <t>м.куб.</t>
  </si>
  <si>
    <t>Квт/год</t>
  </si>
  <si>
    <t>обсяг видатків на оплату інших енергоносіїв та інших комунальних послуг (вивезення сміття)</t>
  </si>
  <si>
    <t>Обсяг споживання інших комунальних послуг (вивезення сміття)</t>
  </si>
  <si>
    <t>обсяг видатків на оплату природного газу</t>
  </si>
  <si>
    <t>1.1.4.</t>
  </si>
  <si>
    <t>1.1.5.</t>
  </si>
  <si>
    <t>1.3.</t>
  </si>
  <si>
    <t>1.4.</t>
  </si>
  <si>
    <t>1.4.1.</t>
  </si>
  <si>
    <t>2.1.</t>
  </si>
  <si>
    <t>2.1.1.</t>
  </si>
  <si>
    <t>2.1.2.</t>
  </si>
  <si>
    <t>Обсяг споживання природного газу</t>
  </si>
  <si>
    <t>2.2.</t>
  </si>
  <si>
    <t>2.3.</t>
  </si>
  <si>
    <t>2.4.</t>
  </si>
  <si>
    <t>2.5.</t>
  </si>
  <si>
    <t>2.6.</t>
  </si>
  <si>
    <t>Середній обсяг споживання природного газу</t>
  </si>
  <si>
    <t>3.1.</t>
  </si>
  <si>
    <t>3.1.1.</t>
  </si>
  <si>
    <t>3.1.2.</t>
  </si>
  <si>
    <t>3.2.</t>
  </si>
  <si>
    <t>3.2.1.</t>
  </si>
  <si>
    <t>3.2.2.</t>
  </si>
  <si>
    <t>3.3.</t>
  </si>
  <si>
    <t>3.3.1.</t>
  </si>
  <si>
    <t>3.3.2.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</si>
  <si>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</si>
  <si>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</si>
  <si>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</si>
  <si>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</si>
  <si>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</si>
  <si>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</si>
  <si>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</si>
  <si>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</si>
  <si>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</si>
  <si>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п.2.2./ п. 1.2.1.</t>
  </si>
  <si>
    <t>п.2.3./ п. 1.2.</t>
  </si>
  <si>
    <t>п.2.4./ п. 1.2.</t>
  </si>
  <si>
    <t>п.2.5./ п. 1.2.</t>
  </si>
  <si>
    <t>п.1.1.5./ п. 2.6.</t>
  </si>
  <si>
    <t>п.1.1./2.1.</t>
  </si>
  <si>
    <t>п.3.2./2.1.*100</t>
  </si>
  <si>
    <t>п.3.2.1./2.1.1.*100</t>
  </si>
  <si>
    <t>п.3.2.2./2.1.2.*100</t>
  </si>
  <si>
    <t>п.3.3./2.1.*100</t>
  </si>
  <si>
    <t>п.3.3.1./2.1.1.*100</t>
  </si>
  <si>
    <t>п.3.3.2./2.1.2.*100</t>
  </si>
  <si>
    <t>звіт "Моніторинг про діяльність реабілітаційних установ для дітей з інвалідністю"</t>
  </si>
  <si>
    <t>Середній розмір на оплату інших комунальних послуг на 1 м.куб. (вивезення сміття)</t>
  </si>
  <si>
    <t>(найменування відповідального виконавця)</t>
  </si>
  <si>
    <t xml:space="preserve">Рішення міської ради від 18.12.2019 № 1716 "Про бюджет Житомирської міської об'єднаної територіальної громади на 2020 рік"(зі змінами) </t>
  </si>
  <si>
    <t>Придбання обладнання і предметів довгострокового користування</t>
  </si>
  <si>
    <t>1.1.6.</t>
  </si>
  <si>
    <t>2.7.</t>
  </si>
  <si>
    <t>Рішення міської ради від 18.12.2019 № 1716 "Про бюджет Житомирської міської об'єднаної територіальної громади на 2020 рік"(зі змінами), розрахунок до кошторису</t>
  </si>
  <si>
    <t>Кількість придбаного обладнання і предметів довгострокового користування</t>
  </si>
  <si>
    <t>3.13.</t>
  </si>
  <si>
    <t>спеціальний фонд (обсяг видатків на придбання обладнання і предметів довгострокового користування)</t>
  </si>
  <si>
    <t>Середні витрати на придбання 1 одиниці обладнання і предметів довгострокового користування</t>
  </si>
  <si>
    <t>п.1.1.6./ п.2.7.</t>
  </si>
  <si>
    <t>Кількість дітей з інвалідністю, які інтегровані в заклади дошкільної освіти , з них:</t>
  </si>
  <si>
    <t>Кількість дітей з інвалідністю, які інтегровані в заклади загальної середньої освіти, з них:</t>
  </si>
  <si>
    <t>частка дітей з інвалідністю, які інтегровані в заклади дошкільної освіти, від загальної їх чисельності, з них:</t>
  </si>
  <si>
    <t>частка дітей з інвалідністю, які інтегровані в заклади загальної середньої освіти, від загальної їх чисельності, з них:</t>
  </si>
  <si>
    <r>
      <rPr>
        <b/>
        <sz val="18"/>
        <rFont val="Times New Roman"/>
        <family val="1"/>
        <charset val="204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  <charset val="204"/>
      </rPr>
      <t xml:space="preserve">- 4 427 892,81 </t>
    </r>
    <r>
      <rPr>
        <sz val="16"/>
        <rFont val="Times New Roman"/>
        <family val="1"/>
        <charset val="204"/>
      </rPr>
      <t>гривень, у тому числі загального фонду -</t>
    </r>
    <r>
      <rPr>
        <b/>
        <sz val="16"/>
        <rFont val="Times New Roman"/>
        <family val="1"/>
        <charset val="204"/>
      </rPr>
      <t xml:space="preserve"> 4 405 892,81 </t>
    </r>
    <r>
      <rPr>
        <sz val="16"/>
        <rFont val="Times New Roman"/>
        <family val="1"/>
        <charset val="204"/>
      </rPr>
      <t xml:space="preserve">гривень та  спеціального фонду -  </t>
    </r>
    <r>
      <rPr>
        <b/>
        <sz val="16"/>
        <rFont val="Times New Roman"/>
        <family val="1"/>
        <charset val="204"/>
      </rPr>
      <t>22000,00</t>
    </r>
    <r>
      <rPr>
        <sz val="16"/>
        <rFont val="Times New Roman"/>
        <family val="1"/>
        <charset val="204"/>
      </rPr>
      <t xml:space="preserve">  гривень.</t>
    </r>
  </si>
  <si>
    <t>Концепція інтегрованого розвитку Житомира до 2030 року, затверджена рішенням міської ради 07.02.2019р. №1359</t>
  </si>
  <si>
    <t>з урахуванням змін станом на 17.12.2020</t>
  </si>
  <si>
    <r>
      <t xml:space="preserve">від  </t>
    </r>
    <r>
      <rPr>
        <b/>
        <sz val="12"/>
        <rFont val="Times New Roman"/>
        <family val="1"/>
        <charset val="204"/>
      </rPr>
      <t>30.12.2020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</si>
</sst>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0.0"/>
    <numFmt numFmtId="166" formatCode="#,##0.0"/>
  </numFmts>
  <fonts count="35" x14ac:knownFonts="1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6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5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5" fillId="2" borderId="0" xfId="0" applyFont="1" applyFill="1"/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/>
    <xf numFmtId="0" fontId="1" fillId="0" borderId="0" xfId="0" applyFont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0" xfId="1" applyFont="1" applyFill="1" applyAlignment="1"/>
    <xf numFmtId="164" fontId="18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15" fillId="0" borderId="0" xfId="0" applyFont="1" applyFill="1" applyAlignment="1">
      <alignment vertical="center" wrapText="1"/>
    </xf>
    <xf numFmtId="0" fontId="0" fillId="0" borderId="0" xfId="0" applyFill="1"/>
    <xf numFmtId="0" fontId="5" fillId="0" borderId="0" xfId="0" applyFont="1" applyFill="1"/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0" fontId="21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wrapText="1"/>
    </xf>
    <xf numFmtId="49" fontId="29" fillId="0" borderId="0" xfId="0" applyNumberFormat="1" applyFont="1" applyFill="1" applyBorder="1" applyAlignment="1">
      <alignment horizontal="center" wrapText="1"/>
    </xf>
    <xf numFmtId="49" fontId="26" fillId="0" borderId="9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7" fillId="0" borderId="9" xfId="0" applyFont="1" applyFill="1" applyBorder="1" applyAlignment="1">
      <alignment wrapText="1"/>
    </xf>
    <xf numFmtId="0" fontId="6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/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4" fontId="32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3" fontId="33" fillId="0" borderId="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164" fontId="18" fillId="0" borderId="0" xfId="0" applyNumberFormat="1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7" fillId="0" borderId="1" xfId="0" applyFont="1" applyFill="1" applyBorder="1" applyAlignment="1"/>
    <xf numFmtId="0" fontId="7" fillId="0" borderId="0" xfId="0" applyFont="1" applyFill="1" applyBorder="1" applyAlignment="1"/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3" fillId="0" borderId="9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top" wrapText="1"/>
    </xf>
    <xf numFmtId="49" fontId="26" fillId="0" borderId="9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horizontal="center" vertical="top" wrapText="1"/>
    </xf>
    <xf numFmtId="49" fontId="16" fillId="0" borderId="9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center" wrapText="1"/>
    </xf>
    <xf numFmtId="0" fontId="16" fillId="0" borderId="9" xfId="0" applyFont="1" applyFill="1" applyBorder="1" applyAlignment="1">
      <alignment horizont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 x14ac:dyDescent="0.2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55" t="s">
        <v>1</v>
      </c>
      <c r="L2" s="155"/>
      <c r="M2" s="155"/>
      <c r="N2" s="155"/>
      <c r="O2" s="155"/>
      <c r="P2" s="155"/>
      <c r="Q2" s="19"/>
    </row>
    <row r="3" spans="1:17" ht="18.7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55" t="s">
        <v>2</v>
      </c>
      <c r="L3" s="155"/>
      <c r="M3" s="155"/>
      <c r="N3" s="155"/>
      <c r="O3" s="155"/>
      <c r="P3" s="155"/>
      <c r="Q3" s="19"/>
    </row>
    <row r="4" spans="1:17" ht="18.75" hidden="1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 x14ac:dyDescent="0.3">
      <c r="A7" s="19"/>
      <c r="B7" s="19"/>
      <c r="C7" s="19"/>
      <c r="D7" s="19"/>
      <c r="E7" s="19"/>
      <c r="F7" s="19"/>
      <c r="G7" s="19"/>
      <c r="H7" s="19"/>
      <c r="I7" s="19"/>
      <c r="J7" s="19"/>
      <c r="K7" s="229" t="s">
        <v>3</v>
      </c>
      <c r="L7" s="229"/>
      <c r="M7" s="229"/>
      <c r="N7" s="229"/>
      <c r="O7" s="230"/>
      <c r="P7" s="230"/>
      <c r="Q7" s="230"/>
    </row>
    <row r="8" spans="1:17" ht="18.75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231" t="s">
        <v>70</v>
      </c>
      <c r="L9" s="231"/>
      <c r="M9" s="231"/>
      <c r="N9" s="231"/>
      <c r="O9" s="232"/>
      <c r="P9" s="232"/>
      <c r="Q9" s="232"/>
    </row>
    <row r="10" spans="1:17" ht="21" customHeigh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25" t="s">
        <v>4</v>
      </c>
      <c r="L10" s="225"/>
      <c r="M10" s="225"/>
      <c r="N10" s="225"/>
      <c r="O10" s="226"/>
      <c r="P10" s="227"/>
      <c r="Q10" s="227"/>
    </row>
    <row r="11" spans="1:17" ht="33" customHeight="1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9" t="s">
        <v>122</v>
      </c>
      <c r="L11" s="60" t="s">
        <v>5</v>
      </c>
      <c r="M11" s="61"/>
      <c r="N11" s="22"/>
      <c r="O11" s="19"/>
      <c r="P11" s="19"/>
      <c r="Q11" s="19"/>
    </row>
    <row r="12" spans="1:17" ht="18.75" x14ac:dyDescent="0.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3"/>
      <c r="L12" s="19"/>
      <c r="M12" s="23"/>
      <c r="N12" s="19"/>
      <c r="O12" s="19"/>
      <c r="P12" s="19"/>
      <c r="Q12" s="19"/>
    </row>
    <row r="13" spans="1:17" ht="18.75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28" t="s">
        <v>6</v>
      </c>
      <c r="L13" s="228"/>
      <c r="M13" s="228"/>
      <c r="N13" s="19"/>
      <c r="O13" s="19"/>
      <c r="P13" s="19"/>
      <c r="Q13" s="19"/>
    </row>
    <row r="14" spans="1:17" ht="18.75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2" t="s">
        <v>7</v>
      </c>
      <c r="L14" s="192"/>
      <c r="M14" s="192"/>
      <c r="N14" s="192"/>
      <c r="O14" s="192"/>
      <c r="P14" s="192"/>
      <c r="Q14" s="192"/>
    </row>
    <row r="15" spans="1:17" ht="18.75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40" t="s">
        <v>8</v>
      </c>
      <c r="L15" s="240"/>
      <c r="M15" s="240"/>
      <c r="N15" s="240"/>
      <c r="O15" s="241"/>
      <c r="P15" s="242"/>
      <c r="Q15" s="242"/>
    </row>
    <row r="16" spans="1:17" ht="30.75" customHeight="1" x14ac:dyDescent="0.2">
      <c r="A16" s="14"/>
      <c r="B16" s="14"/>
      <c r="C16" s="14"/>
      <c r="D16" s="14"/>
      <c r="E16" s="14"/>
      <c r="F16" s="14"/>
      <c r="G16" s="14"/>
      <c r="H16" s="24"/>
      <c r="I16" s="24"/>
      <c r="J16" s="24"/>
      <c r="K16" s="59" t="s">
        <v>122</v>
      </c>
      <c r="L16" s="60" t="s">
        <v>5</v>
      </c>
      <c r="M16" s="60"/>
      <c r="N16" s="24"/>
      <c r="O16" s="16"/>
      <c r="P16" s="24"/>
      <c r="Q16" s="24"/>
    </row>
    <row r="17" spans="1:17" ht="18.75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4"/>
      <c r="L17" s="21"/>
      <c r="M17" s="23"/>
      <c r="N17" s="21"/>
      <c r="O17" s="21"/>
      <c r="P17" s="21"/>
      <c r="Q17" s="21"/>
    </row>
    <row r="18" spans="1:17" ht="18.75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4"/>
      <c r="L18" s="21"/>
      <c r="M18" s="21"/>
      <c r="N18" s="21"/>
      <c r="O18" s="21"/>
      <c r="P18" s="21"/>
      <c r="Q18" s="21"/>
    </row>
    <row r="19" spans="1:17" ht="18.75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4"/>
      <c r="L19" s="21"/>
      <c r="M19" s="21"/>
      <c r="N19" s="21"/>
      <c r="O19" s="21"/>
      <c r="P19" s="21"/>
      <c r="Q19" s="21"/>
    </row>
    <row r="20" spans="1:17" ht="18.7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 x14ac:dyDescent="0.2">
      <c r="A21" s="243" t="s">
        <v>9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</row>
    <row r="22" spans="1:17" ht="12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 x14ac:dyDescent="0.2">
      <c r="A23" s="243" t="s">
        <v>123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</row>
    <row r="24" spans="1:17" ht="18" customHeight="1" x14ac:dyDescent="0.2">
      <c r="A24" s="11"/>
      <c r="B24" s="11"/>
      <c r="C24" s="11"/>
      <c r="D24" s="11"/>
      <c r="E24" s="244"/>
      <c r="F24" s="244"/>
      <c r="G24" s="244"/>
      <c r="H24" s="244"/>
      <c r="I24" s="244"/>
      <c r="J24" s="244"/>
      <c r="K24" s="11"/>
      <c r="L24" s="11"/>
      <c r="M24" s="11"/>
      <c r="N24" s="11"/>
      <c r="O24" s="11"/>
      <c r="P24" s="11"/>
      <c r="Q24" s="11"/>
    </row>
    <row r="25" spans="1:17" ht="15.75" customHeight="1" x14ac:dyDescent="0.2">
      <c r="A25" s="224" t="s">
        <v>82</v>
      </c>
      <c r="B25" s="224"/>
      <c r="C25" s="224"/>
      <c r="D25" s="224"/>
      <c r="E25" s="224"/>
      <c r="F25" s="224"/>
      <c r="G25" s="224"/>
      <c r="H25" s="224"/>
      <c r="I25" s="224"/>
      <c r="J25" s="224"/>
      <c r="K25" s="13"/>
      <c r="L25" s="13"/>
      <c r="M25" s="13"/>
      <c r="N25" s="13"/>
      <c r="O25" s="13"/>
      <c r="P25" s="13"/>
      <c r="Q25" s="13"/>
    </row>
    <row r="26" spans="1:17" ht="18.75" x14ac:dyDescent="0.2">
      <c r="A26" s="233" t="s">
        <v>10</v>
      </c>
      <c r="B26" s="233"/>
      <c r="C26" s="233"/>
      <c r="D26" s="233"/>
      <c r="E26" s="233"/>
      <c r="F26" s="233"/>
      <c r="G26" s="233"/>
      <c r="H26" s="233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 x14ac:dyDescent="0.2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 x14ac:dyDescent="0.2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 x14ac:dyDescent="0.2">
      <c r="A29" s="234" t="s">
        <v>83</v>
      </c>
      <c r="B29" s="234"/>
      <c r="C29" s="234"/>
      <c r="D29" s="234"/>
      <c r="E29" s="234"/>
      <c r="F29" s="234"/>
      <c r="G29" s="234"/>
      <c r="H29" s="234"/>
      <c r="I29" s="234"/>
      <c r="J29" s="235"/>
      <c r="K29" s="235"/>
      <c r="L29" s="235"/>
      <c r="M29" s="235"/>
      <c r="N29" s="14"/>
      <c r="O29" s="14"/>
      <c r="P29" s="14"/>
      <c r="Q29" s="14"/>
    </row>
    <row r="30" spans="1:17" ht="18.75" x14ac:dyDescent="0.2">
      <c r="A30" s="233" t="s">
        <v>11</v>
      </c>
      <c r="B30" s="233"/>
      <c r="C30" s="233"/>
      <c r="D30" s="233"/>
      <c r="E30" s="233"/>
      <c r="F30" s="233"/>
      <c r="G30" s="233"/>
      <c r="H30" s="233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 x14ac:dyDescent="0.2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 x14ac:dyDescent="0.2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 x14ac:dyDescent="0.2">
      <c r="A33" s="236" t="s">
        <v>120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</row>
    <row r="34" spans="1:17" ht="22.5" customHeight="1" x14ac:dyDescent="0.3">
      <c r="A34" s="238" t="s">
        <v>71</v>
      </c>
      <c r="B34" s="238"/>
      <c r="C34" s="238"/>
      <c r="D34" s="238"/>
      <c r="E34" s="238"/>
      <c r="F34" s="238"/>
      <c r="G34" s="238"/>
      <c r="H34" s="239"/>
      <c r="I34" s="239"/>
      <c r="J34" s="239"/>
      <c r="K34" s="239"/>
      <c r="L34" s="239"/>
      <c r="M34" s="239"/>
      <c r="N34" s="239"/>
      <c r="O34" s="17"/>
      <c r="P34" s="17"/>
      <c r="Q34" s="17"/>
    </row>
    <row r="35" spans="1:17" ht="18.75" x14ac:dyDescent="0.2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 x14ac:dyDescent="0.2">
      <c r="A36" s="222" t="s">
        <v>124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3"/>
      <c r="P36" s="223"/>
      <c r="Q36" s="223"/>
    </row>
    <row r="37" spans="1:17" ht="15.75" customHeight="1" x14ac:dyDescent="0.2">
      <c r="A37" s="224" t="s">
        <v>12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14"/>
      <c r="O37" s="14"/>
      <c r="P37" s="14"/>
      <c r="Q37" s="14"/>
    </row>
    <row r="38" spans="1:17" ht="15.75" customHeight="1" x14ac:dyDescent="0.2">
      <c r="A38" s="220" t="s">
        <v>13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</row>
    <row r="39" spans="1:17" ht="18.75" customHeight="1" x14ac:dyDescent="0.2">
      <c r="A39" s="220" t="s">
        <v>14</v>
      </c>
      <c r="B39" s="220"/>
      <c r="C39" s="220"/>
      <c r="D39" s="154"/>
      <c r="E39" s="154"/>
      <c r="F39" s="154"/>
      <c r="G39" s="154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 x14ac:dyDescent="0.2">
      <c r="A40" s="220" t="s">
        <v>15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</row>
    <row r="41" spans="1:17" ht="21" customHeight="1" x14ac:dyDescent="0.2">
      <c r="A41" s="220" t="s">
        <v>16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</row>
    <row r="42" spans="1:17" ht="20.25" customHeight="1" x14ac:dyDescent="0.2">
      <c r="A42" s="220" t="s">
        <v>89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</row>
    <row r="43" spans="1:17" ht="20.25" customHeight="1" x14ac:dyDescent="0.2">
      <c r="A43" s="220" t="s">
        <v>72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</row>
    <row r="44" spans="1:17" ht="20.25" customHeight="1" x14ac:dyDescent="0.2">
      <c r="A44" s="220" t="s">
        <v>73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</row>
    <row r="45" spans="1:17" ht="20.25" customHeight="1" x14ac:dyDescent="0.2">
      <c r="A45" s="220" t="s">
        <v>84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</row>
    <row r="46" spans="1:17" ht="21.75" customHeight="1" x14ac:dyDescent="0.2">
      <c r="A46" s="220" t="s">
        <v>74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</row>
    <row r="47" spans="1:17" ht="19.5" customHeight="1" x14ac:dyDescent="0.2">
      <c r="A47" s="220" t="s">
        <v>17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</row>
    <row r="48" spans="1:17" s="7" customFormat="1" ht="17.25" customHeight="1" x14ac:dyDescent="0.2">
      <c r="A48" s="219" t="s">
        <v>18</v>
      </c>
      <c r="B48" s="219"/>
      <c r="C48" s="219"/>
      <c r="D48" s="219"/>
      <c r="E48" s="219"/>
      <c r="F48" s="219"/>
      <c r="G48" s="219"/>
      <c r="H48" s="219"/>
      <c r="I48" s="219"/>
      <c r="J48" s="154"/>
      <c r="K48" s="25"/>
      <c r="L48" s="25"/>
      <c r="M48" s="25"/>
      <c r="N48" s="25"/>
      <c r="O48" s="25"/>
      <c r="P48" s="25"/>
      <c r="Q48" s="25"/>
    </row>
    <row r="49" spans="1:18" s="7" customFormat="1" ht="16.5" customHeight="1" x14ac:dyDescent="0.2">
      <c r="A49" s="219" t="s">
        <v>19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25"/>
      <c r="M49" s="25"/>
      <c r="N49" s="25"/>
      <c r="O49" s="25"/>
      <c r="P49" s="25"/>
      <c r="Q49" s="25"/>
    </row>
    <row r="50" spans="1:18" s="7" customFormat="1" ht="18.75" customHeight="1" x14ac:dyDescent="0.2">
      <c r="A50" s="219" t="s">
        <v>20</v>
      </c>
      <c r="B50" s="154"/>
      <c r="C50" s="154"/>
      <c r="D50" s="154"/>
      <c r="E50" s="154"/>
      <c r="F50" s="154"/>
      <c r="G50" s="154"/>
      <c r="H50" s="154"/>
      <c r="I50" s="154"/>
      <c r="J50" s="14"/>
      <c r="K50" s="14"/>
      <c r="L50" s="25"/>
      <c r="M50" s="25"/>
      <c r="N50" s="25"/>
      <c r="O50" s="25"/>
      <c r="P50" s="25"/>
      <c r="Q50" s="25"/>
    </row>
    <row r="51" spans="1:18" ht="75.75" customHeight="1" x14ac:dyDescent="0.2">
      <c r="A51" s="221" t="s">
        <v>119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</row>
    <row r="52" spans="1:18" ht="5.2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  <c r="M52" s="27"/>
      <c r="N52" s="27"/>
      <c r="O52" s="27"/>
      <c r="P52" s="27"/>
      <c r="Q52" s="27"/>
    </row>
    <row r="53" spans="1:18" ht="18.75" x14ac:dyDescent="0.2">
      <c r="A53" s="215" t="s">
        <v>21</v>
      </c>
      <c r="B53" s="215"/>
      <c r="C53" s="2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 x14ac:dyDescent="0.2">
      <c r="A54" s="218" t="s">
        <v>90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8"/>
    </row>
    <row r="55" spans="1:18" ht="9" customHeight="1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8"/>
    </row>
    <row r="56" spans="1:18" ht="18" customHeight="1" x14ac:dyDescent="0.3">
      <c r="A56" s="158" t="s">
        <v>22</v>
      </c>
      <c r="B56" s="158"/>
      <c r="C56" s="158"/>
      <c r="D56" s="158"/>
      <c r="E56" s="158"/>
      <c r="F56" s="158"/>
      <c r="G56" s="158"/>
      <c r="H56" s="158"/>
      <c r="I56" s="158"/>
      <c r="J56" s="158"/>
      <c r="K56" s="30"/>
      <c r="L56" s="30"/>
      <c r="M56" s="30"/>
      <c r="N56" s="30"/>
      <c r="O56" s="30"/>
      <c r="P56" s="30"/>
      <c r="Q56" s="30"/>
    </row>
    <row r="57" spans="1:18" ht="12" customHeight="1" x14ac:dyDescent="0.3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0"/>
      <c r="L57" s="30"/>
      <c r="M57" s="30"/>
      <c r="N57" s="30"/>
      <c r="O57" s="30"/>
      <c r="P57" s="30"/>
      <c r="Q57" s="30"/>
    </row>
    <row r="58" spans="1:18" ht="21.75" customHeight="1" x14ac:dyDescent="0.2">
      <c r="A58" s="32" t="s">
        <v>23</v>
      </c>
      <c r="B58" s="170" t="s">
        <v>24</v>
      </c>
      <c r="C58" s="216"/>
      <c r="D58" s="217" t="s">
        <v>25</v>
      </c>
      <c r="E58" s="216"/>
      <c r="F58" s="217" t="s">
        <v>26</v>
      </c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216"/>
    </row>
    <row r="59" spans="1:18" ht="19.5" customHeight="1" x14ac:dyDescent="0.2">
      <c r="A59" s="34"/>
      <c r="B59" s="170"/>
      <c r="C59" s="216"/>
      <c r="D59" s="217"/>
      <c r="E59" s="216"/>
      <c r="F59" s="217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216"/>
    </row>
    <row r="60" spans="1:18" ht="12" customHeight="1" x14ac:dyDescent="0.2">
      <c r="A60" s="16"/>
      <c r="B60" s="2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 x14ac:dyDescent="0.2">
      <c r="A61" s="215" t="s">
        <v>27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</row>
    <row r="62" spans="1:18" ht="12.75" customHeight="1" x14ac:dyDescent="0.2">
      <c r="A62" s="18"/>
      <c r="B62" s="18"/>
      <c r="C62" s="18"/>
      <c r="D62" s="18"/>
      <c r="E62" s="35"/>
      <c r="F62" s="35"/>
      <c r="G62" s="35"/>
      <c r="H62" s="15"/>
      <c r="I62" s="14"/>
      <c r="J62" s="14"/>
      <c r="K62" s="14"/>
      <c r="L62" s="14"/>
      <c r="M62" s="14"/>
      <c r="N62" s="14"/>
      <c r="O62" s="159" t="s">
        <v>28</v>
      </c>
      <c r="P62" s="159"/>
      <c r="Q62" s="14"/>
    </row>
    <row r="63" spans="1:18" ht="36" customHeight="1" x14ac:dyDescent="0.2">
      <c r="A63" s="32" t="s">
        <v>23</v>
      </c>
      <c r="B63" s="32" t="s">
        <v>24</v>
      </c>
      <c r="C63" s="32" t="s">
        <v>25</v>
      </c>
      <c r="D63" s="170" t="s">
        <v>29</v>
      </c>
      <c r="E63" s="172"/>
      <c r="F63" s="163" t="s">
        <v>30</v>
      </c>
      <c r="G63" s="163"/>
      <c r="H63" s="163"/>
      <c r="I63" s="163"/>
      <c r="J63" s="163" t="s">
        <v>31</v>
      </c>
      <c r="K63" s="163"/>
      <c r="L63" s="163"/>
      <c r="M63" s="163"/>
      <c r="N63" s="163" t="s">
        <v>32</v>
      </c>
      <c r="O63" s="163"/>
      <c r="P63" s="163"/>
      <c r="Q63" s="163"/>
    </row>
    <row r="64" spans="1:18" ht="15" customHeight="1" x14ac:dyDescent="0.2">
      <c r="A64" s="32">
        <v>1</v>
      </c>
      <c r="B64" s="32">
        <v>2</v>
      </c>
      <c r="C64" s="32">
        <v>3</v>
      </c>
      <c r="D64" s="163">
        <v>4</v>
      </c>
      <c r="E64" s="163"/>
      <c r="F64" s="163">
        <v>5</v>
      </c>
      <c r="G64" s="163"/>
      <c r="H64" s="163"/>
      <c r="I64" s="163"/>
      <c r="J64" s="171">
        <v>6</v>
      </c>
      <c r="K64" s="171"/>
      <c r="L64" s="171"/>
      <c r="M64" s="216"/>
      <c r="N64" s="217">
        <v>7</v>
      </c>
      <c r="O64" s="171"/>
      <c r="P64" s="171"/>
      <c r="Q64" s="216"/>
    </row>
    <row r="65" spans="1:17" ht="128.25" customHeight="1" x14ac:dyDescent="0.2">
      <c r="A65" s="37"/>
      <c r="B65" s="37" t="s">
        <v>93</v>
      </c>
      <c r="C65" s="37" t="s">
        <v>121</v>
      </c>
      <c r="D65" s="204" t="s">
        <v>91</v>
      </c>
      <c r="E65" s="172"/>
      <c r="F65" s="205">
        <v>1.3</v>
      </c>
      <c r="G65" s="205"/>
      <c r="H65" s="205"/>
      <c r="I65" s="205"/>
      <c r="J65" s="206">
        <v>0</v>
      </c>
      <c r="K65" s="206"/>
      <c r="L65" s="206"/>
      <c r="M65" s="207"/>
      <c r="N65" s="208">
        <f>F65+J65</f>
        <v>1.3</v>
      </c>
      <c r="O65" s="206"/>
      <c r="P65" s="206"/>
      <c r="Q65" s="207"/>
    </row>
    <row r="66" spans="1:17" ht="36.75" customHeight="1" x14ac:dyDescent="0.2">
      <c r="A66" s="37"/>
      <c r="B66" s="37"/>
      <c r="C66" s="37"/>
      <c r="D66" s="209" t="s">
        <v>33</v>
      </c>
      <c r="E66" s="210"/>
      <c r="F66" s="211">
        <f>F65</f>
        <v>1.3</v>
      </c>
      <c r="G66" s="211"/>
      <c r="H66" s="211"/>
      <c r="I66" s="211"/>
      <c r="J66" s="212">
        <f>J65</f>
        <v>0</v>
      </c>
      <c r="K66" s="212"/>
      <c r="L66" s="212"/>
      <c r="M66" s="213"/>
      <c r="N66" s="214">
        <f>F66+J66</f>
        <v>1.3</v>
      </c>
      <c r="O66" s="212"/>
      <c r="P66" s="212"/>
      <c r="Q66" s="213"/>
    </row>
    <row r="67" spans="1:17" ht="18.75" x14ac:dyDescent="0.2">
      <c r="A67" s="15"/>
      <c r="B67" s="15"/>
      <c r="C67" s="15"/>
      <c r="D67" s="15"/>
      <c r="E67" s="24"/>
      <c r="F67" s="24"/>
      <c r="G67" s="24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 x14ac:dyDescent="0.2">
      <c r="A68" s="158" t="s">
        <v>34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4"/>
      <c r="Q68" s="14"/>
    </row>
    <row r="69" spans="1:17" ht="18.75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 x14ac:dyDescent="0.2">
      <c r="A70" s="163" t="s">
        <v>35</v>
      </c>
      <c r="B70" s="163"/>
      <c r="C70" s="163"/>
      <c r="D70" s="163"/>
      <c r="E70" s="32" t="s">
        <v>24</v>
      </c>
      <c r="F70" s="163" t="s">
        <v>30</v>
      </c>
      <c r="G70" s="163"/>
      <c r="H70" s="163"/>
      <c r="I70" s="163"/>
      <c r="J70" s="163" t="s">
        <v>31</v>
      </c>
      <c r="K70" s="163"/>
      <c r="L70" s="163"/>
      <c r="M70" s="163"/>
      <c r="N70" s="163" t="s">
        <v>32</v>
      </c>
      <c r="O70" s="163"/>
      <c r="P70" s="163"/>
      <c r="Q70" s="163"/>
    </row>
    <row r="71" spans="1:17" ht="18.75" customHeight="1" x14ac:dyDescent="0.2">
      <c r="A71" s="163">
        <v>1</v>
      </c>
      <c r="B71" s="163"/>
      <c r="C71" s="163"/>
      <c r="D71" s="163"/>
      <c r="E71" s="32">
        <v>2</v>
      </c>
      <c r="F71" s="170">
        <v>3</v>
      </c>
      <c r="G71" s="171"/>
      <c r="H71" s="171"/>
      <c r="I71" s="172"/>
      <c r="J71" s="170">
        <v>4</v>
      </c>
      <c r="K71" s="171"/>
      <c r="L71" s="171"/>
      <c r="M71" s="172"/>
      <c r="N71" s="170">
        <v>5</v>
      </c>
      <c r="O71" s="171"/>
      <c r="P71" s="171"/>
      <c r="Q71" s="172"/>
    </row>
    <row r="72" spans="1:17" ht="15.75" customHeight="1" x14ac:dyDescent="0.2">
      <c r="A72" s="173" t="s">
        <v>36</v>
      </c>
      <c r="B72" s="149"/>
      <c r="C72" s="149"/>
      <c r="D72" s="186"/>
      <c r="E72" s="32"/>
      <c r="F72" s="170"/>
      <c r="G72" s="171"/>
      <c r="H72" s="171"/>
      <c r="I72" s="172"/>
      <c r="J72" s="170"/>
      <c r="K72" s="171"/>
      <c r="L72" s="171"/>
      <c r="M72" s="172"/>
      <c r="N72" s="170"/>
      <c r="O72" s="171"/>
      <c r="P72" s="171"/>
      <c r="Q72" s="172"/>
    </row>
    <row r="73" spans="1:17" ht="18.75" customHeight="1" x14ac:dyDescent="0.2">
      <c r="A73" s="173" t="s">
        <v>37</v>
      </c>
      <c r="B73" s="149"/>
      <c r="C73" s="149"/>
      <c r="D73" s="149"/>
      <c r="E73" s="32"/>
      <c r="F73" s="170"/>
      <c r="G73" s="171"/>
      <c r="H73" s="171"/>
      <c r="I73" s="172"/>
      <c r="J73" s="170"/>
      <c r="K73" s="171"/>
      <c r="L73" s="171"/>
      <c r="M73" s="172"/>
      <c r="N73" s="170"/>
      <c r="O73" s="171"/>
      <c r="P73" s="171"/>
      <c r="Q73" s="172"/>
    </row>
    <row r="74" spans="1:17" ht="12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 x14ac:dyDescent="0.2">
      <c r="A75" s="158" t="s">
        <v>38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1:17" ht="18.75" x14ac:dyDescent="0.2">
      <c r="A76" s="15"/>
      <c r="B76" s="15"/>
      <c r="C76" s="15"/>
      <c r="D76" s="15"/>
      <c r="E76" s="24"/>
      <c r="F76" s="24"/>
      <c r="G76" s="24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 x14ac:dyDescent="0.2">
      <c r="A77" s="32" t="s">
        <v>23</v>
      </c>
      <c r="B77" s="32" t="s">
        <v>24</v>
      </c>
      <c r="C77" s="170" t="s">
        <v>39</v>
      </c>
      <c r="D77" s="171"/>
      <c r="E77" s="172"/>
      <c r="F77" s="163" t="s">
        <v>40</v>
      </c>
      <c r="G77" s="163"/>
      <c r="H77" s="163"/>
      <c r="I77" s="163"/>
      <c r="J77" s="163" t="s">
        <v>41</v>
      </c>
      <c r="K77" s="163"/>
      <c r="L77" s="163"/>
      <c r="M77" s="163"/>
      <c r="N77" s="163" t="s">
        <v>42</v>
      </c>
      <c r="O77" s="163"/>
      <c r="P77" s="163"/>
      <c r="Q77" s="163"/>
    </row>
    <row r="78" spans="1:17" ht="19.5" customHeight="1" x14ac:dyDescent="0.2">
      <c r="A78" s="32">
        <v>1</v>
      </c>
      <c r="B78" s="36">
        <v>2</v>
      </c>
      <c r="C78" s="163">
        <v>3</v>
      </c>
      <c r="D78" s="163"/>
      <c r="E78" s="163"/>
      <c r="F78" s="163">
        <v>4</v>
      </c>
      <c r="G78" s="163"/>
      <c r="H78" s="163"/>
      <c r="I78" s="163"/>
      <c r="J78" s="163">
        <v>5</v>
      </c>
      <c r="K78" s="163"/>
      <c r="L78" s="163"/>
      <c r="M78" s="163"/>
      <c r="N78" s="163">
        <v>6</v>
      </c>
      <c r="O78" s="163"/>
      <c r="P78" s="163"/>
      <c r="Q78" s="163"/>
    </row>
    <row r="79" spans="1:17" ht="34.5" customHeight="1" x14ac:dyDescent="0.2">
      <c r="A79" s="32"/>
      <c r="B79" s="38">
        <v>1513190</v>
      </c>
      <c r="C79" s="185" t="s">
        <v>92</v>
      </c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86"/>
    </row>
    <row r="80" spans="1:17" ht="24" customHeight="1" x14ac:dyDescent="0.35">
      <c r="A80" s="39">
        <v>1</v>
      </c>
      <c r="B80" s="40"/>
      <c r="C80" s="187" t="s">
        <v>43</v>
      </c>
      <c r="D80" s="188"/>
      <c r="E80" s="189"/>
      <c r="F80" s="41"/>
      <c r="G80" s="41"/>
      <c r="H80" s="41"/>
      <c r="I80" s="41"/>
      <c r="J80" s="41"/>
      <c r="K80" s="41"/>
      <c r="L80" s="41"/>
      <c r="M80" s="41"/>
      <c r="N80" s="41"/>
      <c r="O80" s="42"/>
      <c r="P80" s="41"/>
      <c r="Q80" s="43"/>
    </row>
    <row r="81" spans="1:31" ht="59.25" customHeight="1" x14ac:dyDescent="0.3">
      <c r="A81" s="44"/>
      <c r="B81" s="45"/>
      <c r="C81" s="173" t="s">
        <v>94</v>
      </c>
      <c r="D81" s="150"/>
      <c r="E81" s="191"/>
      <c r="F81" s="170" t="s">
        <v>76</v>
      </c>
      <c r="G81" s="175"/>
      <c r="H81" s="175"/>
      <c r="I81" s="176"/>
      <c r="J81" s="180" t="s">
        <v>78</v>
      </c>
      <c r="K81" s="181"/>
      <c r="L81" s="181"/>
      <c r="M81" s="182"/>
      <c r="N81" s="193">
        <v>1289.08</v>
      </c>
      <c r="O81" s="194"/>
      <c r="P81" s="194"/>
      <c r="Q81" s="195"/>
    </row>
    <row r="82" spans="1:31" ht="21" customHeight="1" x14ac:dyDescent="0.2">
      <c r="A82" s="46">
        <v>2</v>
      </c>
      <c r="B82" s="47"/>
      <c r="C82" s="190" t="s">
        <v>45</v>
      </c>
      <c r="D82" s="150"/>
      <c r="E82" s="150"/>
      <c r="F82" s="150"/>
      <c r="G82" s="33"/>
      <c r="H82" s="33"/>
      <c r="I82" s="41"/>
      <c r="J82" s="41"/>
      <c r="K82" s="41"/>
      <c r="L82" s="41"/>
      <c r="M82" s="41"/>
      <c r="N82" s="41"/>
      <c r="O82" s="48"/>
      <c r="P82" s="33"/>
      <c r="Q82" s="36"/>
    </row>
    <row r="83" spans="1:31" ht="0.75" customHeight="1" x14ac:dyDescent="0.2">
      <c r="A83" s="49"/>
      <c r="B83" s="50"/>
      <c r="C83" s="149"/>
      <c r="D83" s="150"/>
      <c r="E83" s="191"/>
      <c r="F83" s="170"/>
      <c r="G83" s="175"/>
      <c r="H83" s="175"/>
      <c r="I83" s="176"/>
      <c r="J83" s="170"/>
      <c r="K83" s="175"/>
      <c r="L83" s="175"/>
      <c r="M83" s="176"/>
      <c r="N83" s="196"/>
      <c r="O83" s="175"/>
      <c r="P83" s="175"/>
      <c r="Q83" s="176"/>
    </row>
    <row r="84" spans="1:31" ht="35.25" customHeight="1" x14ac:dyDescent="0.2">
      <c r="A84" s="49"/>
      <c r="B84" s="50"/>
      <c r="C84" s="173" t="s">
        <v>95</v>
      </c>
      <c r="D84" s="149"/>
      <c r="E84" s="186"/>
      <c r="F84" s="170" t="s">
        <v>77</v>
      </c>
      <c r="G84" s="171"/>
      <c r="H84" s="171"/>
      <c r="I84" s="172"/>
      <c r="J84" s="170" t="s">
        <v>78</v>
      </c>
      <c r="K84" s="171"/>
      <c r="L84" s="171"/>
      <c r="M84" s="172"/>
      <c r="N84" s="201">
        <v>13</v>
      </c>
      <c r="O84" s="202"/>
      <c r="P84" s="202"/>
      <c r="Q84" s="203"/>
    </row>
    <row r="85" spans="1:31" ht="20.25" customHeight="1" x14ac:dyDescent="0.2">
      <c r="A85" s="51">
        <v>3</v>
      </c>
      <c r="B85" s="52"/>
      <c r="C85" s="197" t="s">
        <v>46</v>
      </c>
      <c r="D85" s="198"/>
      <c r="E85" s="199"/>
      <c r="F85" s="33"/>
      <c r="G85" s="41"/>
      <c r="H85" s="41"/>
      <c r="I85" s="41"/>
      <c r="J85" s="41"/>
      <c r="K85" s="41"/>
      <c r="L85" s="41"/>
      <c r="M85" s="41"/>
      <c r="N85" s="41"/>
      <c r="O85" s="48"/>
      <c r="P85" s="41"/>
      <c r="Q85" s="43"/>
    </row>
    <row r="86" spans="1:31" ht="77.25" customHeight="1" x14ac:dyDescent="0.2">
      <c r="A86" s="53"/>
      <c r="B86" s="54"/>
      <c r="C86" s="200" t="s">
        <v>96</v>
      </c>
      <c r="D86" s="150"/>
      <c r="E86" s="191"/>
      <c r="F86" s="170" t="s">
        <v>76</v>
      </c>
      <c r="G86" s="175"/>
      <c r="H86" s="175"/>
      <c r="I86" s="176"/>
      <c r="J86" s="174" t="s">
        <v>85</v>
      </c>
      <c r="K86" s="175"/>
      <c r="L86" s="175"/>
      <c r="M86" s="176"/>
      <c r="N86" s="177">
        <f>N81/N84</f>
        <v>99.16</v>
      </c>
      <c r="O86" s="178"/>
      <c r="P86" s="178"/>
      <c r="Q86" s="179"/>
    </row>
    <row r="87" spans="1:31" ht="6.75" customHeight="1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 x14ac:dyDescent="0.3">
      <c r="A88" s="55" t="s">
        <v>75</v>
      </c>
      <c r="B88" s="56"/>
      <c r="C88" s="56"/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57"/>
      <c r="O88" s="21"/>
      <c r="P88" s="21"/>
      <c r="Q88" s="2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 x14ac:dyDescent="0.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2" t="s">
        <v>47</v>
      </c>
      <c r="Q89" s="192"/>
    </row>
    <row r="90" spans="1:31" ht="51.75" customHeight="1" x14ac:dyDescent="0.2">
      <c r="A90" s="163" t="s">
        <v>48</v>
      </c>
      <c r="B90" s="164" t="s">
        <v>49</v>
      </c>
      <c r="C90" s="160"/>
      <c r="D90" s="160"/>
      <c r="E90" s="165"/>
      <c r="F90" s="168" t="s">
        <v>24</v>
      </c>
      <c r="G90" s="170" t="s">
        <v>50</v>
      </c>
      <c r="H90" s="171"/>
      <c r="I90" s="172"/>
      <c r="J90" s="170" t="s">
        <v>51</v>
      </c>
      <c r="K90" s="171"/>
      <c r="L90" s="172"/>
      <c r="M90" s="170" t="s">
        <v>52</v>
      </c>
      <c r="N90" s="171"/>
      <c r="O90" s="172"/>
      <c r="P90" s="164" t="s">
        <v>53</v>
      </c>
      <c r="Q90" s="165"/>
    </row>
    <row r="91" spans="1:31" ht="56.25" x14ac:dyDescent="0.2">
      <c r="A91" s="163"/>
      <c r="B91" s="166"/>
      <c r="C91" s="159"/>
      <c r="D91" s="159"/>
      <c r="E91" s="167"/>
      <c r="F91" s="169"/>
      <c r="G91" s="32" t="s">
        <v>54</v>
      </c>
      <c r="H91" s="32" t="s">
        <v>55</v>
      </c>
      <c r="I91" s="32" t="s">
        <v>32</v>
      </c>
      <c r="J91" s="32" t="s">
        <v>54</v>
      </c>
      <c r="K91" s="32" t="s">
        <v>55</v>
      </c>
      <c r="L91" s="32" t="s">
        <v>32</v>
      </c>
      <c r="M91" s="32" t="s">
        <v>54</v>
      </c>
      <c r="N91" s="32" t="s">
        <v>55</v>
      </c>
      <c r="O91" s="32" t="s">
        <v>56</v>
      </c>
      <c r="P91" s="166"/>
      <c r="Q91" s="167"/>
    </row>
    <row r="92" spans="1:31" ht="18.75" x14ac:dyDescent="0.2">
      <c r="A92" s="32">
        <v>1</v>
      </c>
      <c r="B92" s="170">
        <v>2</v>
      </c>
      <c r="C92" s="171"/>
      <c r="D92" s="171"/>
      <c r="E92" s="172"/>
      <c r="F92" s="32">
        <v>3</v>
      </c>
      <c r="G92" s="32">
        <v>4</v>
      </c>
      <c r="H92" s="32">
        <v>5</v>
      </c>
      <c r="I92" s="32">
        <v>6</v>
      </c>
      <c r="J92" s="32">
        <v>7</v>
      </c>
      <c r="K92" s="32">
        <v>8</v>
      </c>
      <c r="L92" s="32">
        <v>9</v>
      </c>
      <c r="M92" s="32">
        <v>10</v>
      </c>
      <c r="N92" s="32">
        <v>11</v>
      </c>
      <c r="O92" s="32">
        <v>12</v>
      </c>
      <c r="P92" s="163">
        <v>13</v>
      </c>
      <c r="Q92" s="163"/>
    </row>
    <row r="93" spans="1:31" ht="21" customHeight="1" x14ac:dyDescent="0.2">
      <c r="A93" s="32"/>
      <c r="B93" s="173" t="s">
        <v>57</v>
      </c>
      <c r="C93" s="149"/>
      <c r="D93" s="150"/>
      <c r="E93" s="151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152"/>
      <c r="Q93" s="153"/>
    </row>
    <row r="94" spans="1:31" ht="21" customHeight="1" x14ac:dyDescent="0.2">
      <c r="A94" s="32"/>
      <c r="B94" s="173" t="s">
        <v>58</v>
      </c>
      <c r="C94" s="149"/>
      <c r="D94" s="150"/>
      <c r="E94" s="151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152"/>
      <c r="Q94" s="153"/>
    </row>
    <row r="95" spans="1:31" ht="20.25" customHeight="1" x14ac:dyDescent="0.2">
      <c r="A95" s="32"/>
      <c r="B95" s="148" t="s">
        <v>59</v>
      </c>
      <c r="C95" s="183"/>
      <c r="D95" s="150"/>
      <c r="E95" s="151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152"/>
      <c r="Q95" s="153"/>
    </row>
    <row r="96" spans="1:31" ht="30" customHeight="1" x14ac:dyDescent="0.2">
      <c r="A96" s="32"/>
      <c r="B96" s="148" t="s">
        <v>60</v>
      </c>
      <c r="C96" s="149"/>
      <c r="D96" s="150"/>
      <c r="E96" s="151"/>
      <c r="F96" s="32"/>
      <c r="G96" s="32" t="s">
        <v>61</v>
      </c>
      <c r="H96" s="32"/>
      <c r="I96" s="32"/>
      <c r="J96" s="32" t="s">
        <v>61</v>
      </c>
      <c r="K96" s="32"/>
      <c r="L96" s="32"/>
      <c r="M96" s="32" t="s">
        <v>61</v>
      </c>
      <c r="N96" s="32"/>
      <c r="O96" s="32"/>
      <c r="P96" s="152"/>
      <c r="Q96" s="153"/>
    </row>
    <row r="97" spans="1:17" ht="18.75" x14ac:dyDescent="0.2">
      <c r="A97" s="32"/>
      <c r="B97" s="173" t="s">
        <v>37</v>
      </c>
      <c r="C97" s="149"/>
      <c r="D97" s="150"/>
      <c r="E97" s="151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184"/>
      <c r="Q97" s="184"/>
    </row>
    <row r="98" spans="1:17" ht="18.75" x14ac:dyDescent="0.2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 x14ac:dyDescent="0.2">
      <c r="A99" s="162" t="s">
        <v>62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54"/>
      <c r="P99" s="154"/>
      <c r="Q99" s="14"/>
    </row>
    <row r="100" spans="1:17" ht="18.75" x14ac:dyDescent="0.2">
      <c r="A100" s="146" t="s">
        <v>63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"/>
    </row>
    <row r="101" spans="1:17" ht="15" customHeight="1" x14ac:dyDescent="0.2">
      <c r="A101" s="162" t="s">
        <v>64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</row>
    <row r="102" spans="1:17" ht="18.75" x14ac:dyDescent="0.2">
      <c r="A102" s="2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 x14ac:dyDescent="0.2">
      <c r="A103" s="2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 x14ac:dyDescent="0.2">
      <c r="A104" s="158" t="s">
        <v>80</v>
      </c>
      <c r="B104" s="158"/>
      <c r="C104" s="158"/>
      <c r="D104" s="158"/>
      <c r="E104" s="158"/>
      <c r="F104" s="14"/>
      <c r="G104" s="159"/>
      <c r="H104" s="159"/>
      <c r="I104" s="159"/>
      <c r="J104" s="14"/>
      <c r="K104" s="161" t="s">
        <v>98</v>
      </c>
      <c r="L104" s="161"/>
      <c r="M104" s="161"/>
      <c r="N104" s="161"/>
      <c r="O104" s="14"/>
      <c r="P104" s="14"/>
      <c r="Q104" s="14"/>
    </row>
    <row r="105" spans="1:17" ht="18.75" x14ac:dyDescent="0.2">
      <c r="A105" s="29"/>
      <c r="B105" s="29"/>
      <c r="C105" s="29"/>
      <c r="D105" s="29"/>
      <c r="E105" s="29"/>
      <c r="F105" s="14"/>
      <c r="G105" s="157" t="s">
        <v>65</v>
      </c>
      <c r="H105" s="157"/>
      <c r="I105" s="157"/>
      <c r="J105" s="14"/>
      <c r="K105" s="157" t="s">
        <v>66</v>
      </c>
      <c r="L105" s="157"/>
      <c r="M105" s="157"/>
      <c r="N105" s="157"/>
      <c r="O105" s="14"/>
      <c r="P105" s="14"/>
      <c r="Q105" s="14"/>
    </row>
    <row r="106" spans="1:17" ht="15.75" customHeight="1" x14ac:dyDescent="0.3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 x14ac:dyDescent="0.2">
      <c r="A107" s="158" t="s">
        <v>67</v>
      </c>
      <c r="B107" s="158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 x14ac:dyDescent="0.2">
      <c r="A108" s="29"/>
      <c r="B108" s="29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 x14ac:dyDescent="0.2">
      <c r="A109" s="158" t="s">
        <v>68</v>
      </c>
      <c r="B109" s="158"/>
      <c r="C109" s="158"/>
      <c r="D109" s="158"/>
      <c r="E109" s="158"/>
      <c r="F109" s="14"/>
      <c r="G109" s="159"/>
      <c r="H109" s="159"/>
      <c r="I109" s="159"/>
      <c r="J109" s="14"/>
      <c r="K109" s="161" t="s">
        <v>69</v>
      </c>
      <c r="L109" s="161"/>
      <c r="M109" s="161"/>
      <c r="N109" s="161"/>
      <c r="O109" s="14"/>
      <c r="P109" s="14"/>
      <c r="Q109" s="14"/>
    </row>
    <row r="110" spans="1:17" ht="18.75" x14ac:dyDescent="0.2">
      <c r="A110" s="14"/>
      <c r="B110" s="14"/>
      <c r="C110" s="14"/>
      <c r="D110" s="14"/>
      <c r="E110" s="14"/>
      <c r="F110" s="14"/>
      <c r="G110" s="160" t="s">
        <v>65</v>
      </c>
      <c r="H110" s="160"/>
      <c r="I110" s="160"/>
      <c r="J110" s="14"/>
      <c r="K110" s="160" t="s">
        <v>66</v>
      </c>
      <c r="L110" s="160"/>
      <c r="M110" s="160"/>
      <c r="N110" s="160"/>
      <c r="O110" s="14"/>
      <c r="P110" s="14"/>
      <c r="Q110" s="14"/>
    </row>
    <row r="111" spans="1:17" ht="18.75" x14ac:dyDescent="0.2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 x14ac:dyDescent="0.2">
      <c r="A112" s="156" t="s">
        <v>81</v>
      </c>
      <c r="B112" s="156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 x14ac:dyDescent="0.2">
      <c r="A113" s="58" t="s">
        <v>86</v>
      </c>
      <c r="B113" s="58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 x14ac:dyDescent="0.2">
      <c r="A114" s="154"/>
      <c r="B114" s="154"/>
      <c r="C114" s="15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 x14ac:dyDescent="0.2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 x14ac:dyDescent="0.2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 x14ac:dyDescent="0.3">
      <c r="A117" s="155"/>
      <c r="B117" s="155"/>
      <c r="C117" s="15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 x14ac:dyDescent="0.3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 x14ac:dyDescent="0.2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55" t="s">
        <v>1</v>
      </c>
      <c r="L2" s="155"/>
      <c r="M2" s="155"/>
      <c r="N2" s="155"/>
      <c r="O2" s="155"/>
      <c r="P2" s="155"/>
      <c r="Q2" s="19"/>
    </row>
    <row r="3" spans="1:17" ht="18.7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55" t="s">
        <v>2</v>
      </c>
      <c r="L3" s="155"/>
      <c r="M3" s="155"/>
      <c r="N3" s="155"/>
      <c r="O3" s="155"/>
      <c r="P3" s="155"/>
      <c r="Q3" s="19"/>
    </row>
    <row r="4" spans="1:17" ht="18.75" hidden="1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 x14ac:dyDescent="0.3">
      <c r="A7" s="19"/>
      <c r="B7" s="19"/>
      <c r="C7" s="19"/>
      <c r="D7" s="19"/>
      <c r="E7" s="19"/>
      <c r="F7" s="19"/>
      <c r="G7" s="19"/>
      <c r="H7" s="19"/>
      <c r="I7" s="19"/>
      <c r="J7" s="19"/>
      <c r="K7" s="229" t="s">
        <v>3</v>
      </c>
      <c r="L7" s="229"/>
      <c r="M7" s="229"/>
      <c r="N7" s="229"/>
      <c r="O7" s="230"/>
      <c r="P7" s="230"/>
      <c r="Q7" s="230"/>
    </row>
    <row r="8" spans="1:17" ht="18.75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231" t="s">
        <v>70</v>
      </c>
      <c r="L9" s="231"/>
      <c r="M9" s="231"/>
      <c r="N9" s="231"/>
      <c r="O9" s="232"/>
      <c r="P9" s="232"/>
      <c r="Q9" s="232"/>
    </row>
    <row r="10" spans="1:17" ht="21" customHeigh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25" t="s">
        <v>4</v>
      </c>
      <c r="L10" s="225"/>
      <c r="M10" s="225"/>
      <c r="N10" s="225"/>
      <c r="O10" s="226"/>
      <c r="P10" s="227"/>
      <c r="Q10" s="227"/>
    </row>
    <row r="11" spans="1:17" ht="33" customHeight="1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9" t="s">
        <v>99</v>
      </c>
      <c r="L11" s="60" t="s">
        <v>5</v>
      </c>
      <c r="M11" s="61" t="s">
        <v>111</v>
      </c>
      <c r="N11" s="22"/>
      <c r="O11" s="19"/>
      <c r="P11" s="19"/>
      <c r="Q11" s="19"/>
    </row>
    <row r="12" spans="1:17" ht="18.75" x14ac:dyDescent="0.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3"/>
      <c r="L12" s="19"/>
      <c r="M12" s="23"/>
      <c r="N12" s="19"/>
      <c r="O12" s="19"/>
      <c r="P12" s="19"/>
      <c r="Q12" s="19"/>
    </row>
    <row r="13" spans="1:17" ht="18.75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28" t="s">
        <v>6</v>
      </c>
      <c r="L13" s="228"/>
      <c r="M13" s="228"/>
      <c r="N13" s="19"/>
      <c r="O13" s="19"/>
      <c r="P13" s="19"/>
      <c r="Q13" s="19"/>
    </row>
    <row r="14" spans="1:17" ht="18.75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2" t="s">
        <v>7</v>
      </c>
      <c r="L14" s="192"/>
      <c r="M14" s="192"/>
      <c r="N14" s="192"/>
      <c r="O14" s="192"/>
      <c r="P14" s="192"/>
      <c r="Q14" s="192"/>
    </row>
    <row r="15" spans="1:17" ht="18.75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40" t="s">
        <v>8</v>
      </c>
      <c r="L15" s="240"/>
      <c r="M15" s="240"/>
      <c r="N15" s="240"/>
      <c r="O15" s="241"/>
      <c r="P15" s="242"/>
      <c r="Q15" s="242"/>
    </row>
    <row r="16" spans="1:17" ht="30.75" customHeight="1" x14ac:dyDescent="0.2">
      <c r="A16" s="14"/>
      <c r="B16" s="14"/>
      <c r="C16" s="14"/>
      <c r="D16" s="14"/>
      <c r="E16" s="14"/>
      <c r="F16" s="14"/>
      <c r="G16" s="14"/>
      <c r="H16" s="24"/>
      <c r="I16" s="24"/>
      <c r="J16" s="24"/>
      <c r="K16" s="59" t="s">
        <v>99</v>
      </c>
      <c r="L16" s="60" t="s">
        <v>5</v>
      </c>
      <c r="M16" s="60"/>
      <c r="N16" s="24"/>
      <c r="O16" s="16"/>
      <c r="P16" s="24"/>
      <c r="Q16" s="24"/>
    </row>
    <row r="17" spans="1:17" ht="18.75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4"/>
      <c r="L17" s="21"/>
      <c r="M17" s="23"/>
      <c r="N17" s="21"/>
      <c r="O17" s="21"/>
      <c r="P17" s="21"/>
      <c r="Q17" s="21"/>
    </row>
    <row r="18" spans="1:17" ht="18.75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4"/>
      <c r="L18" s="21"/>
      <c r="M18" s="21"/>
      <c r="N18" s="21"/>
      <c r="O18" s="21"/>
      <c r="P18" s="21"/>
      <c r="Q18" s="21"/>
    </row>
    <row r="19" spans="1:17" ht="18.75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4"/>
      <c r="L19" s="21"/>
      <c r="M19" s="21"/>
      <c r="N19" s="21"/>
      <c r="O19" s="21"/>
      <c r="P19" s="21"/>
      <c r="Q19" s="21"/>
    </row>
    <row r="20" spans="1:17" ht="18.7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 x14ac:dyDescent="0.2">
      <c r="A21" s="243" t="s">
        <v>9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</row>
    <row r="22" spans="1:17" ht="12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 x14ac:dyDescent="0.2">
      <c r="A23" s="243" t="s">
        <v>88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</row>
    <row r="24" spans="1:17" ht="18" customHeight="1" x14ac:dyDescent="0.2">
      <c r="A24" s="11"/>
      <c r="B24" s="11"/>
      <c r="C24" s="11"/>
      <c r="D24" s="11"/>
      <c r="E24" s="244"/>
      <c r="F24" s="244"/>
      <c r="G24" s="244"/>
      <c r="H24" s="244"/>
      <c r="I24" s="244"/>
      <c r="J24" s="244"/>
      <c r="K24" s="11"/>
      <c r="L24" s="11"/>
      <c r="M24" s="11"/>
      <c r="N24" s="11"/>
      <c r="O24" s="11"/>
      <c r="P24" s="11"/>
      <c r="Q24" s="11"/>
    </row>
    <row r="25" spans="1:17" ht="15.75" customHeight="1" x14ac:dyDescent="0.2">
      <c r="A25" s="224" t="s">
        <v>82</v>
      </c>
      <c r="B25" s="224"/>
      <c r="C25" s="224"/>
      <c r="D25" s="224"/>
      <c r="E25" s="224"/>
      <c r="F25" s="224"/>
      <c r="G25" s="224"/>
      <c r="H25" s="224"/>
      <c r="I25" s="224"/>
      <c r="J25" s="224"/>
      <c r="K25" s="13"/>
      <c r="L25" s="13"/>
      <c r="M25" s="13"/>
      <c r="N25" s="13"/>
      <c r="O25" s="13"/>
      <c r="P25" s="13"/>
      <c r="Q25" s="13"/>
    </row>
    <row r="26" spans="1:17" ht="18.75" x14ac:dyDescent="0.2">
      <c r="A26" s="233" t="s">
        <v>10</v>
      </c>
      <c r="B26" s="233"/>
      <c r="C26" s="233"/>
      <c r="D26" s="233"/>
      <c r="E26" s="233"/>
      <c r="F26" s="233"/>
      <c r="G26" s="233"/>
      <c r="H26" s="233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 x14ac:dyDescent="0.2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 x14ac:dyDescent="0.2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 x14ac:dyDescent="0.2">
      <c r="A29" s="234" t="s">
        <v>83</v>
      </c>
      <c r="B29" s="234"/>
      <c r="C29" s="234"/>
      <c r="D29" s="234"/>
      <c r="E29" s="234"/>
      <c r="F29" s="234"/>
      <c r="G29" s="234"/>
      <c r="H29" s="234"/>
      <c r="I29" s="234"/>
      <c r="J29" s="235"/>
      <c r="K29" s="235"/>
      <c r="L29" s="235"/>
      <c r="M29" s="235"/>
      <c r="N29" s="14"/>
      <c r="O29" s="14"/>
      <c r="P29" s="14"/>
      <c r="Q29" s="14"/>
    </row>
    <row r="30" spans="1:17" ht="18.75" x14ac:dyDescent="0.2">
      <c r="A30" s="233" t="s">
        <v>11</v>
      </c>
      <c r="B30" s="233"/>
      <c r="C30" s="233"/>
      <c r="D30" s="233"/>
      <c r="E30" s="233"/>
      <c r="F30" s="233"/>
      <c r="G30" s="233"/>
      <c r="H30" s="233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 x14ac:dyDescent="0.2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 x14ac:dyDescent="0.2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 x14ac:dyDescent="0.2">
      <c r="A33" s="236" t="s">
        <v>116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</row>
    <row r="34" spans="1:17" ht="22.5" customHeight="1" x14ac:dyDescent="0.3">
      <c r="A34" s="238" t="s">
        <v>71</v>
      </c>
      <c r="B34" s="238"/>
      <c r="C34" s="238"/>
      <c r="D34" s="238"/>
      <c r="E34" s="238"/>
      <c r="F34" s="238"/>
      <c r="G34" s="238"/>
      <c r="H34" s="239"/>
      <c r="I34" s="239"/>
      <c r="J34" s="239"/>
      <c r="K34" s="239"/>
      <c r="L34" s="239"/>
      <c r="M34" s="239"/>
      <c r="N34" s="239"/>
      <c r="O34" s="17"/>
      <c r="P34" s="17"/>
      <c r="Q34" s="17"/>
    </row>
    <row r="35" spans="1:17" ht="18.75" x14ac:dyDescent="0.2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 x14ac:dyDescent="0.2">
      <c r="A36" s="215" t="s">
        <v>112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147"/>
      <c r="P36" s="147"/>
      <c r="Q36" s="147"/>
    </row>
    <row r="37" spans="1:17" ht="15.75" customHeight="1" x14ac:dyDescent="0.2">
      <c r="A37" s="224" t="s">
        <v>12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14"/>
      <c r="O37" s="14"/>
      <c r="P37" s="14"/>
      <c r="Q37" s="14"/>
    </row>
    <row r="38" spans="1:17" ht="15.75" customHeight="1" x14ac:dyDescent="0.2">
      <c r="A38" s="220" t="s">
        <v>13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</row>
    <row r="39" spans="1:17" ht="18.75" customHeight="1" x14ac:dyDescent="0.2">
      <c r="A39" s="220" t="s">
        <v>14</v>
      </c>
      <c r="B39" s="220"/>
      <c r="C39" s="220"/>
      <c r="D39" s="154"/>
      <c r="E39" s="154"/>
      <c r="F39" s="154"/>
      <c r="G39" s="154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 x14ac:dyDescent="0.2">
      <c r="A40" s="220" t="s">
        <v>15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</row>
    <row r="41" spans="1:17" ht="21" customHeight="1" x14ac:dyDescent="0.2">
      <c r="A41" s="220" t="s">
        <v>16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</row>
    <row r="42" spans="1:17" ht="20.25" customHeight="1" x14ac:dyDescent="0.2">
      <c r="A42" s="220" t="s">
        <v>89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</row>
    <row r="43" spans="1:17" ht="2.25" customHeight="1" x14ac:dyDescent="0.2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</row>
    <row r="44" spans="1:17" ht="20.25" hidden="1" customHeight="1" x14ac:dyDescent="0.2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</row>
    <row r="45" spans="1:17" ht="20.25" customHeight="1" x14ac:dyDescent="0.2">
      <c r="A45" s="220" t="s">
        <v>84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</row>
    <row r="46" spans="1:17" ht="21.75" customHeight="1" x14ac:dyDescent="0.2">
      <c r="A46" s="220" t="s">
        <v>74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</row>
    <row r="47" spans="1:17" ht="19.5" customHeight="1" x14ac:dyDescent="0.2">
      <c r="A47" s="220" t="s">
        <v>17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</row>
    <row r="48" spans="1:17" s="7" customFormat="1" ht="17.25" customHeight="1" x14ac:dyDescent="0.2">
      <c r="A48" s="219" t="s">
        <v>18</v>
      </c>
      <c r="B48" s="219"/>
      <c r="C48" s="219"/>
      <c r="D48" s="219"/>
      <c r="E48" s="219"/>
      <c r="F48" s="219"/>
      <c r="G48" s="219"/>
      <c r="H48" s="219"/>
      <c r="I48" s="219"/>
      <c r="J48" s="154"/>
      <c r="K48" s="25"/>
      <c r="L48" s="25"/>
      <c r="M48" s="25"/>
      <c r="N48" s="25"/>
      <c r="O48" s="25"/>
      <c r="P48" s="25"/>
      <c r="Q48" s="25"/>
    </row>
    <row r="49" spans="1:18" s="7" customFormat="1" ht="16.5" customHeight="1" x14ac:dyDescent="0.2">
      <c r="A49" s="219" t="s">
        <v>19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25"/>
      <c r="M49" s="25"/>
      <c r="N49" s="25"/>
      <c r="O49" s="25"/>
      <c r="P49" s="25"/>
      <c r="Q49" s="25"/>
    </row>
    <row r="50" spans="1:18" s="7" customFormat="1" ht="18.75" customHeight="1" x14ac:dyDescent="0.2">
      <c r="A50" s="219" t="s">
        <v>20</v>
      </c>
      <c r="B50" s="154"/>
      <c r="C50" s="154"/>
      <c r="D50" s="154"/>
      <c r="E50" s="154"/>
      <c r="F50" s="154"/>
      <c r="G50" s="154"/>
      <c r="H50" s="154"/>
      <c r="I50" s="154"/>
      <c r="J50" s="14"/>
      <c r="K50" s="14"/>
      <c r="L50" s="25"/>
      <c r="M50" s="25"/>
      <c r="N50" s="25"/>
      <c r="O50" s="25"/>
      <c r="P50" s="25"/>
      <c r="Q50" s="25"/>
    </row>
    <row r="51" spans="1:18" s="63" customFormat="1" ht="0.75" customHeight="1" x14ac:dyDescent="0.2">
      <c r="A51" s="63" t="s">
        <v>97</v>
      </c>
    </row>
    <row r="52" spans="1:18" ht="59.25" customHeight="1" x14ac:dyDescent="0.2">
      <c r="A52" s="221" t="s">
        <v>100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</row>
    <row r="53" spans="1:18" ht="5.25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27"/>
      <c r="N53" s="27"/>
      <c r="O53" s="27"/>
      <c r="P53" s="27"/>
      <c r="Q53" s="27"/>
    </row>
    <row r="54" spans="1:18" ht="18.75" x14ac:dyDescent="0.2">
      <c r="A54" s="215" t="s">
        <v>21</v>
      </c>
      <c r="B54" s="215"/>
      <c r="C54" s="2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 x14ac:dyDescent="0.2">
      <c r="A55" s="218" t="s">
        <v>101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8"/>
    </row>
    <row r="56" spans="1:18" ht="9" customHeight="1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8"/>
    </row>
    <row r="57" spans="1:18" ht="18" customHeight="1" x14ac:dyDescent="0.3">
      <c r="A57" s="158" t="s">
        <v>22</v>
      </c>
      <c r="B57" s="158"/>
      <c r="C57" s="158"/>
      <c r="D57" s="158"/>
      <c r="E57" s="158"/>
      <c r="F57" s="158"/>
      <c r="G57" s="158"/>
      <c r="H57" s="158"/>
      <c r="I57" s="158"/>
      <c r="J57" s="158"/>
      <c r="K57" s="30"/>
      <c r="L57" s="30"/>
      <c r="M57" s="30"/>
      <c r="N57" s="30"/>
      <c r="O57" s="30"/>
      <c r="P57" s="30"/>
      <c r="Q57" s="30"/>
    </row>
    <row r="58" spans="1:18" ht="12" customHeight="1" x14ac:dyDescent="0.3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0"/>
      <c r="L58" s="30"/>
      <c r="M58" s="30"/>
      <c r="N58" s="30"/>
      <c r="O58" s="30"/>
      <c r="P58" s="30"/>
      <c r="Q58" s="30"/>
    </row>
    <row r="59" spans="1:18" ht="21.75" customHeight="1" x14ac:dyDescent="0.2">
      <c r="A59" s="32" t="s">
        <v>23</v>
      </c>
      <c r="B59" s="170" t="s">
        <v>24</v>
      </c>
      <c r="C59" s="216"/>
      <c r="D59" s="217" t="s">
        <v>25</v>
      </c>
      <c r="E59" s="216"/>
      <c r="F59" s="217" t="s">
        <v>26</v>
      </c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216"/>
    </row>
    <row r="60" spans="1:18" ht="19.5" customHeight="1" x14ac:dyDescent="0.2">
      <c r="A60" s="34"/>
      <c r="B60" s="170"/>
      <c r="C60" s="216"/>
      <c r="D60" s="217"/>
      <c r="E60" s="216"/>
      <c r="F60" s="217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216"/>
    </row>
    <row r="61" spans="1:18" ht="12" customHeight="1" x14ac:dyDescent="0.2">
      <c r="A61" s="16"/>
      <c r="B61" s="2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 x14ac:dyDescent="0.2">
      <c r="A62" s="215" t="s">
        <v>27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</row>
    <row r="63" spans="1:18" ht="12.75" customHeight="1" x14ac:dyDescent="0.2">
      <c r="A63" s="18"/>
      <c r="B63" s="18"/>
      <c r="C63" s="18"/>
      <c r="D63" s="18"/>
      <c r="E63" s="35"/>
      <c r="F63" s="35"/>
      <c r="G63" s="35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 x14ac:dyDescent="0.2">
      <c r="A64" s="32" t="s">
        <v>23</v>
      </c>
      <c r="B64" s="32" t="s">
        <v>24</v>
      </c>
      <c r="C64" s="32" t="s">
        <v>25</v>
      </c>
      <c r="D64" s="170" t="s">
        <v>29</v>
      </c>
      <c r="E64" s="172"/>
      <c r="F64" s="163" t="s">
        <v>30</v>
      </c>
      <c r="G64" s="163"/>
      <c r="H64" s="163"/>
      <c r="I64" s="163"/>
      <c r="J64" s="163" t="s">
        <v>31</v>
      </c>
      <c r="K64" s="163"/>
      <c r="L64" s="163"/>
      <c r="M64" s="163"/>
      <c r="N64" s="163" t="s">
        <v>32</v>
      </c>
      <c r="O64" s="163"/>
      <c r="P64" s="163"/>
      <c r="Q64" s="163"/>
    </row>
    <row r="65" spans="1:17" ht="15" customHeight="1" x14ac:dyDescent="0.2">
      <c r="A65" s="32">
        <v>1</v>
      </c>
      <c r="B65" s="32">
        <v>2</v>
      </c>
      <c r="C65" s="32">
        <v>3</v>
      </c>
      <c r="D65" s="163">
        <v>4</v>
      </c>
      <c r="E65" s="163"/>
      <c r="F65" s="163">
        <v>5</v>
      </c>
      <c r="G65" s="163"/>
      <c r="H65" s="163"/>
      <c r="I65" s="163"/>
      <c r="J65" s="171">
        <v>6</v>
      </c>
      <c r="K65" s="171"/>
      <c r="L65" s="171"/>
      <c r="M65" s="216"/>
      <c r="N65" s="217">
        <v>7</v>
      </c>
      <c r="O65" s="171"/>
      <c r="P65" s="171"/>
      <c r="Q65" s="216"/>
    </row>
    <row r="66" spans="1:17" ht="128.25" customHeight="1" x14ac:dyDescent="0.2">
      <c r="A66" s="37"/>
      <c r="B66" s="37" t="s">
        <v>103</v>
      </c>
      <c r="C66" s="37" t="s">
        <v>117</v>
      </c>
      <c r="D66" s="204" t="s">
        <v>102</v>
      </c>
      <c r="E66" s="172"/>
      <c r="F66" s="262">
        <v>0</v>
      </c>
      <c r="G66" s="262"/>
      <c r="H66" s="262"/>
      <c r="I66" s="262"/>
      <c r="J66" s="206">
        <v>643.29999999999995</v>
      </c>
      <c r="K66" s="206"/>
      <c r="L66" s="206"/>
      <c r="M66" s="207"/>
      <c r="N66" s="263">
        <f>F66+J66</f>
        <v>643.29999999999995</v>
      </c>
      <c r="O66" s="264"/>
      <c r="P66" s="264"/>
      <c r="Q66" s="265"/>
    </row>
    <row r="67" spans="1:17" ht="36.75" customHeight="1" x14ac:dyDescent="0.2">
      <c r="A67" s="37"/>
      <c r="B67" s="37"/>
      <c r="C67" s="37"/>
      <c r="D67" s="209" t="s">
        <v>33</v>
      </c>
      <c r="E67" s="210"/>
      <c r="F67" s="266">
        <f>F66</f>
        <v>0</v>
      </c>
      <c r="G67" s="266"/>
      <c r="H67" s="266"/>
      <c r="I67" s="266"/>
      <c r="J67" s="212">
        <f>J66</f>
        <v>643.29999999999995</v>
      </c>
      <c r="K67" s="212"/>
      <c r="L67" s="212"/>
      <c r="M67" s="213"/>
      <c r="N67" s="267">
        <f>F67+J67</f>
        <v>643.29999999999995</v>
      </c>
      <c r="O67" s="268"/>
      <c r="P67" s="268"/>
      <c r="Q67" s="269"/>
    </row>
    <row r="68" spans="1:17" ht="18.75" x14ac:dyDescent="0.2">
      <c r="A68" s="15"/>
      <c r="B68" s="15"/>
      <c r="C68" s="15"/>
      <c r="D68" s="15"/>
      <c r="E68" s="24"/>
      <c r="F68" s="24"/>
      <c r="G68" s="24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 x14ac:dyDescent="0.2">
      <c r="A69" s="158" t="s">
        <v>34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4"/>
      <c r="Q69" s="14"/>
    </row>
    <row r="70" spans="1:17" ht="18.75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 x14ac:dyDescent="0.2">
      <c r="A71" s="163" t="s">
        <v>35</v>
      </c>
      <c r="B71" s="163"/>
      <c r="C71" s="163"/>
      <c r="D71" s="163"/>
      <c r="E71" s="32" t="s">
        <v>24</v>
      </c>
      <c r="F71" s="163" t="s">
        <v>30</v>
      </c>
      <c r="G71" s="163"/>
      <c r="H71" s="163"/>
      <c r="I71" s="163"/>
      <c r="J71" s="163" t="s">
        <v>31</v>
      </c>
      <c r="K71" s="163"/>
      <c r="L71" s="163"/>
      <c r="M71" s="163"/>
      <c r="N71" s="163" t="s">
        <v>32</v>
      </c>
      <c r="O71" s="163"/>
      <c r="P71" s="163"/>
      <c r="Q71" s="163"/>
    </row>
    <row r="72" spans="1:17" ht="18.75" customHeight="1" x14ac:dyDescent="0.2">
      <c r="A72" s="163">
        <v>1</v>
      </c>
      <c r="B72" s="163"/>
      <c r="C72" s="163"/>
      <c r="D72" s="163"/>
      <c r="E72" s="32">
        <v>2</v>
      </c>
      <c r="F72" s="170">
        <v>3</v>
      </c>
      <c r="G72" s="171"/>
      <c r="H72" s="171"/>
      <c r="I72" s="172"/>
      <c r="J72" s="170">
        <v>4</v>
      </c>
      <c r="K72" s="171"/>
      <c r="L72" s="171"/>
      <c r="M72" s="172"/>
      <c r="N72" s="170">
        <v>5</v>
      </c>
      <c r="O72" s="171"/>
      <c r="P72" s="171"/>
      <c r="Q72" s="172"/>
    </row>
    <row r="73" spans="1:17" ht="15.75" customHeight="1" x14ac:dyDescent="0.2">
      <c r="A73" s="173" t="s">
        <v>36</v>
      </c>
      <c r="B73" s="149"/>
      <c r="C73" s="149"/>
      <c r="D73" s="186"/>
      <c r="E73" s="32"/>
      <c r="F73" s="170"/>
      <c r="G73" s="171"/>
      <c r="H73" s="171"/>
      <c r="I73" s="172"/>
      <c r="J73" s="170"/>
      <c r="K73" s="171"/>
      <c r="L73" s="171"/>
      <c r="M73" s="172"/>
      <c r="N73" s="170"/>
      <c r="O73" s="171"/>
      <c r="P73" s="171"/>
      <c r="Q73" s="172"/>
    </row>
    <row r="74" spans="1:17" ht="18.75" customHeight="1" x14ac:dyDescent="0.2">
      <c r="A74" s="173" t="s">
        <v>37</v>
      </c>
      <c r="B74" s="149"/>
      <c r="C74" s="149"/>
      <c r="D74" s="149"/>
      <c r="E74" s="32"/>
      <c r="F74" s="170"/>
      <c r="G74" s="171"/>
      <c r="H74" s="171"/>
      <c r="I74" s="172"/>
      <c r="J74" s="170"/>
      <c r="K74" s="171"/>
      <c r="L74" s="171"/>
      <c r="M74" s="172"/>
      <c r="N74" s="170"/>
      <c r="O74" s="171"/>
      <c r="P74" s="171"/>
      <c r="Q74" s="172"/>
    </row>
    <row r="75" spans="1:17" ht="12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 x14ac:dyDescent="0.2">
      <c r="A76" s="158" t="s">
        <v>38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1:17" ht="18.75" x14ac:dyDescent="0.2">
      <c r="A77" s="15"/>
      <c r="B77" s="15"/>
      <c r="C77" s="15"/>
      <c r="D77" s="15"/>
      <c r="E77" s="24"/>
      <c r="F77" s="24"/>
      <c r="G77" s="24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 x14ac:dyDescent="0.2">
      <c r="A78" s="32" t="s">
        <v>23</v>
      </c>
      <c r="B78" s="32" t="s">
        <v>24</v>
      </c>
      <c r="C78" s="170" t="s">
        <v>39</v>
      </c>
      <c r="D78" s="171"/>
      <c r="E78" s="172"/>
      <c r="F78" s="163" t="s">
        <v>40</v>
      </c>
      <c r="G78" s="163"/>
      <c r="H78" s="163"/>
      <c r="I78" s="163"/>
      <c r="J78" s="163" t="s">
        <v>41</v>
      </c>
      <c r="K78" s="163"/>
      <c r="L78" s="163"/>
      <c r="M78" s="163"/>
      <c r="N78" s="163" t="s">
        <v>42</v>
      </c>
      <c r="O78" s="163"/>
      <c r="P78" s="163"/>
      <c r="Q78" s="163"/>
    </row>
    <row r="79" spans="1:17" ht="19.5" customHeight="1" x14ac:dyDescent="0.2">
      <c r="A79" s="32">
        <v>1</v>
      </c>
      <c r="B79" s="36">
        <v>2</v>
      </c>
      <c r="C79" s="163">
        <v>3</v>
      </c>
      <c r="D79" s="163"/>
      <c r="E79" s="163"/>
      <c r="F79" s="163">
        <v>4</v>
      </c>
      <c r="G79" s="163"/>
      <c r="H79" s="163"/>
      <c r="I79" s="163"/>
      <c r="J79" s="163">
        <v>5</v>
      </c>
      <c r="K79" s="163"/>
      <c r="L79" s="163"/>
      <c r="M79" s="163"/>
      <c r="N79" s="163">
        <v>6</v>
      </c>
      <c r="O79" s="163"/>
      <c r="P79" s="163"/>
      <c r="Q79" s="163"/>
    </row>
    <row r="80" spans="1:17" ht="34.5" customHeight="1" x14ac:dyDescent="0.2">
      <c r="A80" s="32"/>
      <c r="B80" s="38">
        <v>1517470</v>
      </c>
      <c r="C80" s="185" t="s">
        <v>104</v>
      </c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86"/>
    </row>
    <row r="81" spans="1:31" ht="24" customHeight="1" x14ac:dyDescent="0.35">
      <c r="A81" s="39">
        <v>1</v>
      </c>
      <c r="B81" s="40"/>
      <c r="C81" s="187" t="s">
        <v>43</v>
      </c>
      <c r="D81" s="188"/>
      <c r="E81" s="189"/>
      <c r="F81" s="41"/>
      <c r="G81" s="41"/>
      <c r="H81" s="41"/>
      <c r="I81" s="41"/>
      <c r="J81" s="41"/>
      <c r="K81" s="41"/>
      <c r="L81" s="41"/>
      <c r="M81" s="41"/>
      <c r="N81" s="41"/>
      <c r="O81" s="42"/>
      <c r="P81" s="41"/>
      <c r="Q81" s="43"/>
    </row>
    <row r="82" spans="1:31" ht="57" customHeight="1" x14ac:dyDescent="0.35">
      <c r="A82" s="65"/>
      <c r="B82" s="45"/>
      <c r="C82" s="245" t="s">
        <v>113</v>
      </c>
      <c r="D82" s="246"/>
      <c r="E82" s="247"/>
      <c r="F82" s="196" t="s">
        <v>105</v>
      </c>
      <c r="G82" s="175"/>
      <c r="H82" s="175"/>
      <c r="I82" s="176"/>
      <c r="J82" s="196" t="s">
        <v>106</v>
      </c>
      <c r="K82" s="175"/>
      <c r="L82" s="175"/>
      <c r="M82" s="176"/>
      <c r="N82" s="257">
        <v>61</v>
      </c>
      <c r="O82" s="258"/>
      <c r="P82" s="258"/>
      <c r="Q82" s="259"/>
    </row>
    <row r="83" spans="1:31" ht="75.75" customHeight="1" x14ac:dyDescent="0.3">
      <c r="A83" s="44"/>
      <c r="B83" s="45"/>
      <c r="C83" s="173" t="s">
        <v>114</v>
      </c>
      <c r="D83" s="150"/>
      <c r="E83" s="191"/>
      <c r="F83" s="170" t="s">
        <v>105</v>
      </c>
      <c r="G83" s="175"/>
      <c r="H83" s="175"/>
      <c r="I83" s="176"/>
      <c r="J83" s="180" t="s">
        <v>106</v>
      </c>
      <c r="K83" s="181"/>
      <c r="L83" s="181"/>
      <c r="M83" s="182"/>
      <c r="N83" s="193">
        <v>643.29999999999995</v>
      </c>
      <c r="O83" s="194"/>
      <c r="P83" s="194"/>
      <c r="Q83" s="195"/>
    </row>
    <row r="84" spans="1:31" ht="75" customHeight="1" x14ac:dyDescent="0.3">
      <c r="A84" s="44"/>
      <c r="B84" s="45"/>
      <c r="C84" s="173" t="s">
        <v>115</v>
      </c>
      <c r="D84" s="149"/>
      <c r="E84" s="186"/>
      <c r="F84" s="170" t="s">
        <v>105</v>
      </c>
      <c r="G84" s="175"/>
      <c r="H84" s="175"/>
      <c r="I84" s="176"/>
      <c r="J84" s="180" t="s">
        <v>106</v>
      </c>
      <c r="K84" s="260"/>
      <c r="L84" s="260"/>
      <c r="M84" s="261"/>
      <c r="N84" s="193">
        <v>-96</v>
      </c>
      <c r="O84" s="194"/>
      <c r="P84" s="194"/>
      <c r="Q84" s="195"/>
    </row>
    <row r="85" spans="1:31" ht="1.5" hidden="1" customHeight="1" x14ac:dyDescent="0.2">
      <c r="A85" s="46">
        <v>2</v>
      </c>
      <c r="B85" s="47"/>
      <c r="C85" s="190" t="s">
        <v>45</v>
      </c>
      <c r="D85" s="150"/>
      <c r="E85" s="150"/>
      <c r="F85" s="150"/>
      <c r="G85" s="33"/>
      <c r="H85" s="33"/>
      <c r="I85" s="41"/>
      <c r="J85" s="41"/>
      <c r="K85" s="41"/>
      <c r="L85" s="41"/>
      <c r="M85" s="41"/>
      <c r="N85" s="41"/>
      <c r="O85" s="48"/>
      <c r="P85" s="33"/>
      <c r="Q85" s="36"/>
    </row>
    <row r="86" spans="1:31" ht="33.75" hidden="1" customHeight="1" x14ac:dyDescent="0.2">
      <c r="A86" s="49"/>
      <c r="B86" s="50"/>
      <c r="C86" s="149"/>
      <c r="D86" s="150"/>
      <c r="E86" s="191"/>
      <c r="F86" s="170"/>
      <c r="G86" s="175"/>
      <c r="H86" s="175"/>
      <c r="I86" s="176"/>
      <c r="J86" s="170"/>
      <c r="K86" s="175"/>
      <c r="L86" s="175"/>
      <c r="M86" s="176"/>
      <c r="N86" s="196"/>
      <c r="O86" s="175"/>
      <c r="P86" s="175"/>
      <c r="Q86" s="176"/>
    </row>
    <row r="87" spans="1:31" ht="38.25" hidden="1" customHeight="1" x14ac:dyDescent="0.2">
      <c r="A87" s="49"/>
      <c r="B87" s="50"/>
      <c r="C87" s="173"/>
      <c r="D87" s="149"/>
      <c r="E87" s="186"/>
      <c r="F87" s="170" t="s">
        <v>77</v>
      </c>
      <c r="G87" s="171"/>
      <c r="H87" s="171"/>
      <c r="I87" s="172"/>
      <c r="J87" s="170" t="s">
        <v>78</v>
      </c>
      <c r="K87" s="171"/>
      <c r="L87" s="171"/>
      <c r="M87" s="172"/>
      <c r="N87" s="196"/>
      <c r="O87" s="175"/>
      <c r="P87" s="175"/>
      <c r="Q87" s="176"/>
    </row>
    <row r="88" spans="1:31" ht="20.25" customHeight="1" x14ac:dyDescent="0.2">
      <c r="A88" s="51">
        <v>2</v>
      </c>
      <c r="B88" s="52"/>
      <c r="C88" s="197" t="s">
        <v>108</v>
      </c>
      <c r="D88" s="198"/>
      <c r="E88" s="199"/>
      <c r="F88" s="33"/>
      <c r="G88" s="41"/>
      <c r="H88" s="41"/>
      <c r="I88" s="41"/>
      <c r="J88" s="41"/>
      <c r="K88" s="41"/>
      <c r="L88" s="41"/>
      <c r="M88" s="41"/>
      <c r="N88" s="41"/>
      <c r="O88" s="48"/>
      <c r="P88" s="41"/>
      <c r="Q88" s="43"/>
    </row>
    <row r="89" spans="1:31" ht="57" customHeight="1" x14ac:dyDescent="0.2">
      <c r="A89" s="53"/>
      <c r="B89" s="54"/>
      <c r="C89" s="200" t="s">
        <v>110</v>
      </c>
      <c r="D89" s="150"/>
      <c r="E89" s="191"/>
      <c r="F89" s="170" t="s">
        <v>118</v>
      </c>
      <c r="G89" s="175"/>
      <c r="H89" s="175"/>
      <c r="I89" s="176"/>
      <c r="J89" s="174" t="s">
        <v>79</v>
      </c>
      <c r="K89" s="175"/>
      <c r="L89" s="175"/>
      <c r="M89" s="176"/>
      <c r="N89" s="248">
        <f>N83/N82</f>
        <v>10.545901639344262</v>
      </c>
      <c r="O89" s="249"/>
      <c r="P89" s="249"/>
      <c r="Q89" s="250"/>
    </row>
    <row r="90" spans="1:31" ht="58.5" customHeight="1" x14ac:dyDescent="0.3">
      <c r="A90" s="64"/>
      <c r="B90" s="64"/>
      <c r="C90" s="245" t="s">
        <v>109</v>
      </c>
      <c r="D90" s="246"/>
      <c r="E90" s="247"/>
      <c r="F90" s="251" t="s">
        <v>105</v>
      </c>
      <c r="G90" s="252"/>
      <c r="H90" s="252"/>
      <c r="I90" s="253"/>
      <c r="J90" s="254" t="s">
        <v>107</v>
      </c>
      <c r="K90" s="255"/>
      <c r="L90" s="255"/>
      <c r="M90" s="256"/>
      <c r="N90" s="248">
        <v>-96</v>
      </c>
      <c r="O90" s="249"/>
      <c r="P90" s="249"/>
      <c r="Q90" s="250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 x14ac:dyDescent="0.3">
      <c r="A91" s="55" t="s">
        <v>75</v>
      </c>
      <c r="B91" s="56"/>
      <c r="C91" s="56"/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57"/>
      <c r="O91" s="21"/>
      <c r="P91" s="21"/>
      <c r="Q91" s="2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 x14ac:dyDescent="0.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2" t="s">
        <v>47</v>
      </c>
      <c r="Q92" s="192"/>
    </row>
    <row r="93" spans="1:31" ht="51.75" customHeight="1" x14ac:dyDescent="0.2">
      <c r="A93" s="163" t="s">
        <v>48</v>
      </c>
      <c r="B93" s="164" t="s">
        <v>49</v>
      </c>
      <c r="C93" s="160"/>
      <c r="D93" s="160"/>
      <c r="E93" s="165"/>
      <c r="F93" s="168" t="s">
        <v>24</v>
      </c>
      <c r="G93" s="170" t="s">
        <v>50</v>
      </c>
      <c r="H93" s="171"/>
      <c r="I93" s="172"/>
      <c r="J93" s="170" t="s">
        <v>51</v>
      </c>
      <c r="K93" s="171"/>
      <c r="L93" s="172"/>
      <c r="M93" s="170" t="s">
        <v>52</v>
      </c>
      <c r="N93" s="171"/>
      <c r="O93" s="172"/>
      <c r="P93" s="164" t="s">
        <v>53</v>
      </c>
      <c r="Q93" s="165"/>
    </row>
    <row r="94" spans="1:31" ht="56.25" x14ac:dyDescent="0.2">
      <c r="A94" s="163"/>
      <c r="B94" s="166"/>
      <c r="C94" s="159"/>
      <c r="D94" s="159"/>
      <c r="E94" s="167"/>
      <c r="F94" s="169"/>
      <c r="G94" s="32" t="s">
        <v>54</v>
      </c>
      <c r="H94" s="32" t="s">
        <v>55</v>
      </c>
      <c r="I94" s="32" t="s">
        <v>32</v>
      </c>
      <c r="J94" s="32" t="s">
        <v>54</v>
      </c>
      <c r="K94" s="32" t="s">
        <v>55</v>
      </c>
      <c r="L94" s="32" t="s">
        <v>32</v>
      </c>
      <c r="M94" s="32" t="s">
        <v>54</v>
      </c>
      <c r="N94" s="32" t="s">
        <v>55</v>
      </c>
      <c r="O94" s="32" t="s">
        <v>56</v>
      </c>
      <c r="P94" s="166"/>
      <c r="Q94" s="167"/>
    </row>
    <row r="95" spans="1:31" ht="18.75" x14ac:dyDescent="0.2">
      <c r="A95" s="32">
        <v>1</v>
      </c>
      <c r="B95" s="170">
        <v>2</v>
      </c>
      <c r="C95" s="171"/>
      <c r="D95" s="171"/>
      <c r="E95" s="172"/>
      <c r="F95" s="32">
        <v>3</v>
      </c>
      <c r="G95" s="32">
        <v>4</v>
      </c>
      <c r="H95" s="32">
        <v>5</v>
      </c>
      <c r="I95" s="32">
        <v>6</v>
      </c>
      <c r="J95" s="32">
        <v>7</v>
      </c>
      <c r="K95" s="32">
        <v>8</v>
      </c>
      <c r="L95" s="32">
        <v>9</v>
      </c>
      <c r="M95" s="32">
        <v>10</v>
      </c>
      <c r="N95" s="32">
        <v>11</v>
      </c>
      <c r="O95" s="32">
        <v>12</v>
      </c>
      <c r="P95" s="163">
        <v>13</v>
      </c>
      <c r="Q95" s="163"/>
    </row>
    <row r="96" spans="1:31" ht="21" customHeight="1" x14ac:dyDescent="0.2">
      <c r="A96" s="32"/>
      <c r="B96" s="173" t="s">
        <v>57</v>
      </c>
      <c r="C96" s="149"/>
      <c r="D96" s="150"/>
      <c r="E96" s="151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152"/>
      <c r="Q96" s="153"/>
    </row>
    <row r="97" spans="1:17" ht="21" customHeight="1" x14ac:dyDescent="0.2">
      <c r="A97" s="32"/>
      <c r="B97" s="173" t="s">
        <v>58</v>
      </c>
      <c r="C97" s="149"/>
      <c r="D97" s="150"/>
      <c r="E97" s="151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152"/>
      <c r="Q97" s="153"/>
    </row>
    <row r="98" spans="1:17" ht="20.25" customHeight="1" x14ac:dyDescent="0.2">
      <c r="A98" s="32"/>
      <c r="B98" s="148" t="s">
        <v>59</v>
      </c>
      <c r="C98" s="183"/>
      <c r="D98" s="150"/>
      <c r="E98" s="151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152"/>
      <c r="Q98" s="153"/>
    </row>
    <row r="99" spans="1:17" ht="30" customHeight="1" x14ac:dyDescent="0.2">
      <c r="A99" s="32"/>
      <c r="B99" s="148" t="s">
        <v>60</v>
      </c>
      <c r="C99" s="149"/>
      <c r="D99" s="150"/>
      <c r="E99" s="151"/>
      <c r="F99" s="32"/>
      <c r="G99" s="32" t="s">
        <v>61</v>
      </c>
      <c r="H99" s="32"/>
      <c r="I99" s="32"/>
      <c r="J99" s="32" t="s">
        <v>61</v>
      </c>
      <c r="K99" s="32"/>
      <c r="L99" s="32"/>
      <c r="M99" s="32" t="s">
        <v>61</v>
      </c>
      <c r="N99" s="32"/>
      <c r="O99" s="32"/>
      <c r="P99" s="152"/>
      <c r="Q99" s="153"/>
    </row>
    <row r="100" spans="1:17" ht="18.75" x14ac:dyDescent="0.2">
      <c r="A100" s="32"/>
      <c r="B100" s="173" t="s">
        <v>37</v>
      </c>
      <c r="C100" s="149"/>
      <c r="D100" s="150"/>
      <c r="E100" s="151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184"/>
      <c r="Q100" s="184"/>
    </row>
    <row r="101" spans="1:17" ht="18.75" x14ac:dyDescent="0.2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 x14ac:dyDescent="0.2">
      <c r="A102" s="162" t="s">
        <v>62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54"/>
      <c r="P102" s="154"/>
      <c r="Q102" s="14"/>
    </row>
    <row r="103" spans="1:17" ht="18.75" x14ac:dyDescent="0.2">
      <c r="A103" s="146" t="s">
        <v>63</v>
      </c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"/>
    </row>
    <row r="104" spans="1:17" ht="15" customHeight="1" x14ac:dyDescent="0.2">
      <c r="A104" s="162" t="s">
        <v>64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</row>
    <row r="105" spans="1:17" ht="18.75" x14ac:dyDescent="0.2">
      <c r="A105" s="2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 x14ac:dyDescent="0.2">
      <c r="A106" s="2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 x14ac:dyDescent="0.2">
      <c r="A107" s="158" t="s">
        <v>80</v>
      </c>
      <c r="B107" s="158"/>
      <c r="C107" s="158"/>
      <c r="D107" s="158"/>
      <c r="E107" s="158"/>
      <c r="F107" s="14"/>
      <c r="G107" s="159"/>
      <c r="H107" s="159"/>
      <c r="I107" s="159"/>
      <c r="J107" s="14"/>
      <c r="K107" s="161" t="s">
        <v>98</v>
      </c>
      <c r="L107" s="161"/>
      <c r="M107" s="161"/>
      <c r="N107" s="161"/>
      <c r="O107" s="14"/>
      <c r="P107" s="14"/>
      <c r="Q107" s="14"/>
    </row>
    <row r="108" spans="1:17" ht="18.75" x14ac:dyDescent="0.2">
      <c r="A108" s="29"/>
      <c r="B108" s="29"/>
      <c r="C108" s="29"/>
      <c r="D108" s="29"/>
      <c r="E108" s="29"/>
      <c r="F108" s="14"/>
      <c r="G108" s="157" t="s">
        <v>65</v>
      </c>
      <c r="H108" s="157"/>
      <c r="I108" s="157"/>
      <c r="J108" s="14"/>
      <c r="K108" s="157" t="s">
        <v>66</v>
      </c>
      <c r="L108" s="157"/>
      <c r="M108" s="157"/>
      <c r="N108" s="157"/>
      <c r="O108" s="14"/>
      <c r="P108" s="14"/>
      <c r="Q108" s="14"/>
    </row>
    <row r="109" spans="1:17" ht="15.75" customHeight="1" x14ac:dyDescent="0.3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 x14ac:dyDescent="0.2">
      <c r="A110" s="158" t="s">
        <v>67</v>
      </c>
      <c r="B110" s="158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 x14ac:dyDescent="0.2">
      <c r="A111" s="29"/>
      <c r="B111" s="29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 x14ac:dyDescent="0.2">
      <c r="A112" s="158" t="s">
        <v>68</v>
      </c>
      <c r="B112" s="158"/>
      <c r="C112" s="158"/>
      <c r="D112" s="158"/>
      <c r="E112" s="158"/>
      <c r="F112" s="14"/>
      <c r="G112" s="159"/>
      <c r="H112" s="159"/>
      <c r="I112" s="159"/>
      <c r="J112" s="14"/>
      <c r="K112" s="161" t="s">
        <v>69</v>
      </c>
      <c r="L112" s="161"/>
      <c r="M112" s="161"/>
      <c r="N112" s="161"/>
      <c r="O112" s="14"/>
      <c r="P112" s="14"/>
      <c r="Q112" s="14"/>
    </row>
    <row r="113" spans="1:17" ht="18.75" x14ac:dyDescent="0.2">
      <c r="A113" s="14"/>
      <c r="B113" s="14"/>
      <c r="C113" s="14"/>
      <c r="D113" s="14"/>
      <c r="E113" s="14"/>
      <c r="F113" s="14"/>
      <c r="G113" s="160" t="s">
        <v>65</v>
      </c>
      <c r="H113" s="160"/>
      <c r="I113" s="160"/>
      <c r="J113" s="14"/>
      <c r="K113" s="160" t="s">
        <v>66</v>
      </c>
      <c r="L113" s="160"/>
      <c r="M113" s="160"/>
      <c r="N113" s="160"/>
      <c r="O113" s="14"/>
      <c r="P113" s="14"/>
      <c r="Q113" s="14"/>
    </row>
    <row r="114" spans="1:17" ht="18.75" x14ac:dyDescent="0.2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 x14ac:dyDescent="0.2">
      <c r="A115" s="156" t="s">
        <v>81</v>
      </c>
      <c r="B115" s="156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 x14ac:dyDescent="0.2">
      <c r="A116" s="58" t="s">
        <v>86</v>
      </c>
      <c r="B116" s="58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 x14ac:dyDescent="0.2">
      <c r="A117" s="154"/>
      <c r="B117" s="154"/>
      <c r="C117" s="15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 x14ac:dyDescent="0.2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 x14ac:dyDescent="0.2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 x14ac:dyDescent="0.3">
      <c r="A120" s="155"/>
      <c r="B120" s="155"/>
      <c r="C120" s="15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 x14ac:dyDescent="0.3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R282"/>
  <sheetViews>
    <sheetView tabSelected="1" view="pageBreakPreview" zoomScale="75" zoomScaleNormal="75" zoomScaleSheetLayoutView="75" workbookViewId="0">
      <selection activeCell="A23" sqref="A23:Q23"/>
    </sheetView>
  </sheetViews>
  <sheetFormatPr defaultRowHeight="12.75" x14ac:dyDescent="0.2"/>
  <cols>
    <col min="1" max="1" width="8.28515625" customWidth="1"/>
    <col min="2" max="2" width="14" customWidth="1"/>
    <col min="3" max="3" width="15.28515625" customWidth="1"/>
    <col min="4" max="4" width="35" customWidth="1"/>
    <col min="5" max="5" width="13.85546875" customWidth="1"/>
    <col min="6" max="6" width="32.42578125" customWidth="1"/>
    <col min="7" max="7" width="8.85546875" customWidth="1"/>
    <col min="8" max="8" width="10.28515625" customWidth="1"/>
    <col min="9" max="9" width="27.85546875" customWidth="1"/>
    <col min="10" max="10" width="1.5703125" hidden="1" customWidth="1"/>
    <col min="11" max="11" width="17.5703125" customWidth="1"/>
    <col min="12" max="12" width="10.5703125" customWidth="1"/>
    <col min="13" max="13" width="9" customWidth="1"/>
    <col min="14" max="14" width="8.5703125" customWidth="1"/>
    <col min="15" max="15" width="7.85546875" customWidth="1"/>
    <col min="16" max="17" width="9" customWidth="1"/>
    <col min="18" max="18" width="17.85546875" customWidth="1"/>
  </cols>
  <sheetData>
    <row r="1" spans="1:17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62" t="s">
        <v>0</v>
      </c>
      <c r="L1" s="62"/>
      <c r="M1" s="62"/>
      <c r="N1" s="62"/>
      <c r="O1" s="62"/>
      <c r="P1" s="62"/>
      <c r="Q1" s="20"/>
    </row>
    <row r="2" spans="1:17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345" t="s">
        <v>1</v>
      </c>
      <c r="L2" s="345"/>
      <c r="M2" s="345"/>
      <c r="N2" s="345"/>
      <c r="O2" s="345"/>
      <c r="P2" s="345"/>
      <c r="Q2" s="20"/>
    </row>
    <row r="3" spans="1:17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345" t="s">
        <v>2</v>
      </c>
      <c r="L3" s="345"/>
      <c r="M3" s="345"/>
      <c r="N3" s="345"/>
      <c r="O3" s="345"/>
      <c r="P3" s="345"/>
      <c r="Q3" s="20"/>
    </row>
    <row r="4" spans="1:17" ht="18.75" hidden="1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62"/>
      <c r="L4" s="62"/>
      <c r="M4" s="62"/>
      <c r="N4" s="62"/>
      <c r="O4" s="62"/>
      <c r="P4" s="62"/>
      <c r="Q4" s="20"/>
    </row>
    <row r="5" spans="1:17" ht="18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62" t="s">
        <v>139</v>
      </c>
      <c r="L5" s="62"/>
      <c r="M5" s="62"/>
      <c r="N5" s="62"/>
      <c r="O5" s="62"/>
      <c r="P5" s="62"/>
      <c r="Q5" s="20"/>
    </row>
    <row r="6" spans="1:17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62" t="s">
        <v>140</v>
      </c>
      <c r="L6" s="62"/>
      <c r="M6" s="62"/>
      <c r="N6" s="62"/>
      <c r="O6" s="62"/>
      <c r="P6" s="62"/>
      <c r="Q6" s="20"/>
    </row>
    <row r="7" spans="1:17" ht="18.7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62" t="s">
        <v>167</v>
      </c>
      <c r="L7" s="62"/>
      <c r="M7" s="62"/>
      <c r="N7" s="62"/>
      <c r="O7" s="62"/>
      <c r="P7" s="62"/>
      <c r="Q7" s="20"/>
    </row>
    <row r="8" spans="1:17" ht="18.7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9"/>
      <c r="L8" s="19"/>
      <c r="M8" s="19"/>
      <c r="N8" s="19"/>
      <c r="O8" s="19"/>
      <c r="P8" s="20"/>
      <c r="Q8" s="20"/>
    </row>
    <row r="9" spans="1:17" ht="18.7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72" t="s">
        <v>0</v>
      </c>
      <c r="L9" s="62"/>
      <c r="M9" s="62"/>
      <c r="N9" s="62"/>
      <c r="O9" s="72"/>
      <c r="P9" s="72"/>
      <c r="Q9" s="72"/>
    </row>
    <row r="10" spans="1:17" ht="18.7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346" t="s">
        <v>3</v>
      </c>
      <c r="L10" s="346"/>
      <c r="M10" s="346"/>
      <c r="N10" s="346"/>
      <c r="O10" s="347"/>
      <c r="P10" s="347"/>
      <c r="Q10" s="347"/>
    </row>
    <row r="11" spans="1:17" ht="15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62"/>
      <c r="L11" s="62"/>
      <c r="M11" s="62"/>
      <c r="N11" s="62"/>
      <c r="O11" s="62"/>
      <c r="P11" s="62"/>
      <c r="Q11" s="62"/>
    </row>
    <row r="12" spans="1:17" ht="39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348" t="s">
        <v>168</v>
      </c>
      <c r="L12" s="348"/>
      <c r="M12" s="348"/>
      <c r="N12" s="348"/>
      <c r="O12" s="349"/>
      <c r="P12" s="349"/>
      <c r="Q12" s="349"/>
    </row>
    <row r="13" spans="1:17" ht="33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355" t="s">
        <v>4</v>
      </c>
      <c r="L13" s="355"/>
      <c r="M13" s="355"/>
      <c r="N13" s="355"/>
      <c r="O13" s="356"/>
      <c r="P13" s="357"/>
      <c r="Q13" s="357"/>
    </row>
    <row r="14" spans="1:17" ht="18.7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72"/>
      <c r="L14" s="62"/>
      <c r="M14" s="72"/>
      <c r="N14" s="62"/>
      <c r="O14" s="62"/>
      <c r="P14" s="62"/>
      <c r="Q14" s="62"/>
    </row>
    <row r="15" spans="1:17" ht="25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334" t="s">
        <v>312</v>
      </c>
      <c r="L15" s="334"/>
      <c r="M15" s="334"/>
      <c r="N15" s="94" t="s">
        <v>5</v>
      </c>
      <c r="O15" s="358"/>
      <c r="P15" s="358"/>
      <c r="Q15" s="66"/>
    </row>
    <row r="16" spans="1:17" ht="20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352"/>
      <c r="L16" s="352"/>
      <c r="M16" s="352"/>
      <c r="N16" s="352"/>
      <c r="O16" s="352"/>
      <c r="P16" s="352"/>
      <c r="Q16" s="352"/>
    </row>
    <row r="17" spans="1:17" ht="15.75" hidden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350"/>
      <c r="L17" s="350"/>
      <c r="M17" s="350"/>
      <c r="N17" s="350"/>
      <c r="O17" s="353"/>
      <c r="P17" s="354"/>
      <c r="Q17" s="354"/>
    </row>
    <row r="18" spans="1:17" ht="30.75" hidden="1" customHeight="1" x14ac:dyDescent="0.3">
      <c r="A18" s="4"/>
      <c r="B18" s="4"/>
      <c r="C18" s="4"/>
      <c r="D18" s="4"/>
      <c r="E18" s="4"/>
      <c r="F18" s="4"/>
      <c r="G18" s="4"/>
      <c r="H18" s="5"/>
      <c r="I18" s="5"/>
      <c r="J18" s="73"/>
      <c r="K18" s="95"/>
      <c r="L18" s="96"/>
      <c r="M18" s="350"/>
      <c r="N18" s="350"/>
      <c r="O18" s="67"/>
      <c r="P18" s="66"/>
      <c r="Q18" s="69"/>
    </row>
    <row r="19" spans="1:17" ht="69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6"/>
      <c r="L19" s="2"/>
      <c r="M19" s="2"/>
      <c r="N19" s="2"/>
      <c r="O19" s="2"/>
      <c r="P19" s="3"/>
      <c r="Q19" s="3"/>
    </row>
    <row r="20" spans="1:17" hidden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5"/>
      <c r="L20" s="3"/>
      <c r="M20" s="3"/>
      <c r="N20" s="3"/>
      <c r="O20" s="3"/>
      <c r="P20" s="3"/>
      <c r="Q20" s="3"/>
    </row>
    <row r="21" spans="1:17" ht="0.75" hidden="1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5"/>
      <c r="L21" s="3"/>
      <c r="M21" s="3"/>
      <c r="N21" s="3"/>
      <c r="O21" s="3"/>
      <c r="P21" s="3"/>
      <c r="Q21" s="3"/>
    </row>
    <row r="22" spans="1:17" hidden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42" customHeight="1" x14ac:dyDescent="0.2">
      <c r="A23" s="336" t="s">
        <v>9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</row>
    <row r="24" spans="1:17" ht="2.25" hidden="1" customHeight="1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ht="38.25" customHeight="1" x14ac:dyDescent="0.2">
      <c r="A25" s="336" t="s">
        <v>188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</row>
    <row r="26" spans="1:17" ht="16.5" customHeight="1" x14ac:dyDescent="0.2">
      <c r="A26" s="103"/>
      <c r="B26" s="103"/>
      <c r="C26" s="103"/>
      <c r="D26" s="103"/>
      <c r="E26" s="103"/>
      <c r="F26" s="404" t="s">
        <v>311</v>
      </c>
      <c r="G26" s="404"/>
      <c r="H26" s="404"/>
      <c r="I26" s="404"/>
      <c r="J26" s="103"/>
      <c r="K26" s="103"/>
      <c r="L26" s="103"/>
      <c r="M26" s="103"/>
      <c r="N26" s="103"/>
      <c r="O26" s="103"/>
      <c r="P26" s="103"/>
      <c r="Q26" s="103"/>
    </row>
    <row r="27" spans="1:17" ht="38.25" customHeight="1" x14ac:dyDescent="0.3">
      <c r="A27" s="104" t="s">
        <v>189</v>
      </c>
      <c r="B27" s="363" t="s">
        <v>190</v>
      </c>
      <c r="C27" s="363"/>
      <c r="D27" s="104"/>
      <c r="E27" s="366" t="s">
        <v>191</v>
      </c>
      <c r="F27" s="366"/>
      <c r="G27" s="366"/>
      <c r="H27" s="366"/>
      <c r="I27" s="366"/>
      <c r="J27" s="366"/>
      <c r="K27" s="366"/>
      <c r="L27" s="366"/>
      <c r="M27" s="105"/>
      <c r="N27" s="359">
        <v>20429768</v>
      </c>
      <c r="O27" s="359"/>
      <c r="P27" s="359"/>
      <c r="Q27" s="103"/>
    </row>
    <row r="28" spans="1:17" ht="38.25" customHeight="1" x14ac:dyDescent="0.2">
      <c r="A28" s="66"/>
      <c r="B28" s="384" t="s">
        <v>192</v>
      </c>
      <c r="C28" s="384"/>
      <c r="D28" s="66"/>
      <c r="E28" s="364" t="s">
        <v>4</v>
      </c>
      <c r="F28" s="364"/>
      <c r="G28" s="364"/>
      <c r="H28" s="364"/>
      <c r="I28" s="364"/>
      <c r="J28" s="364"/>
      <c r="K28" s="364"/>
      <c r="L28" s="364"/>
      <c r="M28" s="71"/>
      <c r="N28" s="360" t="s">
        <v>193</v>
      </c>
      <c r="O28" s="360"/>
      <c r="P28" s="360"/>
      <c r="Q28" s="103"/>
    </row>
    <row r="29" spans="1:17" ht="12" customHeight="1" x14ac:dyDescent="0.2">
      <c r="A29" s="66"/>
      <c r="B29" s="106"/>
      <c r="C29" s="106"/>
      <c r="D29" s="66"/>
      <c r="E29" s="107"/>
      <c r="F29" s="107"/>
      <c r="G29" s="107"/>
      <c r="H29" s="107"/>
      <c r="I29" s="107"/>
      <c r="J29" s="107"/>
      <c r="K29" s="107"/>
      <c r="L29" s="107"/>
      <c r="M29" s="71"/>
      <c r="N29" s="107"/>
      <c r="O29" s="107"/>
      <c r="P29" s="107"/>
      <c r="Q29" s="103"/>
    </row>
    <row r="30" spans="1:17" ht="38.25" hidden="1" customHeight="1" x14ac:dyDescent="0.2">
      <c r="A30" s="84"/>
      <c r="B30" s="84"/>
      <c r="C30" s="84"/>
      <c r="D30" s="84"/>
      <c r="E30" s="84"/>
      <c r="F30" s="84"/>
      <c r="G30" s="84"/>
      <c r="H30" s="84"/>
      <c r="I30" s="71"/>
      <c r="J30" s="71"/>
      <c r="K30" s="71"/>
      <c r="L30" s="71"/>
      <c r="M30" s="71"/>
      <c r="N30" s="71"/>
      <c r="O30" s="71"/>
      <c r="P30" s="71"/>
      <c r="Q30" s="103"/>
    </row>
    <row r="31" spans="1:17" ht="38.25" customHeight="1" x14ac:dyDescent="0.3">
      <c r="A31" s="104" t="s">
        <v>194</v>
      </c>
      <c r="B31" s="363" t="s">
        <v>195</v>
      </c>
      <c r="C31" s="363"/>
      <c r="D31" s="104"/>
      <c r="E31" s="366" t="s">
        <v>191</v>
      </c>
      <c r="F31" s="366"/>
      <c r="G31" s="366"/>
      <c r="H31" s="366"/>
      <c r="I31" s="366"/>
      <c r="J31" s="366"/>
      <c r="K31" s="366"/>
      <c r="L31" s="366"/>
      <c r="M31" s="105"/>
      <c r="N31" s="359">
        <v>20429768</v>
      </c>
      <c r="O31" s="359"/>
      <c r="P31" s="359"/>
      <c r="Q31" s="103"/>
    </row>
    <row r="32" spans="1:17" ht="38.25" customHeight="1" x14ac:dyDescent="0.2">
      <c r="A32" s="66"/>
      <c r="B32" s="384" t="s">
        <v>192</v>
      </c>
      <c r="C32" s="384"/>
      <c r="D32" s="66"/>
      <c r="E32" s="364" t="s">
        <v>294</v>
      </c>
      <c r="F32" s="364"/>
      <c r="G32" s="364"/>
      <c r="H32" s="364"/>
      <c r="I32" s="364"/>
      <c r="J32" s="364"/>
      <c r="K32" s="364"/>
      <c r="L32" s="364"/>
      <c r="M32" s="71"/>
      <c r="N32" s="360" t="s">
        <v>193</v>
      </c>
      <c r="O32" s="360"/>
      <c r="P32" s="360"/>
      <c r="Q32" s="103"/>
    </row>
    <row r="33" spans="1:17" ht="13.5" customHeight="1" x14ac:dyDescent="0.2">
      <c r="A33" s="385"/>
      <c r="B33" s="385"/>
      <c r="C33" s="385"/>
      <c r="D33" s="385"/>
      <c r="E33" s="385"/>
      <c r="F33" s="385"/>
      <c r="G33" s="385"/>
      <c r="H33" s="385"/>
      <c r="I33" s="71"/>
      <c r="J33" s="71"/>
      <c r="K33" s="71"/>
      <c r="L33" s="71"/>
      <c r="M33" s="71"/>
      <c r="N33" s="71"/>
      <c r="O33" s="71"/>
      <c r="P33" s="71"/>
      <c r="Q33" s="103"/>
    </row>
    <row r="34" spans="1:17" ht="62.25" customHeight="1" x14ac:dyDescent="0.3">
      <c r="A34" s="108" t="s">
        <v>196</v>
      </c>
      <c r="B34" s="363" t="s">
        <v>202</v>
      </c>
      <c r="C34" s="363"/>
      <c r="D34" s="109" t="s">
        <v>203</v>
      </c>
      <c r="E34" s="110" t="s">
        <v>204</v>
      </c>
      <c r="F34" s="109"/>
      <c r="G34" s="359" t="s">
        <v>205</v>
      </c>
      <c r="H34" s="359"/>
      <c r="I34" s="359"/>
      <c r="J34" s="359"/>
      <c r="K34" s="359"/>
      <c r="L34" s="359"/>
      <c r="M34" s="111"/>
      <c r="N34" s="361" t="s">
        <v>197</v>
      </c>
      <c r="O34" s="361"/>
      <c r="P34" s="361"/>
      <c r="Q34" s="103"/>
    </row>
    <row r="35" spans="1:17" ht="38.25" customHeight="1" x14ac:dyDescent="0.2">
      <c r="A35" s="112"/>
      <c r="B35" s="360" t="s">
        <v>192</v>
      </c>
      <c r="C35" s="360"/>
      <c r="D35" s="113" t="s">
        <v>198</v>
      </c>
      <c r="E35" s="113" t="s">
        <v>199</v>
      </c>
      <c r="F35" s="113"/>
      <c r="G35" s="364" t="s">
        <v>200</v>
      </c>
      <c r="H35" s="364"/>
      <c r="I35" s="364"/>
      <c r="J35" s="364"/>
      <c r="K35" s="364"/>
      <c r="L35" s="364"/>
      <c r="M35" s="71"/>
      <c r="N35" s="362" t="s">
        <v>201</v>
      </c>
      <c r="O35" s="362"/>
      <c r="P35" s="362"/>
      <c r="Q35" s="103"/>
    </row>
    <row r="36" spans="1:17" ht="38.25" customHeight="1" x14ac:dyDescent="0.2">
      <c r="A36" s="114"/>
      <c r="B36" s="114"/>
      <c r="C36" s="114"/>
      <c r="D36" s="114"/>
      <c r="E36" s="114"/>
      <c r="F36" s="114"/>
      <c r="G36" s="114"/>
      <c r="H36" s="114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 ht="42" customHeight="1" x14ac:dyDescent="0.2">
      <c r="A37" s="340" t="s">
        <v>309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65"/>
      <c r="P37" s="365"/>
      <c r="Q37" s="365"/>
    </row>
    <row r="38" spans="1:17" ht="18" customHeight="1" x14ac:dyDescent="0.2">
      <c r="A38" s="11"/>
      <c r="B38" s="11"/>
      <c r="C38" s="11"/>
      <c r="D38" s="11"/>
      <c r="E38" s="335"/>
      <c r="F38" s="335"/>
      <c r="G38" s="335"/>
      <c r="H38" s="335"/>
      <c r="I38" s="335"/>
      <c r="J38" s="335"/>
      <c r="K38" s="335"/>
      <c r="L38" s="11"/>
      <c r="M38" s="11"/>
      <c r="N38" s="11"/>
      <c r="O38" s="11"/>
      <c r="P38" s="11"/>
      <c r="Q38" s="11"/>
    </row>
    <row r="39" spans="1:17" ht="33.75" customHeight="1" x14ac:dyDescent="0.2">
      <c r="A39" s="351" t="s">
        <v>206</v>
      </c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71"/>
      <c r="O39" s="71"/>
      <c r="P39" s="71"/>
      <c r="Q39" s="71"/>
    </row>
    <row r="40" spans="1:17" ht="54" customHeight="1" x14ac:dyDescent="0.2">
      <c r="A40" s="338" t="s">
        <v>187</v>
      </c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</row>
    <row r="41" spans="1:17" ht="30" customHeight="1" x14ac:dyDescent="0.2">
      <c r="A41" s="338" t="s">
        <v>295</v>
      </c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</row>
    <row r="42" spans="1:17" ht="28.5" customHeight="1" x14ac:dyDescent="0.2">
      <c r="A42" s="338" t="s">
        <v>310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</row>
    <row r="43" spans="1:17" ht="14.25" customHeight="1" x14ac:dyDescent="0.2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1:17" ht="54.75" customHeight="1" x14ac:dyDescent="0.2">
      <c r="A44" s="340" t="s">
        <v>169</v>
      </c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97"/>
      <c r="P44" s="97"/>
      <c r="Q44" s="76"/>
    </row>
    <row r="45" spans="1:17" ht="44.25" customHeight="1" x14ac:dyDescent="0.2">
      <c r="A45" s="98" t="s">
        <v>23</v>
      </c>
      <c r="B45" s="341" t="s">
        <v>170</v>
      </c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76"/>
    </row>
    <row r="46" spans="1:17" ht="71.25" customHeight="1" x14ac:dyDescent="0.2">
      <c r="A46" s="99" t="s">
        <v>176</v>
      </c>
      <c r="B46" s="297" t="s">
        <v>171</v>
      </c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76"/>
    </row>
    <row r="47" spans="1:17" ht="20.25" customHeight="1" x14ac:dyDescent="0.2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ht="24.75" customHeight="1" x14ac:dyDescent="0.2">
      <c r="A48" s="351" t="s">
        <v>207</v>
      </c>
      <c r="B48" s="351"/>
      <c r="C48" s="351"/>
      <c r="D48" s="351"/>
      <c r="E48" s="351"/>
      <c r="F48" s="351"/>
      <c r="G48" s="351"/>
      <c r="H48" s="351"/>
      <c r="I48" s="76"/>
      <c r="J48" s="76"/>
      <c r="K48" s="76"/>
      <c r="L48" s="76"/>
      <c r="M48" s="76"/>
      <c r="N48" s="76"/>
      <c r="O48" s="76"/>
      <c r="P48" s="76"/>
      <c r="Q48" s="76"/>
    </row>
    <row r="49" spans="1:18" ht="56.25" customHeight="1" x14ac:dyDescent="0.2">
      <c r="A49" s="399" t="s">
        <v>178</v>
      </c>
      <c r="B49" s="399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8"/>
    </row>
    <row r="50" spans="1:18" ht="3.75" hidden="1" customHeight="1" x14ac:dyDescent="0.3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8"/>
    </row>
    <row r="51" spans="1:18" ht="36" customHeight="1" x14ac:dyDescent="0.3">
      <c r="A51" s="400" t="s">
        <v>208</v>
      </c>
      <c r="B51" s="400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30"/>
    </row>
    <row r="52" spans="1:18" ht="9.75" hidden="1" customHeight="1" x14ac:dyDescent="0.3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30"/>
      <c r="L52" s="30"/>
      <c r="M52" s="30"/>
      <c r="N52" s="30"/>
      <c r="O52" s="30"/>
      <c r="P52" s="30"/>
      <c r="Q52" s="30"/>
    </row>
    <row r="53" spans="1:18" ht="26.25" customHeight="1" x14ac:dyDescent="0.2">
      <c r="A53" s="87" t="s">
        <v>23</v>
      </c>
      <c r="B53" s="395" t="s">
        <v>141</v>
      </c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7"/>
    </row>
    <row r="54" spans="1:18" ht="31.5" customHeight="1" x14ac:dyDescent="0.2">
      <c r="A54" s="78">
        <v>1</v>
      </c>
      <c r="B54" s="392" t="s">
        <v>142</v>
      </c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8"/>
    </row>
    <row r="55" spans="1:18" ht="31.5" customHeight="1" x14ac:dyDescent="0.2">
      <c r="A55" s="120">
        <v>2</v>
      </c>
      <c r="B55" s="280" t="s">
        <v>179</v>
      </c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</row>
    <row r="56" spans="1:18" ht="30.75" customHeight="1" x14ac:dyDescent="0.2">
      <c r="A56" s="78">
        <v>3</v>
      </c>
      <c r="B56" s="280" t="s">
        <v>213</v>
      </c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391"/>
    </row>
    <row r="57" spans="1:18" ht="36" customHeight="1" x14ac:dyDescent="0.2">
      <c r="A57" s="79">
        <v>4</v>
      </c>
      <c r="B57" s="392" t="s">
        <v>180</v>
      </c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4"/>
    </row>
    <row r="58" spans="1:18" ht="10.5" customHeight="1" x14ac:dyDescent="0.2">
      <c r="A58" s="81"/>
      <c r="B58" s="82"/>
      <c r="C58" s="82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1:18" ht="5.25" customHeight="1" x14ac:dyDescent="0.2">
      <c r="A59" s="81"/>
      <c r="B59" s="82"/>
      <c r="C59" s="82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18" ht="30.75" customHeight="1" x14ac:dyDescent="0.2">
      <c r="A60" s="340" t="s">
        <v>209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</row>
    <row r="61" spans="1:18" ht="23.25" customHeight="1" x14ac:dyDescent="0.2">
      <c r="A61" s="80"/>
      <c r="B61" s="80"/>
      <c r="C61" s="80"/>
      <c r="D61" s="80"/>
      <c r="E61" s="83"/>
      <c r="F61" s="83"/>
      <c r="G61" s="83"/>
      <c r="H61" s="84"/>
      <c r="I61" s="71"/>
      <c r="J61" s="71"/>
      <c r="K61" s="71"/>
      <c r="L61" s="71"/>
      <c r="M61" s="71"/>
      <c r="N61" s="71"/>
      <c r="O61" s="294" t="s">
        <v>185</v>
      </c>
      <c r="P61" s="294"/>
      <c r="Q61" s="71"/>
    </row>
    <row r="62" spans="1:18" ht="49.5" customHeight="1" x14ac:dyDescent="0.2">
      <c r="A62" s="74" t="s">
        <v>23</v>
      </c>
      <c r="B62" s="205" t="s">
        <v>143</v>
      </c>
      <c r="C62" s="205"/>
      <c r="D62" s="205"/>
      <c r="E62" s="205" t="s">
        <v>30</v>
      </c>
      <c r="F62" s="205"/>
      <c r="G62" s="342" t="s">
        <v>31</v>
      </c>
      <c r="H62" s="206"/>
      <c r="I62" s="206"/>
      <c r="J62" s="343"/>
      <c r="K62" s="342" t="s">
        <v>37</v>
      </c>
      <c r="L62" s="206"/>
      <c r="M62" s="206"/>
      <c r="N62" s="206"/>
      <c r="O62" s="206"/>
      <c r="P62" s="206"/>
      <c r="Q62" s="343"/>
    </row>
    <row r="63" spans="1:18" ht="13.5" customHeight="1" x14ac:dyDescent="0.2">
      <c r="A63" s="85">
        <v>1</v>
      </c>
      <c r="B63" s="344">
        <v>2</v>
      </c>
      <c r="C63" s="344"/>
      <c r="D63" s="344"/>
      <c r="E63" s="344">
        <v>3</v>
      </c>
      <c r="F63" s="344"/>
      <c r="G63" s="344">
        <v>4</v>
      </c>
      <c r="H63" s="344"/>
      <c r="I63" s="344"/>
      <c r="J63" s="344"/>
      <c r="K63" s="388">
        <v>5</v>
      </c>
      <c r="L63" s="389"/>
      <c r="M63" s="389"/>
      <c r="N63" s="389"/>
      <c r="O63" s="389"/>
      <c r="P63" s="389"/>
      <c r="Q63" s="390"/>
    </row>
    <row r="64" spans="1:18" ht="31.5" customHeight="1" x14ac:dyDescent="0.2">
      <c r="A64" s="74">
        <v>1</v>
      </c>
      <c r="B64" s="289" t="s">
        <v>159</v>
      </c>
      <c r="C64" s="290"/>
      <c r="D64" s="291"/>
      <c r="E64" s="274">
        <f>3410677-106000.61</f>
        <v>3304676.39</v>
      </c>
      <c r="F64" s="275"/>
      <c r="G64" s="274">
        <v>0</v>
      </c>
      <c r="H64" s="293"/>
      <c r="I64" s="293"/>
      <c r="J64" s="275"/>
      <c r="K64" s="274">
        <f t="shared" ref="K64:K75" si="0">E64+G64</f>
        <v>3304676.39</v>
      </c>
      <c r="L64" s="293"/>
      <c r="M64" s="293"/>
      <c r="N64" s="293"/>
      <c r="O64" s="293"/>
      <c r="P64" s="293"/>
      <c r="Q64" s="275"/>
    </row>
    <row r="65" spans="1:17" ht="32.25" customHeight="1" x14ac:dyDescent="0.2">
      <c r="A65" s="74">
        <v>2</v>
      </c>
      <c r="B65" s="289" t="s">
        <v>166</v>
      </c>
      <c r="C65" s="290"/>
      <c r="D65" s="291"/>
      <c r="E65" s="380">
        <f>750349-8700-32177.48-40000</f>
        <v>669471.52</v>
      </c>
      <c r="F65" s="381"/>
      <c r="G65" s="274">
        <v>0</v>
      </c>
      <c r="H65" s="293"/>
      <c r="I65" s="293"/>
      <c r="J65" s="275"/>
      <c r="K65" s="274">
        <f t="shared" si="0"/>
        <v>669471.52</v>
      </c>
      <c r="L65" s="293"/>
      <c r="M65" s="293"/>
      <c r="N65" s="293"/>
      <c r="O65" s="293"/>
      <c r="P65" s="293"/>
      <c r="Q65" s="275"/>
    </row>
    <row r="66" spans="1:17" ht="31.5" customHeight="1" x14ac:dyDescent="0.2">
      <c r="A66" s="102">
        <v>3</v>
      </c>
      <c r="B66" s="289" t="s">
        <v>160</v>
      </c>
      <c r="C66" s="290"/>
      <c r="D66" s="291"/>
      <c r="E66" s="380">
        <f>233080+2000+40000</f>
        <v>275080</v>
      </c>
      <c r="F66" s="381"/>
      <c r="G66" s="274">
        <v>0</v>
      </c>
      <c r="H66" s="293"/>
      <c r="I66" s="293"/>
      <c r="J66" s="275"/>
      <c r="K66" s="274">
        <f t="shared" si="0"/>
        <v>275080</v>
      </c>
      <c r="L66" s="293"/>
      <c r="M66" s="293"/>
      <c r="N66" s="293"/>
      <c r="O66" s="293"/>
      <c r="P66" s="293"/>
      <c r="Q66" s="275"/>
    </row>
    <row r="67" spans="1:17" ht="27.75" customHeight="1" x14ac:dyDescent="0.3">
      <c r="A67" s="102">
        <v>4</v>
      </c>
      <c r="B67" s="289" t="s">
        <v>161</v>
      </c>
      <c r="C67" s="290"/>
      <c r="D67" s="291"/>
      <c r="E67" s="274">
        <v>4980</v>
      </c>
      <c r="F67" s="275"/>
      <c r="G67" s="386">
        <v>0</v>
      </c>
      <c r="H67" s="387"/>
      <c r="I67" s="387"/>
      <c r="K67" s="274">
        <f>E67+G68</f>
        <v>4980</v>
      </c>
      <c r="L67" s="293"/>
      <c r="M67" s="293"/>
      <c r="N67" s="293"/>
      <c r="O67" s="293"/>
      <c r="P67" s="293"/>
      <c r="Q67" s="275"/>
    </row>
    <row r="68" spans="1:17" ht="27.75" customHeight="1" x14ac:dyDescent="0.2">
      <c r="A68" s="102">
        <v>5</v>
      </c>
      <c r="B68" s="289" t="s">
        <v>212</v>
      </c>
      <c r="C68" s="290"/>
      <c r="D68" s="291"/>
      <c r="E68" s="274">
        <f>76000-48159.16</f>
        <v>27840.839999999997</v>
      </c>
      <c r="F68" s="275"/>
      <c r="G68" s="274">
        <v>0</v>
      </c>
      <c r="H68" s="293"/>
      <c r="I68" s="293"/>
      <c r="J68" s="275"/>
      <c r="K68" s="274">
        <f>E68+G69</f>
        <v>27840.839999999997</v>
      </c>
      <c r="L68" s="293"/>
      <c r="M68" s="293"/>
      <c r="N68" s="293"/>
      <c r="O68" s="293"/>
      <c r="P68" s="293"/>
      <c r="Q68" s="275"/>
    </row>
    <row r="69" spans="1:17" ht="29.25" customHeight="1" x14ac:dyDescent="0.2">
      <c r="A69" s="102">
        <v>6</v>
      </c>
      <c r="B69" s="289" t="s">
        <v>162</v>
      </c>
      <c r="C69" s="290"/>
      <c r="D69" s="291"/>
      <c r="E69" s="274">
        <f>39900+8700</f>
        <v>48600</v>
      </c>
      <c r="F69" s="275"/>
      <c r="G69" s="274">
        <v>0</v>
      </c>
      <c r="H69" s="293"/>
      <c r="I69" s="293"/>
      <c r="J69" s="275"/>
      <c r="K69" s="274">
        <f t="shared" si="0"/>
        <v>48600</v>
      </c>
      <c r="L69" s="293"/>
      <c r="M69" s="293"/>
      <c r="N69" s="293"/>
      <c r="O69" s="293"/>
      <c r="P69" s="293"/>
      <c r="Q69" s="275"/>
    </row>
    <row r="70" spans="1:17" ht="28.5" customHeight="1" x14ac:dyDescent="0.2">
      <c r="A70" s="102">
        <v>7</v>
      </c>
      <c r="B70" s="289" t="s">
        <v>163</v>
      </c>
      <c r="C70" s="290"/>
      <c r="D70" s="291"/>
      <c r="E70" s="274">
        <f>67965-16914.59</f>
        <v>51050.41</v>
      </c>
      <c r="F70" s="275"/>
      <c r="G70" s="274">
        <v>0</v>
      </c>
      <c r="H70" s="293"/>
      <c r="I70" s="293"/>
      <c r="J70" s="275"/>
      <c r="K70" s="274">
        <f t="shared" si="0"/>
        <v>51050.41</v>
      </c>
      <c r="L70" s="293"/>
      <c r="M70" s="293"/>
      <c r="N70" s="293"/>
      <c r="O70" s="293"/>
      <c r="P70" s="293"/>
      <c r="Q70" s="275"/>
    </row>
    <row r="71" spans="1:17" ht="30" customHeight="1" x14ac:dyDescent="0.2">
      <c r="A71" s="102">
        <v>8</v>
      </c>
      <c r="B71" s="289" t="s">
        <v>164</v>
      </c>
      <c r="C71" s="290"/>
      <c r="D71" s="291"/>
      <c r="E71" s="274">
        <f>5985-2634.63</f>
        <v>3350.37</v>
      </c>
      <c r="F71" s="275"/>
      <c r="G71" s="274">
        <v>0</v>
      </c>
      <c r="H71" s="293"/>
      <c r="I71" s="293"/>
      <c r="J71" s="275"/>
      <c r="K71" s="274">
        <f t="shared" si="0"/>
        <v>3350.37</v>
      </c>
      <c r="L71" s="293"/>
      <c r="M71" s="293"/>
      <c r="N71" s="293"/>
      <c r="O71" s="293"/>
      <c r="P71" s="293"/>
      <c r="Q71" s="275"/>
    </row>
    <row r="72" spans="1:17" ht="28.5" customHeight="1" x14ac:dyDescent="0.2">
      <c r="A72" s="102">
        <v>9</v>
      </c>
      <c r="B72" s="289" t="s">
        <v>165</v>
      </c>
      <c r="C72" s="290"/>
      <c r="D72" s="291"/>
      <c r="E72" s="274">
        <f>25770-10068.31</f>
        <v>15701.69</v>
      </c>
      <c r="F72" s="275"/>
      <c r="G72" s="274">
        <v>0</v>
      </c>
      <c r="H72" s="293"/>
      <c r="I72" s="293"/>
      <c r="J72" s="275"/>
      <c r="K72" s="274">
        <f>E72+G72</f>
        <v>15701.69</v>
      </c>
      <c r="L72" s="293"/>
      <c r="M72" s="293"/>
      <c r="N72" s="293"/>
      <c r="O72" s="293"/>
      <c r="P72" s="293"/>
      <c r="Q72" s="275"/>
    </row>
    <row r="73" spans="1:17" ht="33.75" customHeight="1" x14ac:dyDescent="0.2">
      <c r="A73" s="102">
        <v>10</v>
      </c>
      <c r="B73" s="289" t="s">
        <v>184</v>
      </c>
      <c r="C73" s="290"/>
      <c r="D73" s="291"/>
      <c r="E73" s="274">
        <f>8205-4050.52</f>
        <v>4154.4799999999996</v>
      </c>
      <c r="F73" s="275"/>
      <c r="G73" s="274">
        <v>0</v>
      </c>
      <c r="H73" s="293"/>
      <c r="I73" s="293"/>
      <c r="J73" s="275"/>
      <c r="K73" s="274">
        <f t="shared" si="0"/>
        <v>4154.4799999999996</v>
      </c>
      <c r="L73" s="293"/>
      <c r="M73" s="293"/>
      <c r="N73" s="293"/>
      <c r="O73" s="293"/>
      <c r="P73" s="293"/>
      <c r="Q73" s="275"/>
    </row>
    <row r="74" spans="1:17" ht="39.75" customHeight="1" x14ac:dyDescent="0.2">
      <c r="A74" s="137">
        <v>11</v>
      </c>
      <c r="B74" s="289" t="s">
        <v>177</v>
      </c>
      <c r="C74" s="290"/>
      <c r="D74" s="291"/>
      <c r="E74" s="274">
        <f>1508-520.89</f>
        <v>987.11</v>
      </c>
      <c r="F74" s="275"/>
      <c r="G74" s="274">
        <v>0</v>
      </c>
      <c r="H74" s="293"/>
      <c r="I74" s="293"/>
      <c r="J74" s="275"/>
      <c r="K74" s="274">
        <f t="shared" ref="K74" si="1">E74+G74</f>
        <v>987.11</v>
      </c>
      <c r="L74" s="293"/>
      <c r="M74" s="293"/>
      <c r="N74" s="293"/>
      <c r="O74" s="293"/>
      <c r="P74" s="293"/>
      <c r="Q74" s="275"/>
    </row>
    <row r="75" spans="1:17" ht="42.75" customHeight="1" x14ac:dyDescent="0.2">
      <c r="A75" s="102">
        <v>12</v>
      </c>
      <c r="B75" s="289" t="s">
        <v>296</v>
      </c>
      <c r="C75" s="290"/>
      <c r="D75" s="291"/>
      <c r="E75" s="274">
        <v>0</v>
      </c>
      <c r="F75" s="275"/>
      <c r="G75" s="274">
        <v>22000</v>
      </c>
      <c r="H75" s="293"/>
      <c r="I75" s="293"/>
      <c r="J75" s="275"/>
      <c r="K75" s="274">
        <f t="shared" si="0"/>
        <v>22000</v>
      </c>
      <c r="L75" s="293"/>
      <c r="M75" s="293"/>
      <c r="N75" s="293"/>
      <c r="O75" s="293"/>
      <c r="P75" s="293"/>
      <c r="Q75" s="275"/>
    </row>
    <row r="76" spans="1:17" ht="42.75" customHeight="1" x14ac:dyDescent="0.2">
      <c r="A76" s="339" t="s">
        <v>37</v>
      </c>
      <c r="B76" s="339"/>
      <c r="C76" s="339"/>
      <c r="D76" s="339"/>
      <c r="E76" s="288">
        <f>E64+E65+E66+E67+E69+E70+E71+E72+E73+E74+E68</f>
        <v>4405892.8100000015</v>
      </c>
      <c r="F76" s="288"/>
      <c r="G76" s="288">
        <f>G64+G65+G66+G68+G69+G70+G71+G73+G74+G75</f>
        <v>22000</v>
      </c>
      <c r="H76" s="288"/>
      <c r="I76" s="288"/>
      <c r="J76" s="288"/>
      <c r="K76" s="288">
        <f>K64+K65+K66+K67+K69+K70+K71+K72+K73+K75+K68+K74</f>
        <v>4427892.8100000015</v>
      </c>
      <c r="L76" s="288"/>
      <c r="M76" s="288"/>
      <c r="N76" s="288"/>
      <c r="O76" s="288"/>
      <c r="P76" s="288"/>
      <c r="Q76" s="288"/>
    </row>
    <row r="77" spans="1:17" ht="24" customHeight="1" x14ac:dyDescent="0.2">
      <c r="A77" s="84"/>
      <c r="B77" s="84"/>
      <c r="C77" s="84"/>
      <c r="D77" s="84"/>
      <c r="E77" s="66"/>
      <c r="F77" s="66"/>
      <c r="G77" s="66"/>
      <c r="H77" s="84"/>
      <c r="I77" s="71"/>
      <c r="J77" s="71"/>
      <c r="K77" s="71"/>
      <c r="L77" s="71"/>
      <c r="M77" s="71"/>
      <c r="N77" s="71"/>
      <c r="O77" s="71"/>
      <c r="P77" s="71"/>
      <c r="Q77" s="71"/>
    </row>
    <row r="78" spans="1:17" ht="40.5" customHeight="1" x14ac:dyDescent="0.2">
      <c r="A78" s="337" t="s">
        <v>210</v>
      </c>
      <c r="B78" s="337"/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71"/>
      <c r="Q78" s="71"/>
    </row>
    <row r="79" spans="1:17" ht="36.75" customHeight="1" x14ac:dyDescent="0.2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294" t="s">
        <v>185</v>
      </c>
      <c r="P79" s="294"/>
      <c r="Q79" s="294"/>
    </row>
    <row r="80" spans="1:17" ht="38.25" customHeight="1" x14ac:dyDescent="0.2">
      <c r="A80" s="101" t="s">
        <v>23</v>
      </c>
      <c r="B80" s="271" t="s">
        <v>144</v>
      </c>
      <c r="C80" s="272"/>
      <c r="D80" s="272"/>
      <c r="E80" s="273"/>
      <c r="F80" s="297" t="s">
        <v>30</v>
      </c>
      <c r="G80" s="297"/>
      <c r="H80" s="297"/>
      <c r="I80" s="297"/>
      <c r="J80" s="297" t="s">
        <v>31</v>
      </c>
      <c r="K80" s="297"/>
      <c r="L80" s="297"/>
      <c r="M80" s="297"/>
      <c r="N80" s="297" t="s">
        <v>32</v>
      </c>
      <c r="O80" s="297"/>
      <c r="P80" s="297"/>
      <c r="Q80" s="297"/>
    </row>
    <row r="81" spans="1:17" ht="18.75" customHeight="1" x14ac:dyDescent="0.2">
      <c r="A81" s="100">
        <v>1</v>
      </c>
      <c r="B81" s="272">
        <v>2</v>
      </c>
      <c r="C81" s="272"/>
      <c r="D81" s="272"/>
      <c r="E81" s="273"/>
      <c r="F81" s="297">
        <v>3</v>
      </c>
      <c r="G81" s="297"/>
      <c r="H81" s="297"/>
      <c r="I81" s="297"/>
      <c r="J81" s="297">
        <v>4</v>
      </c>
      <c r="K81" s="297"/>
      <c r="L81" s="297"/>
      <c r="M81" s="297"/>
      <c r="N81" s="297">
        <v>5</v>
      </c>
      <c r="O81" s="297"/>
      <c r="P81" s="297"/>
      <c r="Q81" s="297"/>
    </row>
    <row r="82" spans="1:17" ht="70.5" customHeight="1" x14ac:dyDescent="0.2">
      <c r="A82" s="101">
        <v>1</v>
      </c>
      <c r="B82" s="271" t="s">
        <v>186</v>
      </c>
      <c r="C82" s="272"/>
      <c r="D82" s="272"/>
      <c r="E82" s="273"/>
      <c r="F82" s="270">
        <f>E76</f>
        <v>4405892.8100000015</v>
      </c>
      <c r="G82" s="270"/>
      <c r="H82" s="270"/>
      <c r="I82" s="270"/>
      <c r="J82" s="270">
        <f>G76</f>
        <v>22000</v>
      </c>
      <c r="K82" s="270"/>
      <c r="L82" s="270"/>
      <c r="M82" s="270"/>
      <c r="N82" s="270">
        <f>F82+J82</f>
        <v>4427892.8100000015</v>
      </c>
      <c r="O82" s="270"/>
      <c r="P82" s="270"/>
      <c r="Q82" s="270"/>
    </row>
    <row r="83" spans="1:17" ht="30.75" customHeight="1" x14ac:dyDescent="0.2">
      <c r="A83" s="271" t="s">
        <v>37</v>
      </c>
      <c r="B83" s="272"/>
      <c r="C83" s="272"/>
      <c r="D83" s="272"/>
      <c r="E83" s="273"/>
      <c r="F83" s="270">
        <f>F82</f>
        <v>4405892.8100000015</v>
      </c>
      <c r="G83" s="270"/>
      <c r="H83" s="270"/>
      <c r="I83" s="270"/>
      <c r="J83" s="270">
        <f>J82</f>
        <v>22000</v>
      </c>
      <c r="K83" s="270"/>
      <c r="L83" s="270"/>
      <c r="M83" s="270"/>
      <c r="N83" s="270">
        <f>N82</f>
        <v>4427892.8100000015</v>
      </c>
      <c r="O83" s="270"/>
      <c r="P83" s="270"/>
      <c r="Q83" s="270"/>
    </row>
    <row r="84" spans="1:17" ht="6" hidden="1" customHeight="1" x14ac:dyDescent="0.2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1:17" ht="51" customHeight="1" x14ac:dyDescent="0.2">
      <c r="A85" s="337" t="s">
        <v>211</v>
      </c>
      <c r="B85" s="337"/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</row>
    <row r="86" spans="1:17" ht="3" hidden="1" customHeight="1" x14ac:dyDescent="0.2">
      <c r="A86" s="84"/>
      <c r="B86" s="84"/>
      <c r="C86" s="84"/>
      <c r="D86" s="84"/>
      <c r="E86" s="66"/>
      <c r="F86" s="66"/>
      <c r="G86" s="66"/>
      <c r="H86" s="84"/>
      <c r="I86" s="71"/>
      <c r="J86" s="71"/>
      <c r="K86" s="71"/>
      <c r="L86" s="71"/>
      <c r="M86" s="71"/>
      <c r="N86" s="71"/>
      <c r="O86" s="71"/>
      <c r="P86" s="71"/>
      <c r="Q86" s="71"/>
    </row>
    <row r="87" spans="1:17" ht="40.5" customHeight="1" x14ac:dyDescent="0.2">
      <c r="A87" s="74" t="s">
        <v>23</v>
      </c>
      <c r="B87" s="205" t="s">
        <v>145</v>
      </c>
      <c r="C87" s="304"/>
      <c r="D87" s="304"/>
      <c r="E87" s="74" t="s">
        <v>40</v>
      </c>
      <c r="F87" s="205" t="s">
        <v>41</v>
      </c>
      <c r="G87" s="205"/>
      <c r="H87" s="205"/>
      <c r="I87" s="205"/>
      <c r="J87" s="205" t="s">
        <v>30</v>
      </c>
      <c r="K87" s="205"/>
      <c r="L87" s="205" t="s">
        <v>31</v>
      </c>
      <c r="M87" s="205"/>
      <c r="N87" s="205" t="s">
        <v>37</v>
      </c>
      <c r="O87" s="205"/>
      <c r="P87" s="205"/>
      <c r="Q87" s="205"/>
    </row>
    <row r="88" spans="1:17" ht="19.5" customHeight="1" x14ac:dyDescent="0.2">
      <c r="A88" s="74">
        <v>1</v>
      </c>
      <c r="B88" s="205">
        <v>2</v>
      </c>
      <c r="C88" s="205"/>
      <c r="D88" s="205"/>
      <c r="E88" s="74">
        <v>3</v>
      </c>
      <c r="F88" s="205">
        <v>4</v>
      </c>
      <c r="G88" s="205"/>
      <c r="H88" s="205"/>
      <c r="I88" s="205"/>
      <c r="J88" s="205">
        <v>5</v>
      </c>
      <c r="K88" s="205"/>
      <c r="L88" s="205">
        <v>6</v>
      </c>
      <c r="M88" s="205"/>
      <c r="N88" s="205">
        <v>7</v>
      </c>
      <c r="O88" s="205"/>
      <c r="P88" s="205"/>
      <c r="Q88" s="205"/>
    </row>
    <row r="89" spans="1:17" ht="30.75" customHeight="1" x14ac:dyDescent="0.2">
      <c r="A89" s="87">
        <v>1</v>
      </c>
      <c r="B89" s="319" t="s">
        <v>146</v>
      </c>
      <c r="C89" s="319"/>
      <c r="D89" s="319"/>
      <c r="E89" s="74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</row>
    <row r="90" spans="1:17" ht="83.25" customHeight="1" x14ac:dyDescent="0.2">
      <c r="A90" s="124" t="s">
        <v>222</v>
      </c>
      <c r="B90" s="301" t="s">
        <v>214</v>
      </c>
      <c r="C90" s="302"/>
      <c r="D90" s="303"/>
      <c r="E90" s="124" t="s">
        <v>76</v>
      </c>
      <c r="F90" s="271" t="s">
        <v>299</v>
      </c>
      <c r="G90" s="272"/>
      <c r="H90" s="272"/>
      <c r="I90" s="273"/>
      <c r="J90" s="270">
        <f>E76</f>
        <v>4405892.8100000015</v>
      </c>
      <c r="K90" s="270"/>
      <c r="L90" s="270">
        <v>22000</v>
      </c>
      <c r="M90" s="270"/>
      <c r="N90" s="270">
        <f>J90+L90</f>
        <v>4427892.8100000015</v>
      </c>
      <c r="O90" s="270"/>
      <c r="P90" s="270"/>
      <c r="Q90" s="270"/>
    </row>
    <row r="91" spans="1:17" ht="43.5" customHeight="1" x14ac:dyDescent="0.2">
      <c r="A91" s="133" t="s">
        <v>215</v>
      </c>
      <c r="B91" s="282" t="s">
        <v>216</v>
      </c>
      <c r="C91" s="283"/>
      <c r="D91" s="284"/>
      <c r="E91" s="136" t="s">
        <v>76</v>
      </c>
      <c r="F91" s="285" t="s">
        <v>217</v>
      </c>
      <c r="G91" s="286"/>
      <c r="H91" s="286"/>
      <c r="I91" s="287"/>
      <c r="J91" s="123"/>
      <c r="K91" s="123">
        <f>E70</f>
        <v>51050.41</v>
      </c>
      <c r="L91" s="276">
        <v>0</v>
      </c>
      <c r="M91" s="276"/>
      <c r="N91" s="276">
        <f>K91+L91</f>
        <v>51050.41</v>
      </c>
      <c r="O91" s="276"/>
      <c r="P91" s="276"/>
      <c r="Q91" s="276"/>
    </row>
    <row r="92" spans="1:17" ht="52.5" customHeight="1" x14ac:dyDescent="0.2">
      <c r="A92" s="133" t="s">
        <v>218</v>
      </c>
      <c r="B92" s="282" t="s">
        <v>219</v>
      </c>
      <c r="C92" s="283"/>
      <c r="D92" s="284"/>
      <c r="E92" s="136" t="s">
        <v>76</v>
      </c>
      <c r="F92" s="285" t="s">
        <v>217</v>
      </c>
      <c r="G92" s="286"/>
      <c r="H92" s="286"/>
      <c r="I92" s="287"/>
      <c r="J92" s="123"/>
      <c r="K92" s="123">
        <f>E71</f>
        <v>3350.37</v>
      </c>
      <c r="L92" s="276">
        <v>0</v>
      </c>
      <c r="M92" s="276"/>
      <c r="N92" s="276">
        <f t="shared" ref="N92:N98" si="2">K92+L92</f>
        <v>3350.37</v>
      </c>
      <c r="O92" s="276"/>
      <c r="P92" s="276"/>
      <c r="Q92" s="276"/>
    </row>
    <row r="93" spans="1:17" ht="48" customHeight="1" x14ac:dyDescent="0.2">
      <c r="A93" s="133" t="s">
        <v>220</v>
      </c>
      <c r="B93" s="282" t="s">
        <v>221</v>
      </c>
      <c r="C93" s="283"/>
      <c r="D93" s="284"/>
      <c r="E93" s="136" t="s">
        <v>76</v>
      </c>
      <c r="F93" s="285" t="s">
        <v>217</v>
      </c>
      <c r="G93" s="286"/>
      <c r="H93" s="286"/>
      <c r="I93" s="287"/>
      <c r="J93" s="123"/>
      <c r="K93" s="123">
        <f>E72</f>
        <v>15701.69</v>
      </c>
      <c r="L93" s="276">
        <v>0</v>
      </c>
      <c r="M93" s="276"/>
      <c r="N93" s="276">
        <f t="shared" si="2"/>
        <v>15701.69</v>
      </c>
      <c r="O93" s="276"/>
      <c r="P93" s="276"/>
      <c r="Q93" s="276"/>
    </row>
    <row r="94" spans="1:17" ht="68.25" customHeight="1" x14ac:dyDescent="0.2">
      <c r="A94" s="133" t="s">
        <v>247</v>
      </c>
      <c r="B94" s="282" t="s">
        <v>246</v>
      </c>
      <c r="C94" s="283"/>
      <c r="D94" s="284"/>
      <c r="E94" s="136" t="s">
        <v>76</v>
      </c>
      <c r="F94" s="285" t="s">
        <v>217</v>
      </c>
      <c r="G94" s="286"/>
      <c r="H94" s="286"/>
      <c r="I94" s="287"/>
      <c r="J94" s="123"/>
      <c r="K94" s="123">
        <f>E73</f>
        <v>4154.4799999999996</v>
      </c>
      <c r="L94" s="276">
        <v>0</v>
      </c>
      <c r="M94" s="276"/>
      <c r="N94" s="276">
        <f t="shared" si="2"/>
        <v>4154.4799999999996</v>
      </c>
      <c r="O94" s="276"/>
      <c r="P94" s="276"/>
      <c r="Q94" s="276"/>
    </row>
    <row r="95" spans="1:17" ht="70.5" customHeight="1" x14ac:dyDescent="0.2">
      <c r="A95" s="133" t="s">
        <v>248</v>
      </c>
      <c r="B95" s="282" t="s">
        <v>244</v>
      </c>
      <c r="C95" s="283"/>
      <c r="D95" s="284"/>
      <c r="E95" s="136" t="s">
        <v>76</v>
      </c>
      <c r="F95" s="285" t="s">
        <v>217</v>
      </c>
      <c r="G95" s="286"/>
      <c r="H95" s="286"/>
      <c r="I95" s="287"/>
      <c r="J95" s="123"/>
      <c r="K95" s="123">
        <f>E74</f>
        <v>987.11</v>
      </c>
      <c r="L95" s="276">
        <v>0</v>
      </c>
      <c r="M95" s="276"/>
      <c r="N95" s="276">
        <f t="shared" si="2"/>
        <v>987.11</v>
      </c>
      <c r="O95" s="276"/>
      <c r="P95" s="276"/>
      <c r="Q95" s="276"/>
    </row>
    <row r="96" spans="1:17" ht="68.25" customHeight="1" x14ac:dyDescent="0.2">
      <c r="A96" s="133" t="s">
        <v>297</v>
      </c>
      <c r="B96" s="282" t="s">
        <v>302</v>
      </c>
      <c r="C96" s="283"/>
      <c r="D96" s="284"/>
      <c r="E96" s="136" t="s">
        <v>76</v>
      </c>
      <c r="F96" s="285" t="s">
        <v>241</v>
      </c>
      <c r="G96" s="286"/>
      <c r="H96" s="286"/>
      <c r="I96" s="287"/>
      <c r="J96" s="138"/>
      <c r="K96" s="138">
        <v>0</v>
      </c>
      <c r="L96" s="274">
        <v>22000</v>
      </c>
      <c r="M96" s="275"/>
      <c r="N96" s="276">
        <f t="shared" si="2"/>
        <v>22000</v>
      </c>
      <c r="O96" s="276"/>
      <c r="P96" s="276"/>
      <c r="Q96" s="276"/>
    </row>
    <row r="97" spans="1:17" ht="59.25" customHeight="1" x14ac:dyDescent="0.2">
      <c r="A97" s="132" t="s">
        <v>223</v>
      </c>
      <c r="B97" s="309" t="s">
        <v>224</v>
      </c>
      <c r="C97" s="310"/>
      <c r="D97" s="311"/>
      <c r="E97" s="126" t="s">
        <v>227</v>
      </c>
      <c r="F97" s="277" t="s">
        <v>228</v>
      </c>
      <c r="G97" s="278"/>
      <c r="H97" s="278"/>
      <c r="I97" s="279"/>
      <c r="J97" s="129"/>
      <c r="K97" s="130">
        <v>349.5</v>
      </c>
      <c r="L97" s="378">
        <v>0</v>
      </c>
      <c r="M97" s="378"/>
      <c r="N97" s="276">
        <f t="shared" si="2"/>
        <v>349.5</v>
      </c>
      <c r="O97" s="276"/>
      <c r="P97" s="276"/>
      <c r="Q97" s="276"/>
    </row>
    <row r="98" spans="1:17" ht="48" customHeight="1" x14ac:dyDescent="0.2">
      <c r="A98" s="133" t="s">
        <v>225</v>
      </c>
      <c r="B98" s="282" t="s">
        <v>226</v>
      </c>
      <c r="C98" s="283"/>
      <c r="D98" s="284"/>
      <c r="E98" s="134" t="s">
        <v>227</v>
      </c>
      <c r="F98" s="305" t="s">
        <v>228</v>
      </c>
      <c r="G98" s="306"/>
      <c r="H98" s="306"/>
      <c r="I98" s="307"/>
      <c r="J98" s="123"/>
      <c r="K98" s="135">
        <v>349.5</v>
      </c>
      <c r="L98" s="379">
        <v>0</v>
      </c>
      <c r="M98" s="379"/>
      <c r="N98" s="276">
        <f t="shared" si="2"/>
        <v>349.5</v>
      </c>
      <c r="O98" s="276"/>
      <c r="P98" s="276"/>
      <c r="Q98" s="276"/>
    </row>
    <row r="99" spans="1:17" ht="48" customHeight="1" x14ac:dyDescent="0.2">
      <c r="A99" s="118" t="s">
        <v>249</v>
      </c>
      <c r="B99" s="301" t="s">
        <v>132</v>
      </c>
      <c r="C99" s="302"/>
      <c r="D99" s="303"/>
      <c r="E99" s="74" t="s">
        <v>44</v>
      </c>
      <c r="F99" s="205" t="s">
        <v>85</v>
      </c>
      <c r="G99" s="205"/>
      <c r="H99" s="205"/>
      <c r="I99" s="205"/>
      <c r="J99" s="295">
        <v>1</v>
      </c>
      <c r="K99" s="295"/>
      <c r="L99" s="295">
        <v>0</v>
      </c>
      <c r="M99" s="295"/>
      <c r="N99" s="295">
        <f t="shared" ref="N99:N116" si="3">J99+L99</f>
        <v>1</v>
      </c>
      <c r="O99" s="295"/>
      <c r="P99" s="295"/>
      <c r="Q99" s="295"/>
    </row>
    <row r="100" spans="1:17" ht="42" customHeight="1" x14ac:dyDescent="0.2">
      <c r="A100" s="124" t="s">
        <v>250</v>
      </c>
      <c r="B100" s="298" t="s">
        <v>133</v>
      </c>
      <c r="C100" s="299"/>
      <c r="D100" s="300"/>
      <c r="E100" s="124" t="s">
        <v>44</v>
      </c>
      <c r="F100" s="297" t="s">
        <v>87</v>
      </c>
      <c r="G100" s="297"/>
      <c r="H100" s="297"/>
      <c r="I100" s="297"/>
      <c r="J100" s="270">
        <v>27.75</v>
      </c>
      <c r="K100" s="270"/>
      <c r="L100" s="270">
        <v>0</v>
      </c>
      <c r="M100" s="270"/>
      <c r="N100" s="270">
        <f t="shared" si="3"/>
        <v>27.75</v>
      </c>
      <c r="O100" s="270"/>
      <c r="P100" s="270"/>
      <c r="Q100" s="270"/>
    </row>
    <row r="101" spans="1:17" ht="40.5" customHeight="1" x14ac:dyDescent="0.2">
      <c r="A101" s="125" t="s">
        <v>251</v>
      </c>
      <c r="B101" s="313" t="s">
        <v>134</v>
      </c>
      <c r="C101" s="314"/>
      <c r="D101" s="315"/>
      <c r="E101" s="125" t="s">
        <v>44</v>
      </c>
      <c r="F101" s="375" t="s">
        <v>87</v>
      </c>
      <c r="G101" s="375"/>
      <c r="H101" s="375"/>
      <c r="I101" s="375"/>
      <c r="J101" s="296">
        <v>17.25</v>
      </c>
      <c r="K101" s="296"/>
      <c r="L101" s="296">
        <v>0</v>
      </c>
      <c r="M101" s="296"/>
      <c r="N101" s="296">
        <f t="shared" si="3"/>
        <v>17.25</v>
      </c>
      <c r="O101" s="296"/>
      <c r="P101" s="296"/>
      <c r="Q101" s="296"/>
    </row>
    <row r="102" spans="1:17" ht="33" customHeight="1" x14ac:dyDescent="0.2">
      <c r="A102" s="87">
        <v>2</v>
      </c>
      <c r="B102" s="319" t="s">
        <v>147</v>
      </c>
      <c r="C102" s="319"/>
      <c r="D102" s="319"/>
      <c r="E102" s="74"/>
      <c r="F102" s="205"/>
      <c r="G102" s="205"/>
      <c r="H102" s="205"/>
      <c r="I102" s="205"/>
      <c r="J102" s="270"/>
      <c r="K102" s="270"/>
      <c r="L102" s="270"/>
      <c r="M102" s="270"/>
      <c r="N102" s="270"/>
      <c r="O102" s="270"/>
      <c r="P102" s="270"/>
      <c r="Q102" s="270"/>
    </row>
    <row r="103" spans="1:17" ht="72.75" customHeight="1" x14ac:dyDescent="0.2">
      <c r="A103" s="124" t="s">
        <v>252</v>
      </c>
      <c r="B103" s="302" t="s">
        <v>127</v>
      </c>
      <c r="C103" s="320"/>
      <c r="D103" s="300"/>
      <c r="E103" s="124" t="s">
        <v>126</v>
      </c>
      <c r="F103" s="297" t="s">
        <v>85</v>
      </c>
      <c r="G103" s="297"/>
      <c r="H103" s="297"/>
      <c r="I103" s="297"/>
      <c r="J103" s="295">
        <v>300</v>
      </c>
      <c r="K103" s="295"/>
      <c r="L103" s="295">
        <v>0</v>
      </c>
      <c r="M103" s="295"/>
      <c r="N103" s="295">
        <f t="shared" si="3"/>
        <v>300</v>
      </c>
      <c r="O103" s="295"/>
      <c r="P103" s="295"/>
      <c r="Q103" s="295"/>
    </row>
    <row r="104" spans="1:17" ht="30.75" customHeight="1" x14ac:dyDescent="0.2">
      <c r="A104" s="125" t="s">
        <v>253</v>
      </c>
      <c r="B104" s="321" t="s">
        <v>128</v>
      </c>
      <c r="C104" s="322"/>
      <c r="D104" s="322"/>
      <c r="E104" s="125" t="s">
        <v>126</v>
      </c>
      <c r="F104" s="375" t="s">
        <v>85</v>
      </c>
      <c r="G104" s="375"/>
      <c r="H104" s="375"/>
      <c r="I104" s="375"/>
      <c r="J104" s="312">
        <v>207</v>
      </c>
      <c r="K104" s="312"/>
      <c r="L104" s="312">
        <v>0</v>
      </c>
      <c r="M104" s="312"/>
      <c r="N104" s="312">
        <f t="shared" si="3"/>
        <v>207</v>
      </c>
      <c r="O104" s="312"/>
      <c r="P104" s="312"/>
      <c r="Q104" s="312"/>
    </row>
    <row r="105" spans="1:17" ht="32.25" customHeight="1" x14ac:dyDescent="0.2">
      <c r="A105" s="125" t="s">
        <v>254</v>
      </c>
      <c r="B105" s="322" t="s">
        <v>129</v>
      </c>
      <c r="C105" s="322"/>
      <c r="D105" s="323"/>
      <c r="E105" s="125" t="s">
        <v>126</v>
      </c>
      <c r="F105" s="375" t="s">
        <v>85</v>
      </c>
      <c r="G105" s="375"/>
      <c r="H105" s="375"/>
      <c r="I105" s="375"/>
      <c r="J105" s="312">
        <v>93</v>
      </c>
      <c r="K105" s="312"/>
      <c r="L105" s="312">
        <v>0</v>
      </c>
      <c r="M105" s="312"/>
      <c r="N105" s="312">
        <f t="shared" si="3"/>
        <v>93</v>
      </c>
      <c r="O105" s="312"/>
      <c r="P105" s="312"/>
      <c r="Q105" s="312"/>
    </row>
    <row r="106" spans="1:17" ht="43.5" customHeight="1" x14ac:dyDescent="0.2">
      <c r="A106" s="124" t="s">
        <v>256</v>
      </c>
      <c r="B106" s="309" t="s">
        <v>237</v>
      </c>
      <c r="C106" s="310"/>
      <c r="D106" s="311"/>
      <c r="E106" s="126" t="s">
        <v>240</v>
      </c>
      <c r="F106" s="316" t="s">
        <v>241</v>
      </c>
      <c r="G106" s="317"/>
      <c r="H106" s="317"/>
      <c r="I106" s="318"/>
      <c r="J106" s="127"/>
      <c r="K106" s="128">
        <v>19.41</v>
      </c>
      <c r="L106" s="292">
        <v>0</v>
      </c>
      <c r="M106" s="292"/>
      <c r="N106" s="292">
        <f>K106+L106</f>
        <v>19.41</v>
      </c>
      <c r="O106" s="292"/>
      <c r="P106" s="292"/>
      <c r="Q106" s="292"/>
    </row>
    <row r="107" spans="1:17" ht="42" customHeight="1" x14ac:dyDescent="0.2">
      <c r="A107" s="124" t="s">
        <v>257</v>
      </c>
      <c r="B107" s="309" t="s">
        <v>238</v>
      </c>
      <c r="C107" s="310"/>
      <c r="D107" s="311"/>
      <c r="E107" s="126" t="s">
        <v>242</v>
      </c>
      <c r="F107" s="316" t="s">
        <v>241</v>
      </c>
      <c r="G107" s="317"/>
      <c r="H107" s="317"/>
      <c r="I107" s="318"/>
      <c r="J107" s="127"/>
      <c r="K107" s="145">
        <v>125.11</v>
      </c>
      <c r="L107" s="292">
        <v>0</v>
      </c>
      <c r="M107" s="292"/>
      <c r="N107" s="292">
        <f t="shared" ref="N107:N110" si="4">K107+L107</f>
        <v>125.11</v>
      </c>
      <c r="O107" s="292"/>
      <c r="P107" s="292"/>
      <c r="Q107" s="292"/>
    </row>
    <row r="108" spans="1:17" ht="35.25" customHeight="1" x14ac:dyDescent="0.2">
      <c r="A108" s="124" t="s">
        <v>258</v>
      </c>
      <c r="B108" s="309" t="s">
        <v>239</v>
      </c>
      <c r="C108" s="310"/>
      <c r="D108" s="311"/>
      <c r="E108" s="126" t="s">
        <v>243</v>
      </c>
      <c r="F108" s="316" t="s">
        <v>241</v>
      </c>
      <c r="G108" s="317"/>
      <c r="H108" s="317"/>
      <c r="I108" s="318"/>
      <c r="J108" s="127"/>
      <c r="K108" s="128">
        <v>4977.1000000000004</v>
      </c>
      <c r="L108" s="292">
        <v>0</v>
      </c>
      <c r="M108" s="292"/>
      <c r="N108" s="292">
        <f t="shared" si="4"/>
        <v>4977.1000000000004</v>
      </c>
      <c r="O108" s="292"/>
      <c r="P108" s="292"/>
      <c r="Q108" s="292"/>
    </row>
    <row r="109" spans="1:17" ht="25.5" customHeight="1" x14ac:dyDescent="0.2">
      <c r="A109" s="124" t="s">
        <v>259</v>
      </c>
      <c r="B109" s="309" t="s">
        <v>255</v>
      </c>
      <c r="C109" s="310"/>
      <c r="D109" s="311"/>
      <c r="E109" s="126" t="s">
        <v>242</v>
      </c>
      <c r="F109" s="316" t="s">
        <v>241</v>
      </c>
      <c r="G109" s="317"/>
      <c r="H109" s="317"/>
      <c r="I109" s="318"/>
      <c r="J109" s="127"/>
      <c r="K109" s="128">
        <v>140.21</v>
      </c>
      <c r="L109" s="292">
        <v>0</v>
      </c>
      <c r="M109" s="292"/>
      <c r="N109" s="292">
        <f t="shared" si="4"/>
        <v>140.21</v>
      </c>
      <c r="O109" s="292"/>
      <c r="P109" s="292"/>
      <c r="Q109" s="292"/>
    </row>
    <row r="110" spans="1:17" ht="48" customHeight="1" x14ac:dyDescent="0.2">
      <c r="A110" s="124" t="s">
        <v>260</v>
      </c>
      <c r="B110" s="309" t="s">
        <v>245</v>
      </c>
      <c r="C110" s="310"/>
      <c r="D110" s="311"/>
      <c r="E110" s="126" t="s">
        <v>242</v>
      </c>
      <c r="F110" s="316" t="s">
        <v>241</v>
      </c>
      <c r="G110" s="317"/>
      <c r="H110" s="317"/>
      <c r="I110" s="318"/>
      <c r="J110" s="127"/>
      <c r="K110" s="145">
        <v>10.45</v>
      </c>
      <c r="L110" s="292">
        <v>0</v>
      </c>
      <c r="M110" s="292"/>
      <c r="N110" s="292">
        <f t="shared" si="4"/>
        <v>10.45</v>
      </c>
      <c r="O110" s="292"/>
      <c r="P110" s="292"/>
      <c r="Q110" s="292"/>
    </row>
    <row r="111" spans="1:17" ht="49.5" customHeight="1" x14ac:dyDescent="0.2">
      <c r="A111" s="140" t="s">
        <v>298</v>
      </c>
      <c r="B111" s="309" t="s">
        <v>300</v>
      </c>
      <c r="C111" s="310"/>
      <c r="D111" s="311"/>
      <c r="E111" s="126" t="s">
        <v>44</v>
      </c>
      <c r="F111" s="316" t="s">
        <v>241</v>
      </c>
      <c r="G111" s="317"/>
      <c r="H111" s="317"/>
      <c r="I111" s="318"/>
      <c r="J111" s="142"/>
      <c r="K111" s="141">
        <v>0</v>
      </c>
      <c r="L111" s="292">
        <v>3</v>
      </c>
      <c r="M111" s="292"/>
      <c r="N111" s="292">
        <f t="shared" ref="N111" si="5">K111+L111</f>
        <v>3</v>
      </c>
      <c r="O111" s="292"/>
      <c r="P111" s="292"/>
      <c r="Q111" s="292"/>
    </row>
    <row r="112" spans="1:17" ht="24" customHeight="1" x14ac:dyDescent="0.2">
      <c r="A112" s="87">
        <v>3</v>
      </c>
      <c r="B112" s="319" t="s">
        <v>148</v>
      </c>
      <c r="C112" s="319"/>
      <c r="D112" s="319"/>
      <c r="E112" s="74"/>
      <c r="F112" s="205"/>
      <c r="G112" s="205"/>
      <c r="H112" s="205"/>
      <c r="I112" s="205"/>
      <c r="J112" s="270"/>
      <c r="K112" s="270"/>
      <c r="L112" s="270"/>
      <c r="M112" s="270"/>
      <c r="N112" s="270"/>
      <c r="O112" s="270"/>
      <c r="P112" s="270"/>
      <c r="Q112" s="270"/>
    </row>
    <row r="113" spans="1:17" ht="70.5" customHeight="1" x14ac:dyDescent="0.2">
      <c r="A113" s="124" t="s">
        <v>262</v>
      </c>
      <c r="B113" s="324" t="s">
        <v>149</v>
      </c>
      <c r="C113" s="325"/>
      <c r="D113" s="326"/>
      <c r="E113" s="124" t="s">
        <v>76</v>
      </c>
      <c r="F113" s="297" t="s">
        <v>285</v>
      </c>
      <c r="G113" s="297"/>
      <c r="H113" s="297"/>
      <c r="I113" s="297"/>
      <c r="J113" s="270">
        <f>J90/J103</f>
        <v>14686.309366666672</v>
      </c>
      <c r="K113" s="270"/>
      <c r="L113" s="270">
        <v>0</v>
      </c>
      <c r="M113" s="270"/>
      <c r="N113" s="270">
        <f t="shared" si="3"/>
        <v>14686.309366666672</v>
      </c>
      <c r="O113" s="270"/>
      <c r="P113" s="270"/>
      <c r="Q113" s="270"/>
    </row>
    <row r="114" spans="1:17" ht="24" customHeight="1" x14ac:dyDescent="0.2">
      <c r="A114" s="125" t="s">
        <v>263</v>
      </c>
      <c r="B114" s="282" t="s">
        <v>150</v>
      </c>
      <c r="C114" s="283"/>
      <c r="D114" s="284"/>
      <c r="E114" s="125" t="s">
        <v>76</v>
      </c>
      <c r="F114" s="375" t="s">
        <v>85</v>
      </c>
      <c r="G114" s="375"/>
      <c r="H114" s="375"/>
      <c r="I114" s="375"/>
      <c r="J114" s="296">
        <f>J113</f>
        <v>14686.309366666672</v>
      </c>
      <c r="K114" s="296"/>
      <c r="L114" s="296">
        <v>0</v>
      </c>
      <c r="M114" s="296"/>
      <c r="N114" s="296">
        <f>J114+L114</f>
        <v>14686.309366666672</v>
      </c>
      <c r="O114" s="296"/>
      <c r="P114" s="296"/>
      <c r="Q114" s="296"/>
    </row>
    <row r="115" spans="1:17" ht="27.75" customHeight="1" x14ac:dyDescent="0.2">
      <c r="A115" s="125" t="s">
        <v>264</v>
      </c>
      <c r="B115" s="282" t="s">
        <v>151</v>
      </c>
      <c r="C115" s="283"/>
      <c r="D115" s="284"/>
      <c r="E115" s="125" t="s">
        <v>76</v>
      </c>
      <c r="F115" s="375" t="s">
        <v>85</v>
      </c>
      <c r="G115" s="375"/>
      <c r="H115" s="375"/>
      <c r="I115" s="375"/>
      <c r="J115" s="296">
        <f>J114</f>
        <v>14686.309366666672</v>
      </c>
      <c r="K115" s="296"/>
      <c r="L115" s="296">
        <v>0</v>
      </c>
      <c r="M115" s="296"/>
      <c r="N115" s="296">
        <f>J115+L115</f>
        <v>14686.309366666672</v>
      </c>
      <c r="O115" s="296"/>
      <c r="P115" s="296"/>
      <c r="Q115" s="296"/>
    </row>
    <row r="116" spans="1:17" ht="48.75" customHeight="1" x14ac:dyDescent="0.2">
      <c r="A116" s="124" t="s">
        <v>265</v>
      </c>
      <c r="B116" s="329" t="s">
        <v>305</v>
      </c>
      <c r="C116" s="325"/>
      <c r="D116" s="326"/>
      <c r="E116" s="124" t="s">
        <v>126</v>
      </c>
      <c r="F116" s="297" t="s">
        <v>292</v>
      </c>
      <c r="G116" s="297"/>
      <c r="H116" s="297"/>
      <c r="I116" s="297"/>
      <c r="J116" s="295">
        <v>86</v>
      </c>
      <c r="K116" s="295"/>
      <c r="L116" s="295">
        <v>0</v>
      </c>
      <c r="M116" s="295"/>
      <c r="N116" s="295">
        <f t="shared" si="3"/>
        <v>86</v>
      </c>
      <c r="O116" s="295"/>
      <c r="P116" s="295"/>
      <c r="Q116" s="295"/>
    </row>
    <row r="117" spans="1:17" ht="42.75" customHeight="1" x14ac:dyDescent="0.2">
      <c r="A117" s="125" t="s">
        <v>266</v>
      </c>
      <c r="B117" s="321" t="s">
        <v>128</v>
      </c>
      <c r="C117" s="322"/>
      <c r="D117" s="322"/>
      <c r="E117" s="125" t="s">
        <v>126</v>
      </c>
      <c r="F117" s="375" t="s">
        <v>292</v>
      </c>
      <c r="G117" s="375"/>
      <c r="H117" s="375"/>
      <c r="I117" s="375"/>
      <c r="J117" s="312">
        <v>73</v>
      </c>
      <c r="K117" s="312"/>
      <c r="L117" s="312">
        <v>0</v>
      </c>
      <c r="M117" s="312"/>
      <c r="N117" s="312">
        <f t="shared" ref="N117:N122" si="6">J117+L117</f>
        <v>73</v>
      </c>
      <c r="O117" s="312"/>
      <c r="P117" s="312"/>
      <c r="Q117" s="312"/>
    </row>
    <row r="118" spans="1:17" ht="51" customHeight="1" x14ac:dyDescent="0.2">
      <c r="A118" s="125" t="s">
        <v>267</v>
      </c>
      <c r="B118" s="322" t="s">
        <v>129</v>
      </c>
      <c r="C118" s="322"/>
      <c r="D118" s="323"/>
      <c r="E118" s="125" t="s">
        <v>126</v>
      </c>
      <c r="F118" s="375" t="s">
        <v>292</v>
      </c>
      <c r="G118" s="375"/>
      <c r="H118" s="375"/>
      <c r="I118" s="375"/>
      <c r="J118" s="312">
        <v>13</v>
      </c>
      <c r="K118" s="312"/>
      <c r="L118" s="312">
        <v>0</v>
      </c>
      <c r="M118" s="312"/>
      <c r="N118" s="312">
        <f t="shared" si="6"/>
        <v>13</v>
      </c>
      <c r="O118" s="312"/>
      <c r="P118" s="312"/>
      <c r="Q118" s="312"/>
    </row>
    <row r="119" spans="1:17" ht="40.5" customHeight="1" x14ac:dyDescent="0.2">
      <c r="A119" s="122" t="s">
        <v>268</v>
      </c>
      <c r="B119" s="329" t="s">
        <v>306</v>
      </c>
      <c r="C119" s="325"/>
      <c r="D119" s="326"/>
      <c r="E119" s="74" t="s">
        <v>126</v>
      </c>
      <c r="F119" s="297" t="s">
        <v>292</v>
      </c>
      <c r="G119" s="297"/>
      <c r="H119" s="297"/>
      <c r="I119" s="297"/>
      <c r="J119" s="295">
        <f>J120+J121</f>
        <v>80</v>
      </c>
      <c r="K119" s="295"/>
      <c r="L119" s="295">
        <v>0</v>
      </c>
      <c r="M119" s="295"/>
      <c r="N119" s="295">
        <f t="shared" si="6"/>
        <v>80</v>
      </c>
      <c r="O119" s="295"/>
      <c r="P119" s="295"/>
      <c r="Q119" s="295"/>
    </row>
    <row r="120" spans="1:17" ht="44.25" customHeight="1" x14ac:dyDescent="0.2">
      <c r="A120" s="125" t="s">
        <v>269</v>
      </c>
      <c r="B120" s="321" t="s">
        <v>128</v>
      </c>
      <c r="C120" s="322"/>
      <c r="D120" s="322"/>
      <c r="E120" s="125" t="s">
        <v>126</v>
      </c>
      <c r="F120" s="375" t="s">
        <v>292</v>
      </c>
      <c r="G120" s="375"/>
      <c r="H120" s="375"/>
      <c r="I120" s="375"/>
      <c r="J120" s="312">
        <v>63</v>
      </c>
      <c r="K120" s="312"/>
      <c r="L120" s="312">
        <v>0</v>
      </c>
      <c r="M120" s="312"/>
      <c r="N120" s="312">
        <f t="shared" si="6"/>
        <v>63</v>
      </c>
      <c r="O120" s="312"/>
      <c r="P120" s="312"/>
      <c r="Q120" s="312"/>
    </row>
    <row r="121" spans="1:17" ht="48" customHeight="1" x14ac:dyDescent="0.2">
      <c r="A121" s="125" t="s">
        <v>270</v>
      </c>
      <c r="B121" s="322" t="s">
        <v>129</v>
      </c>
      <c r="C121" s="322"/>
      <c r="D121" s="323"/>
      <c r="E121" s="125" t="s">
        <v>126</v>
      </c>
      <c r="F121" s="375" t="s">
        <v>292</v>
      </c>
      <c r="G121" s="375"/>
      <c r="H121" s="375"/>
      <c r="I121" s="375"/>
      <c r="J121" s="312">
        <v>17</v>
      </c>
      <c r="K121" s="312"/>
      <c r="L121" s="312">
        <v>0</v>
      </c>
      <c r="M121" s="312"/>
      <c r="N121" s="312">
        <f t="shared" si="6"/>
        <v>17</v>
      </c>
      <c r="O121" s="312"/>
      <c r="P121" s="312"/>
      <c r="Q121" s="312"/>
    </row>
    <row r="122" spans="1:17" ht="17.25" customHeight="1" x14ac:dyDescent="0.2">
      <c r="A122" s="122" t="s">
        <v>271</v>
      </c>
      <c r="B122" s="374" t="s">
        <v>130</v>
      </c>
      <c r="C122" s="374"/>
      <c r="D122" s="374"/>
      <c r="E122" s="85" t="s">
        <v>126</v>
      </c>
      <c r="F122" s="376"/>
      <c r="G122" s="376"/>
      <c r="H122" s="376"/>
      <c r="I122" s="376"/>
      <c r="J122" s="377">
        <v>0</v>
      </c>
      <c r="K122" s="377"/>
      <c r="L122" s="308">
        <v>0</v>
      </c>
      <c r="M122" s="308"/>
      <c r="N122" s="308">
        <f t="shared" si="6"/>
        <v>0</v>
      </c>
      <c r="O122" s="308"/>
      <c r="P122" s="308"/>
      <c r="Q122" s="308"/>
    </row>
    <row r="123" spans="1:17" ht="45.75" customHeight="1" x14ac:dyDescent="0.2">
      <c r="A123" s="122" t="s">
        <v>272</v>
      </c>
      <c r="B123" s="330" t="s">
        <v>231</v>
      </c>
      <c r="C123" s="331"/>
      <c r="D123" s="332"/>
      <c r="E123" s="121" t="s">
        <v>234</v>
      </c>
      <c r="F123" s="277" t="s">
        <v>280</v>
      </c>
      <c r="G123" s="278"/>
      <c r="H123" s="278"/>
      <c r="I123" s="279"/>
      <c r="J123" s="131"/>
      <c r="K123" s="129">
        <f>K106/K98</f>
        <v>5.5536480686695276E-2</v>
      </c>
      <c r="L123" s="292">
        <v>0</v>
      </c>
      <c r="M123" s="292"/>
      <c r="N123" s="292">
        <f>K123+L123</f>
        <v>5.5536480686695276E-2</v>
      </c>
      <c r="O123" s="292"/>
      <c r="P123" s="292"/>
      <c r="Q123" s="292"/>
    </row>
    <row r="124" spans="1:17" ht="40.5" customHeight="1" x14ac:dyDescent="0.2">
      <c r="A124" s="122" t="s">
        <v>273</v>
      </c>
      <c r="B124" s="330" t="s">
        <v>232</v>
      </c>
      <c r="C124" s="331"/>
      <c r="D124" s="332"/>
      <c r="E124" s="121" t="s">
        <v>235</v>
      </c>
      <c r="F124" s="277" t="s">
        <v>281</v>
      </c>
      <c r="G124" s="278"/>
      <c r="H124" s="278"/>
      <c r="I124" s="279"/>
      <c r="J124" s="131"/>
      <c r="K124" s="129">
        <f>K107/K97</f>
        <v>0.35796852646638055</v>
      </c>
      <c r="L124" s="292">
        <v>0</v>
      </c>
      <c r="M124" s="292"/>
      <c r="N124" s="292">
        <f t="shared" ref="N124:N127" si="7">K124+L124</f>
        <v>0.35796852646638055</v>
      </c>
      <c r="O124" s="292"/>
      <c r="P124" s="292"/>
      <c r="Q124" s="292"/>
    </row>
    <row r="125" spans="1:17" ht="42.75" customHeight="1" x14ac:dyDescent="0.2">
      <c r="A125" s="122" t="s">
        <v>274</v>
      </c>
      <c r="B125" s="330" t="s">
        <v>233</v>
      </c>
      <c r="C125" s="331"/>
      <c r="D125" s="332"/>
      <c r="E125" s="121" t="s">
        <v>236</v>
      </c>
      <c r="F125" s="277" t="s">
        <v>282</v>
      </c>
      <c r="G125" s="278"/>
      <c r="H125" s="278"/>
      <c r="I125" s="279"/>
      <c r="J125" s="131"/>
      <c r="K125" s="129">
        <f>K108/K97</f>
        <v>14.24062947067239</v>
      </c>
      <c r="L125" s="292">
        <v>0</v>
      </c>
      <c r="M125" s="292"/>
      <c r="N125" s="292">
        <f t="shared" si="7"/>
        <v>14.24062947067239</v>
      </c>
      <c r="O125" s="292"/>
      <c r="P125" s="292"/>
      <c r="Q125" s="292"/>
    </row>
    <row r="126" spans="1:17" ht="44.25" customHeight="1" x14ac:dyDescent="0.2">
      <c r="A126" s="122" t="s">
        <v>275</v>
      </c>
      <c r="B126" s="330" t="s">
        <v>261</v>
      </c>
      <c r="C126" s="331"/>
      <c r="D126" s="332"/>
      <c r="E126" s="121" t="s">
        <v>235</v>
      </c>
      <c r="F126" s="277" t="s">
        <v>283</v>
      </c>
      <c r="G126" s="278"/>
      <c r="H126" s="278"/>
      <c r="I126" s="279"/>
      <c r="J126" s="131"/>
      <c r="K126" s="129">
        <f>K109/K97</f>
        <v>0.40117310443490706</v>
      </c>
      <c r="L126" s="292">
        <v>0</v>
      </c>
      <c r="M126" s="292"/>
      <c r="N126" s="292">
        <f t="shared" si="7"/>
        <v>0.40117310443490706</v>
      </c>
      <c r="O126" s="292"/>
      <c r="P126" s="292"/>
      <c r="Q126" s="292"/>
    </row>
    <row r="127" spans="1:17" ht="42" customHeight="1" x14ac:dyDescent="0.2">
      <c r="A127" s="122" t="s">
        <v>276</v>
      </c>
      <c r="B127" s="330" t="s">
        <v>293</v>
      </c>
      <c r="C127" s="331"/>
      <c r="D127" s="332"/>
      <c r="E127" s="119" t="s">
        <v>76</v>
      </c>
      <c r="F127" s="277" t="s">
        <v>284</v>
      </c>
      <c r="G127" s="278"/>
      <c r="H127" s="278"/>
      <c r="I127" s="279"/>
      <c r="J127" s="131"/>
      <c r="K127" s="129">
        <f>K95/K110</f>
        <v>94.460287081339715</v>
      </c>
      <c r="L127" s="292">
        <v>0</v>
      </c>
      <c r="M127" s="292"/>
      <c r="N127" s="292">
        <f t="shared" si="7"/>
        <v>94.460287081339715</v>
      </c>
      <c r="O127" s="292"/>
      <c r="P127" s="292"/>
      <c r="Q127" s="292"/>
    </row>
    <row r="128" spans="1:17" ht="48" customHeight="1" x14ac:dyDescent="0.2">
      <c r="A128" s="122" t="s">
        <v>277</v>
      </c>
      <c r="B128" s="301" t="s">
        <v>137</v>
      </c>
      <c r="C128" s="302"/>
      <c r="D128" s="303"/>
      <c r="E128" s="74" t="s">
        <v>135</v>
      </c>
      <c r="F128" s="297" t="s">
        <v>136</v>
      </c>
      <c r="G128" s="297"/>
      <c r="H128" s="297"/>
      <c r="I128" s="297"/>
      <c r="J128" s="295">
        <v>4</v>
      </c>
      <c r="K128" s="295"/>
      <c r="L128" s="295">
        <v>0</v>
      </c>
      <c r="M128" s="295"/>
      <c r="N128" s="295">
        <f>J128+L128</f>
        <v>4</v>
      </c>
      <c r="O128" s="295"/>
      <c r="P128" s="295"/>
      <c r="Q128" s="295"/>
    </row>
    <row r="129" spans="1:17" ht="64.5" customHeight="1" x14ac:dyDescent="0.2">
      <c r="A129" s="122" t="s">
        <v>278</v>
      </c>
      <c r="B129" s="301" t="s">
        <v>156</v>
      </c>
      <c r="C129" s="302"/>
      <c r="D129" s="303"/>
      <c r="E129" s="74" t="s">
        <v>135</v>
      </c>
      <c r="F129" s="297" t="s">
        <v>136</v>
      </c>
      <c r="G129" s="297"/>
      <c r="H129" s="297"/>
      <c r="I129" s="297"/>
      <c r="J129" s="295">
        <v>1</v>
      </c>
      <c r="K129" s="295"/>
      <c r="L129" s="295">
        <v>0</v>
      </c>
      <c r="M129" s="295"/>
      <c r="N129" s="295">
        <f>J129+L129</f>
        <v>1</v>
      </c>
      <c r="O129" s="295"/>
      <c r="P129" s="295"/>
      <c r="Q129" s="295"/>
    </row>
    <row r="130" spans="1:17" ht="66" customHeight="1" x14ac:dyDescent="0.2">
      <c r="A130" s="122" t="s">
        <v>279</v>
      </c>
      <c r="B130" s="301" t="s">
        <v>157</v>
      </c>
      <c r="C130" s="302"/>
      <c r="D130" s="303"/>
      <c r="E130" s="74" t="s">
        <v>135</v>
      </c>
      <c r="F130" s="297" t="s">
        <v>136</v>
      </c>
      <c r="G130" s="297"/>
      <c r="H130" s="297"/>
      <c r="I130" s="297"/>
      <c r="J130" s="295">
        <v>2</v>
      </c>
      <c r="K130" s="295"/>
      <c r="L130" s="295">
        <v>0</v>
      </c>
      <c r="M130" s="295"/>
      <c r="N130" s="295">
        <f>J130+L130</f>
        <v>2</v>
      </c>
      <c r="O130" s="295"/>
      <c r="P130" s="295"/>
      <c r="Q130" s="295"/>
    </row>
    <row r="131" spans="1:17" ht="67.5" customHeight="1" x14ac:dyDescent="0.2">
      <c r="A131" s="139" t="s">
        <v>301</v>
      </c>
      <c r="B131" s="301" t="s">
        <v>303</v>
      </c>
      <c r="C131" s="302"/>
      <c r="D131" s="303"/>
      <c r="E131" s="139" t="s">
        <v>76</v>
      </c>
      <c r="F131" s="271" t="s">
        <v>304</v>
      </c>
      <c r="G131" s="272"/>
      <c r="H131" s="272"/>
      <c r="I131" s="273"/>
      <c r="J131" s="144"/>
      <c r="K131" s="143">
        <v>0</v>
      </c>
      <c r="L131" s="270">
        <f>L96/L111</f>
        <v>7333.333333333333</v>
      </c>
      <c r="M131" s="270"/>
      <c r="N131" s="270">
        <f>J131+L131</f>
        <v>7333.333333333333</v>
      </c>
      <c r="O131" s="270"/>
      <c r="P131" s="270"/>
      <c r="Q131" s="270"/>
    </row>
    <row r="132" spans="1:17" ht="23.25" customHeight="1" x14ac:dyDescent="0.2">
      <c r="A132" s="87">
        <v>4</v>
      </c>
      <c r="B132" s="319" t="s">
        <v>152</v>
      </c>
      <c r="C132" s="319"/>
      <c r="D132" s="319"/>
      <c r="E132" s="74"/>
      <c r="F132" s="271"/>
      <c r="G132" s="272"/>
      <c r="H132" s="272"/>
      <c r="I132" s="273"/>
      <c r="J132" s="401"/>
      <c r="K132" s="403"/>
      <c r="L132" s="401"/>
      <c r="M132" s="403"/>
      <c r="N132" s="401"/>
      <c r="O132" s="402"/>
      <c r="P132" s="402"/>
      <c r="Q132" s="403"/>
    </row>
    <row r="133" spans="1:17" ht="46.5" customHeight="1" x14ac:dyDescent="0.2">
      <c r="A133" s="74"/>
      <c r="B133" s="329" t="s">
        <v>153</v>
      </c>
      <c r="C133" s="325"/>
      <c r="D133" s="326"/>
      <c r="E133" s="74" t="s">
        <v>125</v>
      </c>
      <c r="F133" s="297" t="s">
        <v>85</v>
      </c>
      <c r="G133" s="297"/>
      <c r="H133" s="297"/>
      <c r="I133" s="297"/>
      <c r="J133" s="295">
        <v>100</v>
      </c>
      <c r="K133" s="295"/>
      <c r="L133" s="295">
        <v>0</v>
      </c>
      <c r="M133" s="295"/>
      <c r="N133" s="295">
        <f t="shared" ref="N133:N141" si="8">J133+L133</f>
        <v>100</v>
      </c>
      <c r="O133" s="295"/>
      <c r="P133" s="295"/>
      <c r="Q133" s="295"/>
    </row>
    <row r="134" spans="1:17" ht="24.75" customHeight="1" x14ac:dyDescent="0.2">
      <c r="A134" s="74"/>
      <c r="B134" s="333" t="s">
        <v>128</v>
      </c>
      <c r="C134" s="333"/>
      <c r="D134" s="333"/>
      <c r="E134" s="125" t="s">
        <v>125</v>
      </c>
      <c r="F134" s="375" t="s">
        <v>85</v>
      </c>
      <c r="G134" s="375"/>
      <c r="H134" s="375"/>
      <c r="I134" s="375"/>
      <c r="J134" s="312">
        <v>100</v>
      </c>
      <c r="K134" s="312"/>
      <c r="L134" s="312">
        <v>0</v>
      </c>
      <c r="M134" s="312"/>
      <c r="N134" s="312">
        <f t="shared" si="8"/>
        <v>100</v>
      </c>
      <c r="O134" s="312"/>
      <c r="P134" s="312"/>
      <c r="Q134" s="312"/>
    </row>
    <row r="135" spans="1:17" ht="27.75" customHeight="1" x14ac:dyDescent="0.2">
      <c r="A135" s="74"/>
      <c r="B135" s="333" t="s">
        <v>129</v>
      </c>
      <c r="C135" s="333"/>
      <c r="D135" s="373"/>
      <c r="E135" s="125" t="s">
        <v>125</v>
      </c>
      <c r="F135" s="375" t="s">
        <v>85</v>
      </c>
      <c r="G135" s="375"/>
      <c r="H135" s="375"/>
      <c r="I135" s="375"/>
      <c r="J135" s="312">
        <v>100</v>
      </c>
      <c r="K135" s="312"/>
      <c r="L135" s="312">
        <v>0</v>
      </c>
      <c r="M135" s="312"/>
      <c r="N135" s="312">
        <f t="shared" si="8"/>
        <v>100</v>
      </c>
      <c r="O135" s="312"/>
      <c r="P135" s="312"/>
      <c r="Q135" s="312"/>
    </row>
    <row r="136" spans="1:17" ht="64.5" customHeight="1" x14ac:dyDescent="0.2">
      <c r="A136" s="74"/>
      <c r="B136" s="327" t="s">
        <v>307</v>
      </c>
      <c r="C136" s="328"/>
      <c r="D136" s="328"/>
      <c r="E136" s="74" t="s">
        <v>125</v>
      </c>
      <c r="F136" s="297" t="s">
        <v>286</v>
      </c>
      <c r="G136" s="297"/>
      <c r="H136" s="297"/>
      <c r="I136" s="297"/>
      <c r="J136" s="270">
        <f>J116/J103*100</f>
        <v>28.666666666666668</v>
      </c>
      <c r="K136" s="270"/>
      <c r="L136" s="270">
        <v>0</v>
      </c>
      <c r="M136" s="270"/>
      <c r="N136" s="270">
        <f t="shared" si="8"/>
        <v>28.666666666666668</v>
      </c>
      <c r="O136" s="270"/>
      <c r="P136" s="270"/>
      <c r="Q136" s="270"/>
    </row>
    <row r="137" spans="1:17" ht="22.5" customHeight="1" x14ac:dyDescent="0.2">
      <c r="A137" s="74"/>
      <c r="B137" s="333" t="s">
        <v>128</v>
      </c>
      <c r="C137" s="333"/>
      <c r="D137" s="333"/>
      <c r="E137" s="125" t="s">
        <v>125</v>
      </c>
      <c r="F137" s="375" t="s">
        <v>287</v>
      </c>
      <c r="G137" s="375"/>
      <c r="H137" s="375"/>
      <c r="I137" s="375"/>
      <c r="J137" s="296">
        <f>J117/J104*100</f>
        <v>35.265700483091791</v>
      </c>
      <c r="K137" s="296"/>
      <c r="L137" s="296">
        <v>0</v>
      </c>
      <c r="M137" s="296"/>
      <c r="N137" s="296">
        <f t="shared" si="8"/>
        <v>35.265700483091791</v>
      </c>
      <c r="O137" s="296"/>
      <c r="P137" s="296"/>
      <c r="Q137" s="296"/>
    </row>
    <row r="138" spans="1:17" ht="27.75" customHeight="1" x14ac:dyDescent="0.2">
      <c r="A138" s="74"/>
      <c r="B138" s="333" t="s">
        <v>129</v>
      </c>
      <c r="C138" s="333"/>
      <c r="D138" s="373"/>
      <c r="E138" s="125" t="s">
        <v>125</v>
      </c>
      <c r="F138" s="375" t="s">
        <v>288</v>
      </c>
      <c r="G138" s="375"/>
      <c r="H138" s="375"/>
      <c r="I138" s="375"/>
      <c r="J138" s="296">
        <f>J118/J105*100</f>
        <v>13.978494623655912</v>
      </c>
      <c r="K138" s="296"/>
      <c r="L138" s="296">
        <v>0</v>
      </c>
      <c r="M138" s="296"/>
      <c r="N138" s="296">
        <f t="shared" si="8"/>
        <v>13.978494623655912</v>
      </c>
      <c r="O138" s="296"/>
      <c r="P138" s="296"/>
      <c r="Q138" s="296"/>
    </row>
    <row r="139" spans="1:17" ht="64.5" customHeight="1" x14ac:dyDescent="0.2">
      <c r="A139" s="74"/>
      <c r="B139" s="327" t="s">
        <v>308</v>
      </c>
      <c r="C139" s="328"/>
      <c r="D139" s="328"/>
      <c r="E139" s="74" t="s">
        <v>125</v>
      </c>
      <c r="F139" s="297" t="s">
        <v>289</v>
      </c>
      <c r="G139" s="297"/>
      <c r="H139" s="297"/>
      <c r="I139" s="297"/>
      <c r="J139" s="270">
        <f>J119/J103*100</f>
        <v>26.666666666666668</v>
      </c>
      <c r="K139" s="270"/>
      <c r="L139" s="270">
        <v>0</v>
      </c>
      <c r="M139" s="270"/>
      <c r="N139" s="270">
        <f t="shared" si="8"/>
        <v>26.666666666666668</v>
      </c>
      <c r="O139" s="270"/>
      <c r="P139" s="270"/>
      <c r="Q139" s="270"/>
    </row>
    <row r="140" spans="1:17" ht="24" customHeight="1" x14ac:dyDescent="0.2">
      <c r="A140" s="74"/>
      <c r="B140" s="333" t="s">
        <v>128</v>
      </c>
      <c r="C140" s="333"/>
      <c r="D140" s="333"/>
      <c r="E140" s="125" t="s">
        <v>125</v>
      </c>
      <c r="F140" s="375" t="s">
        <v>290</v>
      </c>
      <c r="G140" s="375"/>
      <c r="H140" s="375"/>
      <c r="I140" s="375"/>
      <c r="J140" s="296">
        <f>J120/J104*100</f>
        <v>30.434782608695656</v>
      </c>
      <c r="K140" s="296"/>
      <c r="L140" s="296">
        <v>0</v>
      </c>
      <c r="M140" s="296"/>
      <c r="N140" s="296">
        <f t="shared" si="8"/>
        <v>30.434782608695656</v>
      </c>
      <c r="O140" s="296"/>
      <c r="P140" s="296"/>
      <c r="Q140" s="296"/>
    </row>
    <row r="141" spans="1:17" ht="26.25" customHeight="1" x14ac:dyDescent="0.2">
      <c r="A141" s="74"/>
      <c r="B141" s="333" t="s">
        <v>129</v>
      </c>
      <c r="C141" s="333"/>
      <c r="D141" s="373"/>
      <c r="E141" s="125" t="s">
        <v>125</v>
      </c>
      <c r="F141" s="375" t="s">
        <v>291</v>
      </c>
      <c r="G141" s="375"/>
      <c r="H141" s="375"/>
      <c r="I141" s="375"/>
      <c r="J141" s="296">
        <f>J121/J105*100</f>
        <v>18.27956989247312</v>
      </c>
      <c r="K141" s="296"/>
      <c r="L141" s="296">
        <v>0</v>
      </c>
      <c r="M141" s="296"/>
      <c r="N141" s="296">
        <f t="shared" si="8"/>
        <v>18.27956989247312</v>
      </c>
      <c r="O141" s="296"/>
      <c r="P141" s="296"/>
      <c r="Q141" s="296"/>
    </row>
    <row r="142" spans="1:17" ht="28.5" customHeight="1" x14ac:dyDescent="0.2">
      <c r="A142" s="74"/>
      <c r="B142" s="374" t="s">
        <v>131</v>
      </c>
      <c r="C142" s="382"/>
      <c r="D142" s="383"/>
      <c r="E142" s="85" t="s">
        <v>125</v>
      </c>
      <c r="F142" s="205"/>
      <c r="G142" s="205"/>
      <c r="H142" s="205"/>
      <c r="I142" s="205"/>
      <c r="J142" s="270"/>
      <c r="K142" s="270"/>
      <c r="L142" s="270"/>
      <c r="M142" s="270"/>
      <c r="N142" s="270"/>
      <c r="O142" s="270"/>
      <c r="P142" s="270"/>
      <c r="Q142" s="270"/>
    </row>
    <row r="143" spans="1:17" ht="49.5" customHeight="1" x14ac:dyDescent="0.2">
      <c r="A143" s="74"/>
      <c r="B143" s="329" t="s">
        <v>229</v>
      </c>
      <c r="C143" s="329"/>
      <c r="D143" s="329"/>
      <c r="E143" s="124" t="s">
        <v>125</v>
      </c>
      <c r="F143" s="297" t="s">
        <v>230</v>
      </c>
      <c r="G143" s="297"/>
      <c r="H143" s="297"/>
      <c r="I143" s="297"/>
      <c r="J143" s="378">
        <v>0.5</v>
      </c>
      <c r="K143" s="378"/>
      <c r="L143" s="378">
        <v>0</v>
      </c>
      <c r="M143" s="378"/>
      <c r="N143" s="378">
        <f>J143+L143</f>
        <v>0.5</v>
      </c>
      <c r="O143" s="378"/>
      <c r="P143" s="378"/>
      <c r="Q143" s="378"/>
    </row>
    <row r="144" spans="1:17" ht="6.75" hidden="1" customHeight="1" x14ac:dyDescent="0.2">
      <c r="A144" s="93"/>
      <c r="B144" s="329" t="s">
        <v>138</v>
      </c>
      <c r="C144" s="329"/>
      <c r="D144" s="329"/>
      <c r="E144" s="124" t="s">
        <v>125</v>
      </c>
      <c r="F144" s="297" t="s">
        <v>154</v>
      </c>
      <c r="G144" s="297"/>
      <c r="H144" s="297"/>
      <c r="I144" s="297"/>
      <c r="J144" s="295">
        <v>101</v>
      </c>
      <c r="K144" s="295"/>
      <c r="L144" s="295">
        <v>1</v>
      </c>
      <c r="M144" s="295"/>
      <c r="N144" s="295">
        <f>J144+L144</f>
        <v>102</v>
      </c>
      <c r="O144" s="295"/>
      <c r="P144" s="295"/>
      <c r="Q144" s="295"/>
    </row>
    <row r="145" spans="1:17" ht="81" customHeight="1" x14ac:dyDescent="0.2">
      <c r="A145" s="93"/>
      <c r="B145" s="329" t="s">
        <v>158</v>
      </c>
      <c r="C145" s="329"/>
      <c r="D145" s="329"/>
      <c r="E145" s="124" t="s">
        <v>125</v>
      </c>
      <c r="F145" s="297" t="s">
        <v>154</v>
      </c>
      <c r="G145" s="297"/>
      <c r="H145" s="297"/>
      <c r="I145" s="297"/>
      <c r="J145" s="295">
        <v>100</v>
      </c>
      <c r="K145" s="295"/>
      <c r="L145" s="295">
        <v>0</v>
      </c>
      <c r="M145" s="295"/>
      <c r="N145" s="295">
        <f>J145+L145</f>
        <v>100</v>
      </c>
      <c r="O145" s="295"/>
      <c r="P145" s="295"/>
      <c r="Q145" s="295"/>
    </row>
    <row r="146" spans="1:17" ht="50.25" customHeight="1" x14ac:dyDescent="0.2">
      <c r="A146" s="93"/>
      <c r="B146" s="329" t="s">
        <v>155</v>
      </c>
      <c r="C146" s="329"/>
      <c r="D146" s="329"/>
      <c r="E146" s="124" t="s">
        <v>125</v>
      </c>
      <c r="F146" s="297" t="s">
        <v>154</v>
      </c>
      <c r="G146" s="297"/>
      <c r="H146" s="297"/>
      <c r="I146" s="297"/>
      <c r="J146" s="295">
        <v>100</v>
      </c>
      <c r="K146" s="295"/>
      <c r="L146" s="295">
        <v>0</v>
      </c>
      <c r="M146" s="295"/>
      <c r="N146" s="295">
        <f>J146+L146</f>
        <v>100</v>
      </c>
      <c r="O146" s="295"/>
      <c r="P146" s="295"/>
      <c r="Q146" s="295"/>
    </row>
    <row r="147" spans="1:17" ht="63" customHeight="1" x14ac:dyDescent="0.3">
      <c r="A147" s="370" t="s">
        <v>181</v>
      </c>
      <c r="B147" s="370"/>
      <c r="C147" s="370"/>
      <c r="D147" s="370"/>
      <c r="E147" s="370"/>
      <c r="F147" s="71"/>
      <c r="G147" s="294"/>
      <c r="H147" s="294"/>
      <c r="I147" s="294"/>
      <c r="J147" s="71"/>
      <c r="K147" s="372" t="s">
        <v>182</v>
      </c>
      <c r="L147" s="372"/>
      <c r="M147" s="372"/>
      <c r="N147" s="372"/>
      <c r="O147" s="71"/>
      <c r="P147" s="71"/>
      <c r="Q147" s="71"/>
    </row>
    <row r="148" spans="1:17" ht="19.5" customHeight="1" x14ac:dyDescent="0.2">
      <c r="A148" s="88"/>
      <c r="B148" s="88"/>
      <c r="C148" s="88"/>
      <c r="D148" s="88"/>
      <c r="E148" s="88"/>
      <c r="F148" s="71"/>
      <c r="G148" s="368" t="s">
        <v>65</v>
      </c>
      <c r="H148" s="368"/>
      <c r="I148" s="368"/>
      <c r="J148" s="71"/>
      <c r="K148" s="368" t="s">
        <v>183</v>
      </c>
      <c r="L148" s="368"/>
      <c r="M148" s="368"/>
      <c r="N148" s="368"/>
      <c r="O148" s="71"/>
      <c r="P148" s="71"/>
      <c r="Q148" s="71"/>
    </row>
    <row r="149" spans="1:17" ht="0.75" customHeight="1" x14ac:dyDescent="0.3">
      <c r="A149" s="71"/>
      <c r="B149" s="71"/>
      <c r="C149" s="71"/>
      <c r="D149" s="71"/>
      <c r="E149" s="71"/>
      <c r="F149" s="71"/>
      <c r="G149" s="62"/>
      <c r="H149" s="62"/>
      <c r="I149" s="62"/>
      <c r="J149" s="62"/>
      <c r="K149" s="62"/>
      <c r="L149" s="62"/>
      <c r="M149" s="62"/>
      <c r="N149" s="62"/>
      <c r="O149" s="71"/>
      <c r="P149" s="71"/>
      <c r="Q149" s="71"/>
    </row>
    <row r="150" spans="1:17" ht="23.25" customHeight="1" x14ac:dyDescent="0.2">
      <c r="A150" s="369" t="s">
        <v>67</v>
      </c>
      <c r="B150" s="369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1:17" ht="38.25" customHeight="1" x14ac:dyDescent="0.2">
      <c r="A151" s="223" t="s">
        <v>7</v>
      </c>
      <c r="B151" s="223"/>
      <c r="C151" s="223"/>
      <c r="D151" s="22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</row>
    <row r="152" spans="1:17" ht="33" customHeight="1" x14ac:dyDescent="0.3">
      <c r="A152" s="370" t="s">
        <v>174</v>
      </c>
      <c r="B152" s="370"/>
      <c r="C152" s="370"/>
      <c r="D152" s="370"/>
      <c r="E152" s="370"/>
      <c r="F152" s="89"/>
      <c r="G152" s="348"/>
      <c r="H152" s="348"/>
      <c r="I152" s="348"/>
      <c r="J152" s="116"/>
      <c r="K152" s="372" t="s">
        <v>175</v>
      </c>
      <c r="L152" s="372"/>
      <c r="M152" s="372"/>
      <c r="N152" s="372"/>
      <c r="O152" s="71"/>
      <c r="P152" s="71"/>
      <c r="Q152" s="71"/>
    </row>
    <row r="153" spans="1:17" ht="21" customHeight="1" x14ac:dyDescent="0.3">
      <c r="A153" s="117"/>
      <c r="B153" s="117"/>
      <c r="C153" s="117"/>
      <c r="D153" s="117"/>
      <c r="E153" s="117"/>
      <c r="F153" s="89"/>
      <c r="G153" s="368" t="s">
        <v>65</v>
      </c>
      <c r="H153" s="368"/>
      <c r="I153" s="368"/>
      <c r="J153" s="71"/>
      <c r="K153" s="368" t="s">
        <v>183</v>
      </c>
      <c r="L153" s="368"/>
      <c r="M153" s="368"/>
      <c r="N153" s="368"/>
      <c r="O153" s="71"/>
      <c r="P153" s="71"/>
      <c r="Q153" s="71"/>
    </row>
    <row r="154" spans="1:17" ht="35.25" customHeight="1" x14ac:dyDescent="0.2">
      <c r="A154" s="365" t="s">
        <v>172</v>
      </c>
      <c r="B154" s="365"/>
      <c r="C154" s="71"/>
      <c r="D154" s="71"/>
      <c r="E154" s="71"/>
      <c r="F154" s="71"/>
      <c r="G154" s="368"/>
      <c r="H154" s="368"/>
      <c r="I154" s="368"/>
      <c r="J154" s="71"/>
      <c r="K154" s="368"/>
      <c r="L154" s="368"/>
      <c r="M154" s="368"/>
      <c r="N154" s="368"/>
      <c r="O154" s="71"/>
      <c r="P154" s="71"/>
      <c r="Q154" s="71"/>
    </row>
    <row r="155" spans="1:17" ht="0.75" hidden="1" customHeight="1" x14ac:dyDescent="0.2">
      <c r="A155" s="71"/>
      <c r="B155" s="71"/>
      <c r="C155" s="71"/>
      <c r="D155" s="71"/>
      <c r="E155" s="71"/>
      <c r="F155" s="71"/>
      <c r="G155" s="67"/>
      <c r="H155" s="67"/>
      <c r="I155" s="67"/>
      <c r="J155" s="71"/>
      <c r="K155" s="67"/>
      <c r="L155" s="67"/>
      <c r="M155" s="67"/>
      <c r="N155" s="67"/>
      <c r="O155" s="71"/>
      <c r="P155" s="71"/>
      <c r="Q155" s="71"/>
    </row>
    <row r="156" spans="1:17" ht="5.25" customHeight="1" x14ac:dyDescent="0.2">
      <c r="A156" s="71"/>
      <c r="B156" s="71"/>
      <c r="C156" s="71"/>
      <c r="D156" s="71"/>
      <c r="E156" s="71"/>
      <c r="F156" s="71"/>
      <c r="G156" s="67"/>
      <c r="H156" s="67"/>
      <c r="I156" s="67"/>
      <c r="J156" s="71"/>
      <c r="K156" s="67"/>
      <c r="L156" s="67"/>
      <c r="M156" s="67"/>
      <c r="N156" s="67"/>
      <c r="O156" s="71"/>
      <c r="P156" s="71"/>
      <c r="Q156" s="71"/>
    </row>
    <row r="157" spans="1:17" ht="16.5" customHeight="1" x14ac:dyDescent="0.2">
      <c r="A157" s="371" t="s">
        <v>173</v>
      </c>
      <c r="B157" s="371"/>
      <c r="C157" s="90"/>
      <c r="D157" s="71"/>
      <c r="E157" s="71"/>
      <c r="F157" s="71"/>
      <c r="G157" s="67"/>
      <c r="H157" s="67"/>
      <c r="I157" s="67"/>
      <c r="J157" s="71"/>
      <c r="K157" s="67"/>
      <c r="L157" s="67"/>
      <c r="M157" s="67"/>
      <c r="N157" s="67"/>
      <c r="O157" s="71"/>
      <c r="P157" s="71"/>
      <c r="Q157" s="71"/>
    </row>
    <row r="158" spans="1:17" ht="18.75" x14ac:dyDescent="0.2">
      <c r="A158" s="367"/>
      <c r="B158" s="367"/>
      <c r="C158" s="367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1:17" ht="18.75" x14ac:dyDescent="0.2">
      <c r="A159" s="71"/>
      <c r="B159" s="71"/>
      <c r="C159" s="71"/>
      <c r="D159" s="71"/>
      <c r="E159" s="71"/>
      <c r="F159" s="71"/>
      <c r="G159" s="67"/>
      <c r="H159" s="67"/>
      <c r="I159" s="67"/>
      <c r="J159" s="71"/>
      <c r="K159" s="67"/>
      <c r="L159" s="67"/>
      <c r="M159" s="67"/>
      <c r="N159" s="67"/>
      <c r="O159" s="71"/>
      <c r="P159" s="71"/>
      <c r="Q159" s="71"/>
    </row>
    <row r="160" spans="1:17" ht="18.75" x14ac:dyDescent="0.2">
      <c r="A160" s="71"/>
      <c r="B160" s="71"/>
      <c r="C160" s="71"/>
      <c r="D160" s="71"/>
      <c r="E160" s="71"/>
      <c r="F160" s="71"/>
      <c r="G160" s="67"/>
      <c r="H160" s="67"/>
      <c r="I160" s="67"/>
      <c r="J160" s="71"/>
      <c r="K160" s="67"/>
      <c r="L160" s="67"/>
      <c r="M160" s="67"/>
      <c r="N160" s="67"/>
      <c r="O160" s="71"/>
      <c r="P160" s="71"/>
      <c r="Q160" s="71"/>
    </row>
    <row r="161" spans="1:17" ht="18.75" x14ac:dyDescent="0.3">
      <c r="A161" s="345"/>
      <c r="B161" s="345"/>
      <c r="C161" s="345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</row>
    <row r="162" spans="1:17" ht="18.75" x14ac:dyDescent="0.3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1:17" ht="15" x14ac:dyDescent="0.25">
      <c r="A163" s="91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1:17" ht="15" x14ac:dyDescent="0.2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1:17" ht="15" x14ac:dyDescent="0.2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1:17" ht="15" x14ac:dyDescent="0.2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1:17" ht="15" x14ac:dyDescent="0.2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1:17" ht="15" x14ac:dyDescent="0.2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1:17" ht="15" x14ac:dyDescent="0.2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1:17" ht="15" x14ac:dyDescent="0.2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1:17" ht="15" x14ac:dyDescent="0.2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1:17" ht="15" x14ac:dyDescent="0.2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1:17" ht="15" x14ac:dyDescent="0.2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1:17" ht="15" x14ac:dyDescent="0.2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1:17" ht="15" x14ac:dyDescent="0.2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</row>
    <row r="176" spans="1:17" ht="15" x14ac:dyDescent="0.2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</row>
    <row r="177" spans="1:17" ht="15" x14ac:dyDescent="0.2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</row>
    <row r="178" spans="1:17" ht="15" x14ac:dyDescent="0.2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</row>
    <row r="179" spans="1:17" ht="15" x14ac:dyDescent="0.2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1:17" ht="15" x14ac:dyDescent="0.2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</row>
    <row r="181" spans="1:17" ht="15" x14ac:dyDescent="0.2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</row>
    <row r="182" spans="1:17" ht="15" x14ac:dyDescent="0.2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</row>
    <row r="183" spans="1:17" ht="15" x14ac:dyDescent="0.2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</row>
    <row r="184" spans="1:17" ht="15" x14ac:dyDescent="0.2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</row>
    <row r="185" spans="1:17" ht="15" x14ac:dyDescent="0.2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</row>
    <row r="186" spans="1:17" ht="15" x14ac:dyDescent="0.2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</row>
    <row r="187" spans="1:17" ht="15" x14ac:dyDescent="0.2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</row>
    <row r="188" spans="1:17" ht="15" x14ac:dyDescent="0.2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</row>
    <row r="189" spans="1:17" ht="15" x14ac:dyDescent="0.2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</row>
    <row r="190" spans="1:17" ht="15" x14ac:dyDescent="0.2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</row>
    <row r="191" spans="1:17" ht="15" x14ac:dyDescent="0.2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</row>
    <row r="192" spans="1:17" ht="15" x14ac:dyDescent="0.2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</row>
    <row r="193" spans="1:17" ht="15" x14ac:dyDescent="0.2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</row>
    <row r="194" spans="1:17" ht="15" x14ac:dyDescent="0.2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</row>
    <row r="195" spans="1:17" ht="15" x14ac:dyDescent="0.2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</row>
    <row r="196" spans="1:17" ht="15" x14ac:dyDescent="0.2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</row>
    <row r="197" spans="1:17" ht="15" x14ac:dyDescent="0.2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</row>
    <row r="198" spans="1:17" ht="15" x14ac:dyDescent="0.2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</row>
    <row r="199" spans="1:17" ht="15" x14ac:dyDescent="0.2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</row>
    <row r="200" spans="1:17" ht="15" x14ac:dyDescent="0.2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</row>
    <row r="201" spans="1:17" ht="15" x14ac:dyDescent="0.2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</row>
    <row r="202" spans="1:17" ht="15" x14ac:dyDescent="0.2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</row>
    <row r="203" spans="1:17" ht="15" x14ac:dyDescent="0.2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</row>
    <row r="204" spans="1:17" ht="15" x14ac:dyDescent="0.2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</row>
    <row r="205" spans="1:17" ht="15" x14ac:dyDescent="0.2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</row>
    <row r="206" spans="1:17" ht="15" x14ac:dyDescent="0.2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</row>
    <row r="207" spans="1:17" ht="15" x14ac:dyDescent="0.2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</row>
    <row r="208" spans="1:17" ht="15" x14ac:dyDescent="0.2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</row>
    <row r="209" spans="1:17" ht="15" x14ac:dyDescent="0.2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</row>
    <row r="210" spans="1:17" ht="15" x14ac:dyDescent="0.2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</row>
    <row r="211" spans="1:17" ht="15" x14ac:dyDescent="0.2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</row>
    <row r="212" spans="1:17" ht="15" x14ac:dyDescent="0.2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</row>
    <row r="213" spans="1:17" ht="15" x14ac:dyDescent="0.2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</row>
    <row r="214" spans="1:17" ht="15" x14ac:dyDescent="0.2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</row>
    <row r="215" spans="1:17" ht="15" x14ac:dyDescent="0.2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</row>
    <row r="216" spans="1:17" ht="15" x14ac:dyDescent="0.2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</row>
    <row r="217" spans="1:17" ht="15" x14ac:dyDescent="0.2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</row>
    <row r="218" spans="1:17" ht="15" x14ac:dyDescent="0.2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</row>
    <row r="219" spans="1:17" ht="15" x14ac:dyDescent="0.2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</row>
    <row r="220" spans="1:17" ht="1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ht="1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1:17" ht="1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1:17" ht="1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 spans="1:17" ht="1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ht="1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 spans="1:17" ht="1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ht="1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1:17" ht="1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1:17" ht="1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 spans="1:17" ht="1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1:17" ht="1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 spans="1:17" ht="1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 spans="1:17" ht="1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1:17" ht="1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ht="1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1:17" ht="1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1:17" ht="1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 spans="1:17" ht="1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  <row r="260" spans="1:17" ht="1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 spans="1:17" ht="1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</row>
    <row r="262" spans="1:17" ht="1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ht="1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pans="1:17" ht="1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</row>
    <row r="265" spans="1:17" ht="1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</row>
    <row r="266" spans="1:17" ht="1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1:17" ht="1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 spans="1:17" ht="1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ht="1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</row>
    <row r="270" spans="1:17" ht="1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</row>
    <row r="271" spans="1:17" ht="1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</row>
    <row r="272" spans="1:17" ht="1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</row>
    <row r="273" spans="1:17" ht="1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</row>
    <row r="274" spans="1:17" ht="1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</row>
    <row r="275" spans="1:17" ht="1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</row>
    <row r="276" spans="1:17" ht="1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ht="1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</row>
    <row r="278" spans="1:17" ht="1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</row>
    <row r="279" spans="1:17" ht="1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</row>
    <row r="280" spans="1:17" ht="1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</row>
    <row r="281" spans="1:17" ht="1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</row>
    <row r="282" spans="1:17" ht="1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</sheetData>
  <mergeCells count="428">
    <mergeCell ref="F26:I26"/>
    <mergeCell ref="N115:Q115"/>
    <mergeCell ref="N117:Q117"/>
    <mergeCell ref="N118:Q118"/>
    <mergeCell ref="N112:Q112"/>
    <mergeCell ref="J82:M82"/>
    <mergeCell ref="F120:I120"/>
    <mergeCell ref="F115:I115"/>
    <mergeCell ref="F100:I100"/>
    <mergeCell ref="F87:I87"/>
    <mergeCell ref="F82:I82"/>
    <mergeCell ref="F119:I119"/>
    <mergeCell ref="F90:I90"/>
    <mergeCell ref="J112:K112"/>
    <mergeCell ref="J120:K120"/>
    <mergeCell ref="L112:M112"/>
    <mergeCell ref="L120:M120"/>
    <mergeCell ref="J117:K117"/>
    <mergeCell ref="J119:K119"/>
    <mergeCell ref="L119:M119"/>
    <mergeCell ref="N106:Q106"/>
    <mergeCell ref="F105:I105"/>
    <mergeCell ref="J105:K105"/>
    <mergeCell ref="L105:M105"/>
    <mergeCell ref="J138:K138"/>
    <mergeCell ref="J139:K139"/>
    <mergeCell ref="J141:K141"/>
    <mergeCell ref="B94:D94"/>
    <mergeCell ref="L106:M106"/>
    <mergeCell ref="L107:M107"/>
    <mergeCell ref="L108:M108"/>
    <mergeCell ref="L109:M109"/>
    <mergeCell ref="L110:M110"/>
    <mergeCell ref="B109:D109"/>
    <mergeCell ref="B126:D126"/>
    <mergeCell ref="F126:I126"/>
    <mergeCell ref="L123:M123"/>
    <mergeCell ref="L124:M124"/>
    <mergeCell ref="L125:M125"/>
    <mergeCell ref="L126:M126"/>
    <mergeCell ref="B125:D125"/>
    <mergeCell ref="F123:I123"/>
    <mergeCell ref="F124:I124"/>
    <mergeCell ref="F125:I125"/>
    <mergeCell ref="F96:I96"/>
    <mergeCell ref="F136:I136"/>
    <mergeCell ref="F121:I121"/>
    <mergeCell ref="J113:K113"/>
    <mergeCell ref="N102:Q102"/>
    <mergeCell ref="N132:Q132"/>
    <mergeCell ref="N136:Q136"/>
    <mergeCell ref="J132:K132"/>
    <mergeCell ref="L132:M132"/>
    <mergeCell ref="B90:D90"/>
    <mergeCell ref="B120:D120"/>
    <mergeCell ref="B106:D106"/>
    <mergeCell ref="B107:D107"/>
    <mergeCell ref="B108:D108"/>
    <mergeCell ref="F106:I106"/>
    <mergeCell ref="F107:I107"/>
    <mergeCell ref="F108:I108"/>
    <mergeCell ref="J104:K104"/>
    <mergeCell ref="B127:D127"/>
    <mergeCell ref="B110:D110"/>
    <mergeCell ref="F109:I109"/>
    <mergeCell ref="F110:I110"/>
    <mergeCell ref="L127:M127"/>
    <mergeCell ref="F118:I118"/>
    <mergeCell ref="F113:I113"/>
    <mergeCell ref="J130:K130"/>
    <mergeCell ref="N105:Q105"/>
    <mergeCell ref="L99:M99"/>
    <mergeCell ref="B28:C28"/>
    <mergeCell ref="E28:L28"/>
    <mergeCell ref="B31:C31"/>
    <mergeCell ref="E31:L31"/>
    <mergeCell ref="B32:C32"/>
    <mergeCell ref="E32:L32"/>
    <mergeCell ref="A33:H33"/>
    <mergeCell ref="G67:I67"/>
    <mergeCell ref="K68:Q68"/>
    <mergeCell ref="B68:D68"/>
    <mergeCell ref="E68:F68"/>
    <mergeCell ref="A40:Q40"/>
    <mergeCell ref="K63:Q63"/>
    <mergeCell ref="E63:F63"/>
    <mergeCell ref="G63:J63"/>
    <mergeCell ref="B56:Q56"/>
    <mergeCell ref="B57:Q57"/>
    <mergeCell ref="A48:H48"/>
    <mergeCell ref="B53:Q53"/>
    <mergeCell ref="B54:Q54"/>
    <mergeCell ref="G62:J62"/>
    <mergeCell ref="A49:Q49"/>
    <mergeCell ref="A51:P51"/>
    <mergeCell ref="A60:Q60"/>
    <mergeCell ref="B143:D143"/>
    <mergeCell ref="F140:I140"/>
    <mergeCell ref="L142:M142"/>
    <mergeCell ref="L146:M146"/>
    <mergeCell ref="N144:Q144"/>
    <mergeCell ref="N146:Q146"/>
    <mergeCell ref="B144:D144"/>
    <mergeCell ref="B146:D146"/>
    <mergeCell ref="F144:I144"/>
    <mergeCell ref="F146:I146"/>
    <mergeCell ref="J144:K144"/>
    <mergeCell ref="J146:K146"/>
    <mergeCell ref="B145:D145"/>
    <mergeCell ref="F145:I145"/>
    <mergeCell ref="J145:K145"/>
    <mergeCell ref="L145:M145"/>
    <mergeCell ref="N145:Q145"/>
    <mergeCell ref="L144:M144"/>
    <mergeCell ref="L140:M140"/>
    <mergeCell ref="L141:M141"/>
    <mergeCell ref="F138:I138"/>
    <mergeCell ref="L138:M138"/>
    <mergeCell ref="L139:M139"/>
    <mergeCell ref="F141:I141"/>
    <mergeCell ref="B132:D132"/>
    <mergeCell ref="N142:Q142"/>
    <mergeCell ref="N143:Q143"/>
    <mergeCell ref="F142:I142"/>
    <mergeCell ref="J142:K142"/>
    <mergeCell ref="B139:D139"/>
    <mergeCell ref="F139:I139"/>
    <mergeCell ref="F143:I143"/>
    <mergeCell ref="J143:K143"/>
    <mergeCell ref="J136:K136"/>
    <mergeCell ref="F133:I133"/>
    <mergeCell ref="J133:K133"/>
    <mergeCell ref="J140:K140"/>
    <mergeCell ref="L143:M143"/>
    <mergeCell ref="L136:M136"/>
    <mergeCell ref="F132:I132"/>
    <mergeCell ref="F137:I137"/>
    <mergeCell ref="B142:D142"/>
    <mergeCell ref="B133:D133"/>
    <mergeCell ref="B141:D141"/>
    <mergeCell ref="B138:D138"/>
    <mergeCell ref="B140:D140"/>
    <mergeCell ref="J137:K137"/>
    <mergeCell ref="E64:F64"/>
    <mergeCell ref="E65:F65"/>
    <mergeCell ref="E66:F66"/>
    <mergeCell ref="N140:Q140"/>
    <mergeCell ref="N121:Q121"/>
    <mergeCell ref="F134:I134"/>
    <mergeCell ref="F135:I135"/>
    <mergeCell ref="N134:Q134"/>
    <mergeCell ref="N135:Q135"/>
    <mergeCell ref="J134:K134"/>
    <mergeCell ref="J135:K135"/>
    <mergeCell ref="L134:M134"/>
    <mergeCell ref="L135:M135"/>
    <mergeCell ref="N122:Q122"/>
    <mergeCell ref="F129:I129"/>
    <mergeCell ref="J129:K129"/>
    <mergeCell ref="L129:M129"/>
    <mergeCell ref="N129:Q129"/>
    <mergeCell ref="L130:M130"/>
    <mergeCell ref="F130:I130"/>
    <mergeCell ref="J121:K121"/>
    <mergeCell ref="L137:M137"/>
    <mergeCell ref="L121:M121"/>
    <mergeCell ref="L95:M95"/>
    <mergeCell ref="L97:M97"/>
    <mergeCell ref="L98:M98"/>
    <mergeCell ref="L102:M102"/>
    <mergeCell ref="A85:Q85"/>
    <mergeCell ref="B64:D64"/>
    <mergeCell ref="K64:Q64"/>
    <mergeCell ref="K65:Q65"/>
    <mergeCell ref="E70:F70"/>
    <mergeCell ref="E71:F71"/>
    <mergeCell ref="E73:F73"/>
    <mergeCell ref="G64:J64"/>
    <mergeCell ref="G65:J65"/>
    <mergeCell ref="G66:J66"/>
    <mergeCell ref="K66:Q66"/>
    <mergeCell ref="K67:Q67"/>
    <mergeCell ref="K69:Q69"/>
    <mergeCell ref="K70:Q70"/>
    <mergeCell ref="K71:Q71"/>
    <mergeCell ref="K73:Q73"/>
    <mergeCell ref="B72:D72"/>
    <mergeCell ref="E72:F72"/>
    <mergeCell ref="J88:K88"/>
    <mergeCell ref="L88:M88"/>
    <mergeCell ref="J81:M81"/>
    <mergeCell ref="B122:D122"/>
    <mergeCell ref="B128:D128"/>
    <mergeCell ref="N120:Q120"/>
    <mergeCell ref="B116:D116"/>
    <mergeCell ref="N119:Q119"/>
    <mergeCell ref="N104:Q104"/>
    <mergeCell ref="N103:Q103"/>
    <mergeCell ref="B89:D89"/>
    <mergeCell ref="F101:I101"/>
    <mergeCell ref="F103:I103"/>
    <mergeCell ref="F128:I128"/>
    <mergeCell ref="F112:I112"/>
    <mergeCell ref="F104:I104"/>
    <mergeCell ref="F122:I122"/>
    <mergeCell ref="F116:I116"/>
    <mergeCell ref="F114:I114"/>
    <mergeCell ref="F117:I117"/>
    <mergeCell ref="J116:K116"/>
    <mergeCell ref="J122:K122"/>
    <mergeCell ref="F102:I102"/>
    <mergeCell ref="J90:K90"/>
    <mergeCell ref="J128:K128"/>
    <mergeCell ref="B97:D97"/>
    <mergeCell ref="B98:D98"/>
    <mergeCell ref="F97:I97"/>
    <mergeCell ref="A158:C158"/>
    <mergeCell ref="A161:C161"/>
    <mergeCell ref="G148:I148"/>
    <mergeCell ref="K148:N148"/>
    <mergeCell ref="A150:B150"/>
    <mergeCell ref="A147:E147"/>
    <mergeCell ref="G147:I147"/>
    <mergeCell ref="A151:D151"/>
    <mergeCell ref="A154:B154"/>
    <mergeCell ref="A157:B157"/>
    <mergeCell ref="G154:I154"/>
    <mergeCell ref="K154:N154"/>
    <mergeCell ref="K147:N147"/>
    <mergeCell ref="A152:E152"/>
    <mergeCell ref="G152:I152"/>
    <mergeCell ref="K152:N152"/>
    <mergeCell ref="G153:I153"/>
    <mergeCell ref="K153:N153"/>
    <mergeCell ref="B135:D135"/>
    <mergeCell ref="B137:D137"/>
    <mergeCell ref="K2:P2"/>
    <mergeCell ref="K3:P3"/>
    <mergeCell ref="K10:Q10"/>
    <mergeCell ref="K12:Q12"/>
    <mergeCell ref="M18:N18"/>
    <mergeCell ref="A39:M39"/>
    <mergeCell ref="K16:Q16"/>
    <mergeCell ref="K17:Q17"/>
    <mergeCell ref="A23:Q23"/>
    <mergeCell ref="K13:Q13"/>
    <mergeCell ref="O15:P15"/>
    <mergeCell ref="N27:P27"/>
    <mergeCell ref="N28:P28"/>
    <mergeCell ref="N31:P31"/>
    <mergeCell ref="N32:P32"/>
    <mergeCell ref="N34:P34"/>
    <mergeCell ref="N35:P35"/>
    <mergeCell ref="B34:C34"/>
    <mergeCell ref="G34:L34"/>
    <mergeCell ref="B35:C35"/>
    <mergeCell ref="G35:L35"/>
    <mergeCell ref="A37:Q37"/>
    <mergeCell ref="B27:C27"/>
    <mergeCell ref="E27:L27"/>
    <mergeCell ref="K15:M15"/>
    <mergeCell ref="E38:K38"/>
    <mergeCell ref="A25:Q25"/>
    <mergeCell ref="A78:O78"/>
    <mergeCell ref="N82:Q82"/>
    <mergeCell ref="N80:Q80"/>
    <mergeCell ref="J83:M83"/>
    <mergeCell ref="F81:I81"/>
    <mergeCell ref="J80:M80"/>
    <mergeCell ref="F83:I83"/>
    <mergeCell ref="A41:Q41"/>
    <mergeCell ref="A42:Q42"/>
    <mergeCell ref="O61:P61"/>
    <mergeCell ref="E62:F62"/>
    <mergeCell ref="A76:D76"/>
    <mergeCell ref="A44:N44"/>
    <mergeCell ref="B45:P45"/>
    <mergeCell ref="B46:P46"/>
    <mergeCell ref="K62:Q62"/>
    <mergeCell ref="B63:D63"/>
    <mergeCell ref="B62:D62"/>
    <mergeCell ref="B69:D69"/>
    <mergeCell ref="B65:D65"/>
    <mergeCell ref="B66:D66"/>
    <mergeCell ref="B121:D121"/>
    <mergeCell ref="B136:D136"/>
    <mergeCell ref="B114:D114"/>
    <mergeCell ref="B115:D115"/>
    <mergeCell ref="B117:D117"/>
    <mergeCell ref="B118:D118"/>
    <mergeCell ref="B119:D119"/>
    <mergeCell ref="B130:D130"/>
    <mergeCell ref="B123:D123"/>
    <mergeCell ref="B124:D124"/>
    <mergeCell ref="B134:D134"/>
    <mergeCell ref="B129:D129"/>
    <mergeCell ref="B131:D131"/>
    <mergeCell ref="B80:E80"/>
    <mergeCell ref="B82:E82"/>
    <mergeCell ref="B81:E81"/>
    <mergeCell ref="B111:D111"/>
    <mergeCell ref="J114:K114"/>
    <mergeCell ref="J115:K115"/>
    <mergeCell ref="L117:M117"/>
    <mergeCell ref="L118:M118"/>
    <mergeCell ref="L114:M114"/>
    <mergeCell ref="L115:M115"/>
    <mergeCell ref="J118:K118"/>
    <mergeCell ref="L103:M103"/>
    <mergeCell ref="L104:M104"/>
    <mergeCell ref="J103:K103"/>
    <mergeCell ref="B101:D101"/>
    <mergeCell ref="L94:M94"/>
    <mergeCell ref="F111:I111"/>
    <mergeCell ref="L111:M111"/>
    <mergeCell ref="B102:D102"/>
    <mergeCell ref="B103:D103"/>
    <mergeCell ref="B104:D104"/>
    <mergeCell ref="B105:D105"/>
    <mergeCell ref="B112:D112"/>
    <mergeCell ref="B113:D113"/>
    <mergeCell ref="N107:Q107"/>
    <mergeCell ref="N108:Q108"/>
    <mergeCell ref="N109:Q109"/>
    <mergeCell ref="N110:Q110"/>
    <mergeCell ref="N141:Q141"/>
    <mergeCell ref="L133:M133"/>
    <mergeCell ref="N133:Q133"/>
    <mergeCell ref="N113:Q113"/>
    <mergeCell ref="N116:Q116"/>
    <mergeCell ref="L113:M113"/>
    <mergeCell ref="L116:M116"/>
    <mergeCell ref="L122:M122"/>
    <mergeCell ref="N114:Q114"/>
    <mergeCell ref="N128:Q128"/>
    <mergeCell ref="N130:Q130"/>
    <mergeCell ref="N123:Q123"/>
    <mergeCell ref="N124:Q124"/>
    <mergeCell ref="N125:Q125"/>
    <mergeCell ref="N126:Q126"/>
    <mergeCell ref="N127:Q127"/>
    <mergeCell ref="L128:M128"/>
    <mergeCell ref="N137:Q137"/>
    <mergeCell ref="N138:Q138"/>
    <mergeCell ref="N139:Q139"/>
    <mergeCell ref="B96:D96"/>
    <mergeCell ref="B73:D73"/>
    <mergeCell ref="B75:D75"/>
    <mergeCell ref="E75:F75"/>
    <mergeCell ref="J102:K102"/>
    <mergeCell ref="J89:K89"/>
    <mergeCell ref="N90:Q90"/>
    <mergeCell ref="F89:I89"/>
    <mergeCell ref="B87:D87"/>
    <mergeCell ref="B88:D88"/>
    <mergeCell ref="F88:I88"/>
    <mergeCell ref="F98:I98"/>
    <mergeCell ref="B95:D95"/>
    <mergeCell ref="F99:I99"/>
    <mergeCell ref="L100:M100"/>
    <mergeCell ref="L101:M101"/>
    <mergeCell ref="L90:M90"/>
    <mergeCell ref="N87:Q87"/>
    <mergeCell ref="N88:Q88"/>
    <mergeCell ref="N94:Q94"/>
    <mergeCell ref="N95:Q95"/>
    <mergeCell ref="N97:Q97"/>
    <mergeCell ref="N98:Q98"/>
    <mergeCell ref="F80:I80"/>
    <mergeCell ref="N99:Q99"/>
    <mergeCell ref="N100:Q100"/>
    <mergeCell ref="N101:Q101"/>
    <mergeCell ref="E67:F67"/>
    <mergeCell ref="E69:F69"/>
    <mergeCell ref="A83:E83"/>
    <mergeCell ref="K75:Q75"/>
    <mergeCell ref="N81:Q81"/>
    <mergeCell ref="J100:K100"/>
    <mergeCell ref="J101:K101"/>
    <mergeCell ref="N83:Q83"/>
    <mergeCell ref="N89:Q89"/>
    <mergeCell ref="J99:K99"/>
    <mergeCell ref="G72:J72"/>
    <mergeCell ref="K72:Q72"/>
    <mergeCell ref="G68:J68"/>
    <mergeCell ref="B100:D100"/>
    <mergeCell ref="F94:I94"/>
    <mergeCell ref="F95:I95"/>
    <mergeCell ref="J87:K87"/>
    <mergeCell ref="L87:M87"/>
    <mergeCell ref="L89:M89"/>
    <mergeCell ref="B99:D99"/>
    <mergeCell ref="G69:J69"/>
    <mergeCell ref="G75:J75"/>
    <mergeCell ref="G70:J70"/>
    <mergeCell ref="G71:J71"/>
    <mergeCell ref="G73:J73"/>
    <mergeCell ref="B67:D67"/>
    <mergeCell ref="O79:Q79"/>
    <mergeCell ref="B74:D74"/>
    <mergeCell ref="E74:F74"/>
    <mergeCell ref="G74:J74"/>
    <mergeCell ref="K74:Q74"/>
    <mergeCell ref="K76:Q76"/>
    <mergeCell ref="L131:M131"/>
    <mergeCell ref="N131:Q131"/>
    <mergeCell ref="F131:I131"/>
    <mergeCell ref="L96:M96"/>
    <mergeCell ref="N96:Q96"/>
    <mergeCell ref="F127:I127"/>
    <mergeCell ref="B55:Q55"/>
    <mergeCell ref="B91:D91"/>
    <mergeCell ref="B92:D92"/>
    <mergeCell ref="B93:D93"/>
    <mergeCell ref="L91:M91"/>
    <mergeCell ref="L92:M92"/>
    <mergeCell ref="L93:M93"/>
    <mergeCell ref="N91:Q91"/>
    <mergeCell ref="N92:Q92"/>
    <mergeCell ref="N93:Q93"/>
    <mergeCell ref="F91:I91"/>
    <mergeCell ref="F92:I92"/>
    <mergeCell ref="F93:I93"/>
    <mergeCell ref="E76:F76"/>
    <mergeCell ref="G76:J76"/>
    <mergeCell ref="B70:D70"/>
    <mergeCell ref="B71:D71"/>
    <mergeCell ref="N111:Q111"/>
  </mergeCells>
  <phoneticPr fontId="0" type="noConversion"/>
  <pageMargins left="0" right="0" top="0" bottom="0" header="0" footer="0"/>
  <pageSetup paperSize="9" scale="55" orientation="landscape" r:id="rId1"/>
  <headerFooter alignWithMargins="0"/>
  <rowBreaks count="2" manualBreakCount="2">
    <brk id="77" max="16" man="1"/>
    <brk id="1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0813105</vt:lpstr>
      <vt:lpstr>'0813105'!Область_печати</vt:lpstr>
      <vt:lpstr>'091207'!Область_печати</vt:lpstr>
      <vt:lpstr>'180409'!Область_печати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2020-12-29T14:35:37Z</cp:lastPrinted>
  <dcterms:created xsi:type="dcterms:W3CDTF">2014-12-19T10:10:01Z</dcterms:created>
  <dcterms:modified xsi:type="dcterms:W3CDTF">2020-12-30T10:54:55Z</dcterms:modified>
</cp:coreProperties>
</file>