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</sheets>
  <definedNames>
    <definedName name="_xlnm.Print_Area" localSheetId="0">'паспорт'!$A$1:$M$113</definedName>
  </definedNames>
  <calcPr fullCalcOnLoad="1"/>
</workbook>
</file>

<file path=xl/sharedStrings.xml><?xml version="1.0" encoding="utf-8"?>
<sst xmlns="http://schemas.openxmlformats.org/spreadsheetml/2006/main" count="240" uniqueCount="187">
  <si>
    <t>ЗАТВЕРДЖЕНО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</si>
  <si>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</si>
  <si>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</si>
  <si>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</si>
  <si>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</si>
  <si>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</si>
  <si>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</si>
  <si>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</si>
  <si>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</si>
  <si>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</si>
  <si>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</si>
  <si>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</si>
  <si>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</si>
  <si>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</si>
  <si>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</si>
  <si>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</si>
  <si>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</si>
  <si>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</si>
  <si>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</si>
  <si>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</si>
  <si>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</si>
  <si>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</si>
  <si>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</si>
  <si>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</si>
  <si>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</si>
  <si>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</si>
  <si>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</si>
  <si>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</si>
  <si>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</si>
  <si>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</si>
  <si>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</si>
  <si>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 xml:space="preserve">                                                                                 </t>
  </si>
  <si>
    <t>Департамент освіти Житомирської міської ради</t>
  </si>
  <si>
    <t>Підстави для виконання бюджетної програми:</t>
  </si>
  <si>
    <t>Бюджетний кодекс України від 21.06.2001 № 2542-ІІІ</t>
  </si>
  <si>
    <t>Закону України «Про освіту» від 05.09.2017 № 2145-VIII</t>
  </si>
  <si>
    <t>Оплата праці з нарахуваннями</t>
  </si>
  <si>
    <t>Поточне утримання установи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</si>
  <si>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</si>
  <si>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</si>
  <si>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</si>
  <si>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</si>
  <si>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 xml:space="preserve"> - в тому числі посадових осіб місцевого самоврядування</t>
  </si>
  <si>
    <t>оплату теплопостачання</t>
  </si>
  <si>
    <t>оплату водопостачання та водовідведення</t>
  </si>
  <si>
    <t>оплату електроенергії</t>
  </si>
  <si>
    <t>теплопостачання</t>
  </si>
  <si>
    <t>водопостачання та водовідведення</t>
  </si>
  <si>
    <t>електроенергії</t>
  </si>
  <si>
    <t>розрахунок (відношення кількості виконаних листів, звернень, заяв, скарг до кількості отриманих)</t>
  </si>
  <si>
    <t>розрахунок (відношення спожитих Гкал до запланованих)</t>
  </si>
  <si>
    <t>розрахунок (відношення спожитих куб.м. до запланованих)</t>
  </si>
  <si>
    <t>розрахунок (відношення спожитих кВт/год до запланованих)</t>
  </si>
  <si>
    <t>розрахунок (відношення касових видатків до уточненого кошторису)</t>
  </si>
  <si>
    <t>грн.</t>
  </si>
  <si>
    <t>од.</t>
  </si>
  <si>
    <t>кв.м</t>
  </si>
  <si>
    <t>технічний паспорт</t>
  </si>
  <si>
    <t>нформаційна система енергомоніторингу (ІСЕ), договір</t>
  </si>
  <si>
    <t xml:space="preserve">електронний документообіг Системи електронного урядування "е-Місто", "Новатум", книга реєстрації </t>
  </si>
  <si>
    <t>розрахунок (відношення кількості листів, звернень, заяв, скарг до кількості посадових осіб місцевого самоврядування)</t>
  </si>
  <si>
    <t>розрахунок (відношення нормативно-правових актів до кількості посадових осіб місцевого самоврядування)</t>
  </si>
  <si>
    <t>розрахунок (відношення загальної суми витрат до кількості штатних працівників)</t>
  </si>
  <si>
    <t>розрахунок (відношення загальної кількості натуральних одиниць до опалювальної площі)</t>
  </si>
  <si>
    <t>розрахунок (відношення загальної кількості натуральних одиниць до загальної площі)</t>
  </si>
  <si>
    <t>%</t>
  </si>
  <si>
    <t>Гкал</t>
  </si>
  <si>
    <t>куб.м.</t>
  </si>
  <si>
    <t>кВт/год</t>
  </si>
  <si>
    <t>дні</t>
  </si>
  <si>
    <t>В.В. Арендарчук</t>
  </si>
  <si>
    <t>Д.А. Прохорчук</t>
  </si>
  <si>
    <t>0610160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</si>
  <si>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</si>
  <si>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</si>
  <si>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</si>
  <si>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</si>
  <si>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№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</si>
  <si>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</si>
  <si>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</si>
  <si>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</si>
  <si>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11.</t>
  </si>
  <si>
    <t>М.П.</t>
  </si>
  <si>
    <t>Директор департаменту освіти міської ради</t>
  </si>
  <si>
    <t>Департамент бюджету та фінансів міської ради</t>
  </si>
  <si>
    <t>Директор департаменту бюджету та фінансів</t>
  </si>
  <si>
    <t>Дата погодження</t>
  </si>
  <si>
    <t>Спрямування на організацію та забезпечення оптимальних умов функціонування галузі освіти, створення системного механізму її саморегуляції на загальнонаціональному, регіональному, місцевому рівнях та у навчально-виховних закладах і наукових установах освіти</t>
  </si>
  <si>
    <t>Забезпечення тісного співробітництва органів державного управління освітою всіх рівнів, навчально-виховних закладів, наукових установ, громадського самоврядування та їх відповідальності у межах повноважень</t>
  </si>
  <si>
    <t>Забезпечення додержання законодавства в галузі освіти; створення рівних умов для громадян у здобутті освіти; дотримання державних вимог щодо змісту, рівня й обсягу освіти; стимулювання творчого пошуку педагогів і науковців; автономність у діяльності навчальних закладів та наукових установ; можливість індивідуального загальнокультурного та професійного становлення суб'єктів навчання; забезпечення ефективного функціонування системи освіти в умовах формування ринкових відносин, ринку інтелектуальних ресурсів і освітніх послуг</t>
  </si>
  <si>
    <t>Концепція інтегрованого розвитку м. Житомира до 2030 року</t>
  </si>
  <si>
    <t>Забезпечення ефективного використання енергоресурсів</t>
  </si>
  <si>
    <t>Забезпечення збалансованої участі жінок і чоловіків у соціально-економічному житті та на рівні прийняття управлінських рішень</t>
  </si>
  <si>
    <t>Забезпечення доступності інфраструктури міста для всіх категорій суспільства</t>
  </si>
  <si>
    <t>Забезпечення доступності для кожного громадянина усіх форм і типів освітніх послуг, що надаються державою</t>
  </si>
  <si>
    <t>1.1</t>
  </si>
  <si>
    <t>1.2</t>
  </si>
  <si>
    <t>1.3</t>
  </si>
  <si>
    <t>Витрати на утримання департаменту</t>
  </si>
  <si>
    <t>Кількість штатних одиниць</t>
  </si>
  <si>
    <t>1.2.1</t>
  </si>
  <si>
    <t>з них жінок</t>
  </si>
  <si>
    <t>1.2.2</t>
  </si>
  <si>
    <t>1.2.3</t>
  </si>
  <si>
    <t>1.2.4</t>
  </si>
  <si>
    <t>Чисельність керівників</t>
  </si>
  <si>
    <t>з них жінок, які займають керівні посади</t>
  </si>
  <si>
    <t>Обсяг видатків на оплату енергоносіїв та комунальних послуг всього, з них на:</t>
  </si>
  <si>
    <t>Загальна площа приміщень</t>
  </si>
  <si>
    <t>Опалювальна площа приміщень (приведена площа)</t>
  </si>
  <si>
    <t>2.1</t>
  </si>
  <si>
    <t>Кількість отриманих доручень, листів, звернень, заяв, скарг</t>
  </si>
  <si>
    <t>2.2</t>
  </si>
  <si>
    <t>Кількість прийнятих нормативно-правових актів</t>
  </si>
  <si>
    <t>2.3</t>
  </si>
  <si>
    <t>Обсяг споживання енергоресурсів теплопостачання</t>
  </si>
  <si>
    <t>Обсяг споживання енергоресурсів водопостачання та водовідведення</t>
  </si>
  <si>
    <t>2.4</t>
  </si>
  <si>
    <t>2.5</t>
  </si>
  <si>
    <t>3.1</t>
  </si>
  <si>
    <t xml:space="preserve">Кількість виконаних  доручень, листів, звернень, заяв, скарг на одну посадову особу місцевого самоврядування </t>
  </si>
  <si>
    <t>3.2</t>
  </si>
  <si>
    <t>3.3</t>
  </si>
  <si>
    <t>Кількість прийнятих нормативно- правових актів на одну посадову особу місцевого самоврядування</t>
  </si>
  <si>
    <t>Витрати на утримання однієї штатної одиниці</t>
  </si>
  <si>
    <t>Середній обсяг споживання теплопостачання, Гкал на 1 кв.м. площі, що опалюється</t>
  </si>
  <si>
    <t>Середній обсяг споживання водопостачання, куб.м. на 1 кв.м. загальної площі</t>
  </si>
  <si>
    <t>Середній обсяг споживання електроенергія, кВт/год на 1 кв.м. загальної площі</t>
  </si>
  <si>
    <t>3.4</t>
  </si>
  <si>
    <t>3.5</t>
  </si>
  <si>
    <t>3.6</t>
  </si>
  <si>
    <t>Тривалість опалювального сезону</t>
  </si>
  <si>
    <t>3.7</t>
  </si>
  <si>
    <t>4.1</t>
  </si>
  <si>
    <t>4.2</t>
  </si>
  <si>
    <t>4.3</t>
  </si>
  <si>
    <t>4.2.1</t>
  </si>
  <si>
    <t>4.2.2</t>
  </si>
  <si>
    <t>4.2.3</t>
  </si>
  <si>
    <t>4.4</t>
  </si>
  <si>
    <t>4.5</t>
  </si>
  <si>
    <t>Відсоток вчасно виконаних  доручень листів, звернень, заяв, скарг у їх загальній кількості</t>
  </si>
  <si>
    <t>Річна економія енергоресурсів в натуральному виразі:</t>
  </si>
  <si>
    <t>Обсяг річної економії бюджетних коштів (теплопостачання, водопостачання та водовідведення, електроенергії)</t>
  </si>
  <si>
    <t xml:space="preserve">Відсоток жінок, які займають керівні посади </t>
  </si>
  <si>
    <t xml:space="preserve">Відсоток приміщень закладів, які є фізично доступними для всіх категорій населення </t>
  </si>
  <si>
    <t>розрахунок (відношення кількості приміщень, які є доступними для всіх категорій населення до загальної кількості приміщень)</t>
  </si>
  <si>
    <t>розрахунок (відношення керівних посад, які займають жінки до загальної кількості керівних посад)</t>
  </si>
  <si>
    <t xml:space="preserve">Наказ </t>
  </si>
  <si>
    <t>4.6</t>
  </si>
  <si>
    <t>Відсоток жінок у складі департаменту</t>
  </si>
  <si>
    <t>розрахунок (відношення кількості жінок до загальної кількості працюючих)</t>
  </si>
  <si>
    <r>
      <rPr>
        <b/>
        <sz val="12"/>
        <color indexed="8"/>
        <rFont val="Times New Roman"/>
        <family val="1"/>
      </rPr>
      <t>Мета бюджетної програми:</t>
    </r>
    <r>
      <rPr>
        <u val="single"/>
        <sz val="12"/>
        <color indexed="8"/>
        <rFont val="Times New Roman"/>
        <family val="1"/>
      </rPr>
      <t xml:space="preserve">    Керівництво і управління у сфері  освіти Житомирської міської об'єднаної територіальної громади </t>
    </r>
  </si>
  <si>
    <t>Здійснення виконавчим органом  - департаментом освіти Житомирської міської ради наданих законодавством повноважень у сфері освіти Житомирської міської об'єднаної територіальної громади</t>
  </si>
  <si>
    <t>Придбання обладнання та предметів довгострокового користування</t>
  </si>
  <si>
    <t>Паспорт</t>
  </si>
  <si>
    <t>Міська цільова Програма розвитку освіти Житомирської міської об"єднаної територіальної громади на період 2019-2021 років</t>
  </si>
  <si>
    <t>1.3.1</t>
  </si>
  <si>
    <t>1.3.2</t>
  </si>
  <si>
    <t>бюджетної програми місцевого бюджету на 2020 рік</t>
  </si>
  <si>
    <t>Закон України "Про державний бюджет України на 2020 рік"</t>
  </si>
  <si>
    <t>Напрями використання бюджетних коштів гривень</t>
  </si>
  <si>
    <t>Перелік місцевих / регіональних програм, що виконуються у складі бюджетної програми:                               (грн.)</t>
  </si>
  <si>
    <t>02143235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</si>
  <si>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</si>
  <si>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</si>
  <si>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</si>
  <si>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0111</t>
  </si>
  <si>
    <t>(код Функціональної класифікації видатків та кредитування бюджету)</t>
  </si>
  <si>
    <t>(код бюджету)</t>
  </si>
  <si>
    <t>06552000000</t>
  </si>
  <si>
    <t>(найменування бюджетної програми згідно з Типовою програмною класифікацією видатків та кредитування місцевого бюджету)</t>
  </si>
  <si>
    <t>Керівництво і управління у відповідній сфері у містах (місті Києві), селищах, селах, об"єднаних територіальних громадах</t>
  </si>
  <si>
    <t>1.3.3</t>
  </si>
  <si>
    <t>1,4</t>
  </si>
  <si>
    <t>1,5</t>
  </si>
  <si>
    <t>Обсяг споживання електроенергії</t>
  </si>
  <si>
    <t>Рішення виконавчого комітету Житомирської міської ради від 06.11.2019 № 1199 "Про внесення змін в додаток до рішення виконавчого комітету міської ради від 07.02.2018 № 87"</t>
  </si>
  <si>
    <t>кошторис на 2020 рік</t>
  </si>
  <si>
    <t>розрахунок до кошторису на 2020 рік</t>
  </si>
  <si>
    <t>0160</t>
  </si>
  <si>
    <t>0600000</t>
  </si>
  <si>
    <t>0610000</t>
  </si>
  <si>
    <t>Рішення міської ради від 18.12.2019 № 1716 "Про бюджет Житомирської міської об'єднаної територіальної громади на 2020 рік" зі змінами</t>
  </si>
  <si>
    <r>
      <rPr>
        <b/>
        <sz val="12"/>
        <rFont val="Times New Roman"/>
        <family val="1"/>
      </rPr>
      <t>Обсяг бюджетних призначень / бюджетних асигнувань</t>
    </r>
    <r>
      <rPr>
        <sz val="12"/>
        <rFont val="Times New Roman"/>
        <family val="1"/>
      </rPr>
      <t xml:space="preserve"> - </t>
    </r>
    <r>
      <rPr>
        <u val="single"/>
        <sz val="12"/>
        <rFont val="Times New Roman"/>
        <family val="1"/>
      </rPr>
      <t xml:space="preserve">  4 146 913,89</t>
    </r>
    <r>
      <rPr>
        <sz val="12"/>
        <rFont val="Times New Roman"/>
        <family val="1"/>
      </rPr>
      <t xml:space="preserve"> грн., у тому числі загального фонду - </t>
    </r>
    <r>
      <rPr>
        <u val="single"/>
        <sz val="12"/>
        <rFont val="Times New Roman"/>
        <family val="1"/>
      </rPr>
      <t xml:space="preserve"> 4 146 913,89 </t>
    </r>
    <r>
      <rPr>
        <sz val="12"/>
        <rFont val="Times New Roman"/>
        <family val="1"/>
      </rPr>
      <t>грн. та спеціального фонду -</t>
    </r>
    <r>
      <rPr>
        <u val="single"/>
        <sz val="12"/>
        <rFont val="Times New Roman"/>
        <family val="1"/>
      </rPr>
      <t xml:space="preserve"> 0,00 </t>
    </r>
    <r>
      <rPr>
        <sz val="12"/>
        <rFont val="Times New Roman"/>
        <family val="1"/>
      </rPr>
      <t>грн.</t>
    </r>
  </si>
  <si>
    <t xml:space="preserve">Розпорядження міського голови від 21.09.2020 № 794 "Про затвердження штатних розписів" </t>
  </si>
  <si>
    <t xml:space="preserve">Розпорядження міського голови від 21.09.2020 № 794 "Про затвердження штатних розписів", Звіт про суми нарахованої заробітної плати застрахованих осіб та суми нарахованого єдиного івнеску на загальнообовязкове соціальне страхування 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</si>
</sst>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000000"/>
    <numFmt numFmtId="179" formatCode="0.000000"/>
    <numFmt numFmtId="180" formatCode="0.00000"/>
    <numFmt numFmtId="181" formatCode="0.0000"/>
    <numFmt numFmtId="182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u val="single"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5" fillId="0" borderId="0" xfId="0" applyFont="1" applyBorder="1" applyAlignment="1">
      <alignment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/>
    </xf>
    <xf numFmtId="0" fontId="57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49" fontId="6" fillId="0" borderId="0" xfId="52" applyNumberFormat="1" applyFont="1" applyAlignment="1">
      <alignment vertical="center" wrapText="1"/>
      <protection/>
    </xf>
    <xf numFmtId="0" fontId="6" fillId="0" borderId="0" xfId="52" applyFont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1" fontId="54" fillId="0" borderId="10" xfId="0" applyNumberFormat="1" applyFont="1" applyBorder="1" applyAlignment="1">
      <alignment horizontal="center" vertical="center" wrapText="1"/>
    </xf>
    <xf numFmtId="1" fontId="54" fillId="33" borderId="10" xfId="0" applyNumberFormat="1" applyFont="1" applyFill="1" applyBorder="1" applyAlignment="1">
      <alignment horizontal="center" vertical="center" wrapText="1"/>
    </xf>
    <xf numFmtId="14" fontId="59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/>
    </xf>
    <xf numFmtId="14" fontId="59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center" vertical="center" wrapText="1"/>
    </xf>
    <xf numFmtId="4" fontId="57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14" fontId="55" fillId="0" borderId="0" xfId="0" applyNumberFormat="1" applyFont="1" applyAlignment="1">
      <alignment horizontal="center"/>
    </xf>
    <xf numFmtId="4" fontId="57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4" fillId="33" borderId="0" xfId="0" applyFont="1" applyFill="1" applyAlignment="1">
      <alignment horizontal="left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top" wrapText="1"/>
    </xf>
    <xf numFmtId="49" fontId="67" fillId="0" borderId="11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182" fontId="54" fillId="0" borderId="1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top" wrapText="1"/>
    </xf>
    <xf numFmtId="49" fontId="68" fillId="33" borderId="11" xfId="0" applyNumberFormat="1" applyFont="1" applyFill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6" fillId="33" borderId="10" xfId="52" applyFont="1" applyFill="1" applyBorder="1" applyAlignment="1">
      <alignment horizontal="left" vertical="center" wrapText="1"/>
      <protection/>
    </xf>
    <xf numFmtId="0" fontId="63" fillId="0" borderId="11" xfId="0" applyFont="1" applyBorder="1" applyAlignment="1">
      <alignment horizontal="center"/>
    </xf>
    <xf numFmtId="0" fontId="6" fillId="0" borderId="10" xfId="52" applyFont="1" applyBorder="1" applyAlignment="1">
      <alignment horizontal="left" vertical="center" wrapText="1"/>
      <protection/>
    </xf>
    <xf numFmtId="0" fontId="56" fillId="0" borderId="12" xfId="0" applyFont="1" applyBorder="1" applyAlignment="1">
      <alignment horizontal="center" vertical="top" wrapText="1"/>
    </xf>
    <xf numFmtId="0" fontId="57" fillId="0" borderId="0" xfId="0" applyFont="1" applyAlignment="1">
      <alignment vertical="center" wrapText="1"/>
    </xf>
    <xf numFmtId="0" fontId="54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182" fontId="54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5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49" fontId="6" fillId="0" borderId="13" xfId="52" applyNumberFormat="1" applyFont="1" applyBorder="1" applyAlignment="1">
      <alignment horizontal="left" vertical="center" wrapText="1"/>
      <protection/>
    </xf>
    <xf numFmtId="49" fontId="6" fillId="0" borderId="14" xfId="52" applyNumberFormat="1" applyFont="1" applyBorder="1" applyAlignment="1">
      <alignment horizontal="left" vertical="center" wrapText="1"/>
      <protection/>
    </xf>
    <xf numFmtId="49" fontId="6" fillId="0" borderId="15" xfId="52" applyNumberFormat="1" applyFont="1" applyBorder="1" applyAlignment="1">
      <alignment horizontal="left" vertical="center" wrapText="1"/>
      <protection/>
    </xf>
    <xf numFmtId="4" fontId="54" fillId="0" borderId="13" xfId="0" applyNumberFormat="1" applyFont="1" applyBorder="1" applyAlignment="1">
      <alignment horizontal="center" vertical="center" wrapText="1"/>
    </xf>
    <xf numFmtId="4" fontId="54" fillId="0" borderId="15" xfId="0" applyNumberFormat="1" applyFont="1" applyBorder="1" applyAlignment="1">
      <alignment horizontal="center" vertical="center" wrapText="1"/>
    </xf>
    <xf numFmtId="49" fontId="6" fillId="0" borderId="10" xfId="52" applyNumberFormat="1" applyFont="1" applyBorder="1" applyAlignment="1">
      <alignment horizontal="left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2" fillId="0" borderId="10" xfId="52" applyFont="1" applyBorder="1" applyAlignment="1">
      <alignment horizontal="left" vertical="center" wrapText="1"/>
      <protection/>
    </xf>
    <xf numFmtId="0" fontId="56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7" fillId="33" borderId="10" xfId="52" applyFont="1" applyFill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6" fillId="0" borderId="12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9" fontId="6" fillId="0" borderId="0" xfId="52" applyNumberFormat="1" applyFont="1" applyAlignment="1">
      <alignment vertical="center" wrapText="1"/>
      <protection/>
    </xf>
    <xf numFmtId="0" fontId="6" fillId="0" borderId="0" xfId="52" applyFont="1" applyAlignment="1">
      <alignment vertical="center" wrapText="1"/>
      <protection/>
    </xf>
    <xf numFmtId="0" fontId="6" fillId="0" borderId="0" xfId="0" applyFont="1" applyAlignment="1">
      <alignment horizontal="left" vertical="center" wrapText="1"/>
    </xf>
    <xf numFmtId="0" fontId="54" fillId="33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wrapText="1"/>
    </xf>
    <xf numFmtId="0" fontId="69" fillId="0" borderId="11" xfId="0" applyFont="1" applyBorder="1" applyAlignment="1">
      <alignment horizontal="center"/>
    </xf>
    <xf numFmtId="0" fontId="7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view="pageBreakPreview" zoomScale="75" zoomScaleSheetLayoutView="75" zoomScalePageLayoutView="0" workbookViewId="0" topLeftCell="A95">
      <selection activeCell="G98" sqref="G98"/>
    </sheetView>
  </sheetViews>
  <sheetFormatPr defaultColWidth="21.57421875" defaultRowHeight="15"/>
  <cols>
    <col min="1" max="1" width="6.57421875" style="3" customWidth="1"/>
    <col min="2" max="2" width="5.8515625" style="3" customWidth="1"/>
    <col min="3" max="3" width="21.57421875" style="3" customWidth="1"/>
    <col min="4" max="4" width="11.00390625" style="3" customWidth="1"/>
    <col min="5" max="5" width="19.00390625" style="3" customWidth="1"/>
    <col min="6" max="6" width="15.00390625" style="3" customWidth="1"/>
    <col min="7" max="7" width="12.8515625" style="3" customWidth="1"/>
    <col min="8" max="8" width="18.57421875" style="3" customWidth="1"/>
    <col min="9" max="9" width="21.57421875" style="3" customWidth="1"/>
    <col min="10" max="10" width="17.421875" style="3" customWidth="1"/>
    <col min="11" max="11" width="3.00390625" style="3" customWidth="1"/>
    <col min="12" max="12" width="18.7109375" style="3" customWidth="1"/>
    <col min="13" max="13" width="19.28125" style="3" customWidth="1"/>
    <col min="14" max="16384" width="21.57421875" style="3" customWidth="1"/>
  </cols>
  <sheetData>
    <row r="1" spans="10:13" ht="15">
      <c r="J1" s="34" t="s">
        <v>0</v>
      </c>
      <c r="K1" s="34"/>
      <c r="L1" s="35"/>
      <c r="M1" s="35"/>
    </row>
    <row r="2" spans="10:13" ht="15">
      <c r="J2" s="104" t="s">
        <v>73</v>
      </c>
      <c r="K2" s="104"/>
      <c r="L2" s="104"/>
      <c r="M2" s="104"/>
    </row>
    <row r="3" spans="10:13" ht="15">
      <c r="J3" s="35" t="s">
        <v>74</v>
      </c>
      <c r="K3" s="35"/>
      <c r="L3" s="35"/>
      <c r="M3" s="35"/>
    </row>
    <row r="4" spans="10:13" ht="15">
      <c r="J4" s="35" t="s">
        <v>75</v>
      </c>
      <c r="K4" s="35"/>
      <c r="L4" s="35"/>
      <c r="M4" s="35"/>
    </row>
    <row r="5" spans="10:13" ht="15">
      <c r="J5" s="35" t="s">
        <v>76</v>
      </c>
      <c r="K5" s="35"/>
      <c r="L5" s="35"/>
      <c r="M5" s="35"/>
    </row>
    <row r="7" spans="1:11" ht="15.75">
      <c r="A7" s="1"/>
      <c r="B7" s="8"/>
      <c r="J7" s="1" t="s">
        <v>0</v>
      </c>
      <c r="K7" s="19"/>
    </row>
    <row r="8" spans="1:13" ht="15.75">
      <c r="A8" s="1"/>
      <c r="B8" s="8"/>
      <c r="J8" s="133" t="s">
        <v>148</v>
      </c>
      <c r="K8" s="133"/>
      <c r="L8" s="133"/>
      <c r="M8" s="133"/>
    </row>
    <row r="9" spans="1:13" ht="15.75">
      <c r="A9" s="1"/>
      <c r="B9" s="8"/>
      <c r="C9" s="1"/>
      <c r="D9" s="8"/>
      <c r="E9" s="8"/>
      <c r="F9" s="10"/>
      <c r="G9" s="3" t="s">
        <v>31</v>
      </c>
      <c r="J9" s="134" t="s">
        <v>32</v>
      </c>
      <c r="K9" s="134"/>
      <c r="L9" s="134"/>
      <c r="M9" s="134"/>
    </row>
    <row r="10" spans="1:13" ht="15" customHeight="1">
      <c r="A10" s="1"/>
      <c r="B10" s="8"/>
      <c r="J10" s="94" t="s">
        <v>1</v>
      </c>
      <c r="K10" s="94"/>
      <c r="L10" s="94"/>
      <c r="M10" s="94"/>
    </row>
    <row r="11" spans="1:13" ht="15.75" customHeight="1">
      <c r="A11" s="1"/>
      <c r="B11" s="8"/>
      <c r="J11" s="30"/>
      <c r="K11" s="36" t="s">
        <v>77</v>
      </c>
      <c r="L11" s="51"/>
      <c r="M11" s="8"/>
    </row>
    <row r="13" spans="1:13" ht="18.75">
      <c r="A13" s="135" t="s">
        <v>155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1:13" ht="18.75">
      <c r="A14" s="135" t="s">
        <v>159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7:8" ht="15">
      <c r="G15" s="16"/>
      <c r="H15" s="16"/>
    </row>
    <row r="16" spans="1:12" ht="15.75" customHeight="1">
      <c r="A16" s="121"/>
      <c r="B16" s="121" t="s">
        <v>2</v>
      </c>
      <c r="C16" s="88" t="s">
        <v>181</v>
      </c>
      <c r="D16" s="88"/>
      <c r="E16" s="89" t="s">
        <v>32</v>
      </c>
      <c r="F16" s="89"/>
      <c r="G16" s="89"/>
      <c r="H16" s="89"/>
      <c r="I16" s="89"/>
      <c r="J16" s="89" t="s">
        <v>163</v>
      </c>
      <c r="K16" s="89"/>
      <c r="L16" s="89"/>
    </row>
    <row r="17" spans="1:13" ht="26.25" customHeight="1">
      <c r="A17" s="121"/>
      <c r="B17" s="121"/>
      <c r="C17" s="86" t="s">
        <v>165</v>
      </c>
      <c r="D17" s="86"/>
      <c r="E17" s="87" t="s">
        <v>1</v>
      </c>
      <c r="F17" s="87"/>
      <c r="G17" s="87"/>
      <c r="H17" s="87"/>
      <c r="I17" s="87"/>
      <c r="J17" s="94" t="s">
        <v>164</v>
      </c>
      <c r="K17" s="94"/>
      <c r="L17" s="94"/>
      <c r="M17" s="12"/>
    </row>
    <row r="18" spans="1:13" ht="26.25" customHeight="1">
      <c r="A18" s="74"/>
      <c r="B18" s="74"/>
      <c r="C18" s="81"/>
      <c r="D18" s="81"/>
      <c r="E18" s="12"/>
      <c r="F18" s="12"/>
      <c r="G18" s="12"/>
      <c r="H18" s="12"/>
      <c r="I18" s="12"/>
      <c r="M18" s="12"/>
    </row>
    <row r="19" spans="1:13" ht="15.75" customHeight="1">
      <c r="A19" s="121"/>
      <c r="B19" s="121" t="s">
        <v>3</v>
      </c>
      <c r="C19" s="88" t="s">
        <v>182</v>
      </c>
      <c r="D19" s="88"/>
      <c r="E19" s="89" t="s">
        <v>32</v>
      </c>
      <c r="F19" s="89"/>
      <c r="G19" s="89"/>
      <c r="H19" s="89"/>
      <c r="I19" s="89"/>
      <c r="J19" s="89" t="s">
        <v>163</v>
      </c>
      <c r="K19" s="89"/>
      <c r="L19" s="89"/>
      <c r="M19" s="16"/>
    </row>
    <row r="20" spans="1:13" ht="48.75" customHeight="1">
      <c r="A20" s="121"/>
      <c r="B20" s="121"/>
      <c r="C20" s="86" t="s">
        <v>165</v>
      </c>
      <c r="D20" s="86"/>
      <c r="E20" s="87" t="s">
        <v>30</v>
      </c>
      <c r="F20" s="87"/>
      <c r="G20" s="87"/>
      <c r="H20" s="87"/>
      <c r="I20" s="87"/>
      <c r="J20" s="94" t="s">
        <v>164</v>
      </c>
      <c r="K20" s="94"/>
      <c r="L20" s="94"/>
      <c r="M20" s="12"/>
    </row>
    <row r="21" spans="1:12" ht="33" customHeight="1">
      <c r="A21" s="121"/>
      <c r="B21" s="121" t="s">
        <v>4</v>
      </c>
      <c r="C21" s="88" t="s">
        <v>72</v>
      </c>
      <c r="D21" s="88"/>
      <c r="E21" s="82" t="s">
        <v>180</v>
      </c>
      <c r="F21" s="70" t="s">
        <v>167</v>
      </c>
      <c r="G21" s="127" t="s">
        <v>172</v>
      </c>
      <c r="H21" s="127"/>
      <c r="I21" s="127"/>
      <c r="J21" s="127"/>
      <c r="K21" s="127"/>
      <c r="L21" s="70" t="s">
        <v>170</v>
      </c>
    </row>
    <row r="22" spans="1:12" ht="49.5" customHeight="1">
      <c r="A22" s="121"/>
      <c r="B22" s="121"/>
      <c r="C22" s="86" t="s">
        <v>165</v>
      </c>
      <c r="D22" s="86"/>
      <c r="E22" s="67" t="s">
        <v>166</v>
      </c>
      <c r="F22" s="68" t="s">
        <v>168</v>
      </c>
      <c r="H22" s="126" t="s">
        <v>171</v>
      </c>
      <c r="I22" s="126"/>
      <c r="J22" s="126"/>
      <c r="K22" s="32"/>
      <c r="L22" s="69" t="s">
        <v>169</v>
      </c>
    </row>
    <row r="23" spans="1:13" ht="17.25" customHeight="1">
      <c r="A23" s="13"/>
      <c r="B23" s="13" t="s">
        <v>5</v>
      </c>
      <c r="C23" s="131" t="s">
        <v>184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ht="15" customHeight="1">
      <c r="A24" s="79"/>
      <c r="B24" s="79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 ht="21" customHeight="1">
      <c r="A25" s="13"/>
      <c r="B25" s="13" t="s">
        <v>6</v>
      </c>
      <c r="C25" s="90" t="s">
        <v>33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1:20" ht="22.5" customHeight="1">
      <c r="A26" s="13"/>
      <c r="B26" s="13"/>
      <c r="C26" s="129" t="s">
        <v>34</v>
      </c>
      <c r="D26" s="129"/>
      <c r="E26" s="129"/>
      <c r="F26" s="130"/>
      <c r="G26" s="130"/>
      <c r="H26" s="130"/>
      <c r="I26" s="130"/>
      <c r="J26" s="22"/>
      <c r="K26" s="22"/>
      <c r="L26" s="22"/>
      <c r="M26" s="22"/>
      <c r="N26" s="23"/>
      <c r="O26" s="23"/>
      <c r="P26" s="23"/>
      <c r="Q26" s="23"/>
      <c r="R26" s="23"/>
      <c r="S26" s="23"/>
      <c r="T26" s="23"/>
    </row>
    <row r="27" spans="1:20" ht="20.25" customHeight="1">
      <c r="A27" s="17"/>
      <c r="B27" s="17"/>
      <c r="C27" s="125" t="s">
        <v>160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</row>
    <row r="28" spans="1:20" ht="18" customHeight="1">
      <c r="A28" s="17"/>
      <c r="B28" s="17"/>
      <c r="C28" s="23" t="s">
        <v>35</v>
      </c>
      <c r="D28" s="20"/>
      <c r="E28" s="20"/>
      <c r="F28" s="21"/>
      <c r="G28" s="21"/>
      <c r="H28" s="21"/>
      <c r="I28" s="21"/>
      <c r="J28" s="22"/>
      <c r="K28" s="22"/>
      <c r="L28" s="22"/>
      <c r="M28" s="22"/>
      <c r="N28" s="23"/>
      <c r="O28" s="23"/>
      <c r="P28" s="23"/>
      <c r="Q28" s="23"/>
      <c r="R28" s="23"/>
      <c r="S28" s="23"/>
      <c r="T28" s="23"/>
    </row>
    <row r="29" spans="1:20" ht="19.5" customHeight="1">
      <c r="A29" s="17"/>
      <c r="B29" s="17"/>
      <c r="C29" s="132" t="s">
        <v>90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23"/>
      <c r="O29" s="23"/>
      <c r="P29" s="23"/>
      <c r="Q29" s="23"/>
      <c r="R29" s="23"/>
      <c r="S29" s="23"/>
      <c r="T29" s="23"/>
    </row>
    <row r="30" spans="1:20" ht="21" customHeight="1">
      <c r="A30" s="62"/>
      <c r="B30" s="62"/>
      <c r="C30" s="122" t="s">
        <v>156</v>
      </c>
      <c r="D30" s="122"/>
      <c r="E30" s="122"/>
      <c r="F30" s="122"/>
      <c r="G30" s="122"/>
      <c r="H30" s="122"/>
      <c r="I30" s="122"/>
      <c r="J30" s="122"/>
      <c r="K30" s="122"/>
      <c r="L30" s="122"/>
      <c r="M30" s="63"/>
      <c r="N30" s="23"/>
      <c r="O30" s="23"/>
      <c r="P30" s="23"/>
      <c r="Q30" s="23"/>
      <c r="R30" s="23"/>
      <c r="S30" s="23"/>
      <c r="T30" s="23"/>
    </row>
    <row r="31" spans="1:13" ht="21" customHeight="1">
      <c r="A31" s="17"/>
      <c r="B31" s="17"/>
      <c r="C31" s="131" t="s">
        <v>183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13" ht="20.25" customHeight="1">
      <c r="A32" s="31"/>
      <c r="B32" s="31" t="s">
        <v>7</v>
      </c>
      <c r="C32" s="90" t="s">
        <v>78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1:13" ht="15.75">
      <c r="A33" s="105" t="s">
        <v>79</v>
      </c>
      <c r="B33" s="105"/>
      <c r="C33" s="106" t="s">
        <v>80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8"/>
    </row>
    <row r="34" spans="1:13" ht="36.75" customHeight="1">
      <c r="A34" s="105">
        <v>1</v>
      </c>
      <c r="B34" s="105"/>
      <c r="C34" s="109" t="s">
        <v>87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1"/>
    </row>
    <row r="35" spans="1:13" ht="35.25" customHeight="1">
      <c r="A35" s="105">
        <v>2</v>
      </c>
      <c r="B35" s="105"/>
      <c r="C35" s="96" t="s">
        <v>88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1:13" ht="68.25" customHeight="1">
      <c r="A36" s="105">
        <v>3</v>
      </c>
      <c r="B36" s="105"/>
      <c r="C36" s="109" t="s">
        <v>89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ht="18.75" customHeight="1">
      <c r="A37" s="13"/>
      <c r="B37" s="31" t="s">
        <v>8</v>
      </c>
      <c r="C37" s="136" t="s">
        <v>152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</row>
    <row r="38" spans="1:13" ht="15.75">
      <c r="A38" s="13"/>
      <c r="B38" s="13"/>
      <c r="C38" s="11"/>
      <c r="D38" s="11"/>
      <c r="E38" s="11"/>
      <c r="F38" s="11"/>
      <c r="G38" s="11"/>
      <c r="H38" s="11"/>
      <c r="I38" s="11"/>
      <c r="J38" s="11"/>
      <c r="K38" s="33"/>
      <c r="L38" s="11"/>
      <c r="M38" s="11"/>
    </row>
    <row r="39" spans="1:9" ht="22.5" customHeight="1">
      <c r="A39" s="13"/>
      <c r="B39" s="31" t="s">
        <v>12</v>
      </c>
      <c r="C39" s="95" t="s">
        <v>9</v>
      </c>
      <c r="D39" s="95"/>
      <c r="E39" s="95"/>
      <c r="F39" s="95"/>
      <c r="G39" s="95"/>
      <c r="H39" s="95"/>
      <c r="I39" s="14"/>
    </row>
    <row r="40" spans="1:13" ht="24" customHeight="1">
      <c r="A40" s="5" t="s">
        <v>10</v>
      </c>
      <c r="B40" s="106" t="s">
        <v>11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8"/>
    </row>
    <row r="41" spans="1:13" ht="33" customHeight="1">
      <c r="A41" s="5">
        <v>1</v>
      </c>
      <c r="B41" s="109" t="s">
        <v>153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1"/>
    </row>
    <row r="42" spans="1:13" ht="25.5" customHeight="1">
      <c r="A42" s="52">
        <v>2</v>
      </c>
      <c r="B42" s="109" t="s">
        <v>94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1"/>
    </row>
    <row r="43" spans="1:13" ht="17.25" customHeight="1">
      <c r="A43" s="52">
        <v>3</v>
      </c>
      <c r="B43" s="109" t="s">
        <v>92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</row>
    <row r="44" spans="1:13" ht="21.75" customHeight="1">
      <c r="A44" s="52">
        <v>4</v>
      </c>
      <c r="B44" s="109" t="s">
        <v>93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1"/>
    </row>
    <row r="45" spans="1:13" ht="19.5" customHeight="1">
      <c r="A45" s="52">
        <v>5</v>
      </c>
      <c r="B45" s="109" t="s">
        <v>91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1"/>
    </row>
    <row r="46" spans="1:2" ht="15.75">
      <c r="A46" s="2"/>
      <c r="B46" s="2"/>
    </row>
    <row r="47" spans="1:13" ht="22.5" customHeight="1">
      <c r="A47" s="13"/>
      <c r="B47" s="31" t="s">
        <v>17</v>
      </c>
      <c r="C47" s="90" t="s">
        <v>161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11" ht="38.25" customHeight="1">
      <c r="A48" s="50" t="s">
        <v>10</v>
      </c>
      <c r="B48" s="105" t="s">
        <v>13</v>
      </c>
      <c r="C48" s="105"/>
      <c r="D48" s="105"/>
      <c r="E48" s="105"/>
      <c r="F48" s="105" t="s">
        <v>14</v>
      </c>
      <c r="G48" s="105"/>
      <c r="H48" s="50" t="s">
        <v>15</v>
      </c>
      <c r="I48" s="50" t="s">
        <v>16</v>
      </c>
      <c r="K48" s="37"/>
    </row>
    <row r="49" spans="1:11" ht="15">
      <c r="A49" s="43">
        <v>1</v>
      </c>
      <c r="B49" s="128">
        <v>2</v>
      </c>
      <c r="C49" s="128"/>
      <c r="D49" s="128"/>
      <c r="E49" s="128"/>
      <c r="F49" s="128">
        <v>3</v>
      </c>
      <c r="G49" s="128"/>
      <c r="H49" s="43">
        <v>4</v>
      </c>
      <c r="I49" s="43">
        <v>5</v>
      </c>
      <c r="K49" s="38"/>
    </row>
    <row r="50" spans="1:11" ht="18" customHeight="1">
      <c r="A50" s="50">
        <v>1</v>
      </c>
      <c r="B50" s="124" t="s">
        <v>36</v>
      </c>
      <c r="C50" s="124"/>
      <c r="D50" s="124"/>
      <c r="E50" s="124"/>
      <c r="F50" s="85">
        <f>3237970+661405-37050+3624.42-18735.75</f>
        <v>3847213.67</v>
      </c>
      <c r="G50" s="85"/>
      <c r="H50" s="25"/>
      <c r="I50" s="25">
        <f>F50+H50</f>
        <v>3847213.67</v>
      </c>
      <c r="K50" s="39"/>
    </row>
    <row r="51" spans="1:11" ht="19.5" customHeight="1">
      <c r="A51" s="50">
        <v>2</v>
      </c>
      <c r="B51" s="124" t="s">
        <v>37</v>
      </c>
      <c r="C51" s="124"/>
      <c r="D51" s="124"/>
      <c r="E51" s="124"/>
      <c r="F51" s="85">
        <f>205230-7532.54</f>
        <v>197697.46</v>
      </c>
      <c r="G51" s="85"/>
      <c r="H51" s="25"/>
      <c r="I51" s="25">
        <f aca="true" t="shared" si="0" ref="I51:I56">F51+H51</f>
        <v>197697.46</v>
      </c>
      <c r="K51" s="39"/>
    </row>
    <row r="52" spans="1:11" ht="21.75" customHeight="1">
      <c r="A52" s="50">
        <v>3</v>
      </c>
      <c r="B52" s="124" t="s">
        <v>38</v>
      </c>
      <c r="C52" s="124"/>
      <c r="D52" s="124"/>
      <c r="E52" s="124"/>
      <c r="F52" s="85">
        <f>1723-1723</f>
        <v>0</v>
      </c>
      <c r="G52" s="85"/>
      <c r="H52" s="25"/>
      <c r="I52" s="25">
        <f t="shared" si="0"/>
        <v>0</v>
      </c>
      <c r="K52" s="39"/>
    </row>
    <row r="53" spans="1:11" ht="21.75" customHeight="1">
      <c r="A53" s="50">
        <v>4</v>
      </c>
      <c r="B53" s="123" t="s">
        <v>39</v>
      </c>
      <c r="C53" s="123"/>
      <c r="D53" s="123"/>
      <c r="E53" s="123"/>
      <c r="F53" s="85">
        <f>92023-14686.21</f>
        <v>77336.79000000001</v>
      </c>
      <c r="G53" s="85"/>
      <c r="H53" s="25"/>
      <c r="I53" s="25">
        <f t="shared" si="0"/>
        <v>77336.79000000001</v>
      </c>
      <c r="K53" s="39"/>
    </row>
    <row r="54" spans="1:11" ht="19.5" customHeight="1">
      <c r="A54" s="50">
        <v>5</v>
      </c>
      <c r="B54" s="123" t="s">
        <v>40</v>
      </c>
      <c r="C54" s="123"/>
      <c r="D54" s="123"/>
      <c r="E54" s="123"/>
      <c r="F54" s="85">
        <f>2253-654.64</f>
        <v>1598.3600000000001</v>
      </c>
      <c r="G54" s="85"/>
      <c r="H54" s="25"/>
      <c r="I54" s="25">
        <f t="shared" si="0"/>
        <v>1598.3600000000001</v>
      </c>
      <c r="K54" s="39"/>
    </row>
    <row r="55" spans="1:11" ht="18" customHeight="1">
      <c r="A55" s="50">
        <v>6</v>
      </c>
      <c r="B55" s="123" t="s">
        <v>41</v>
      </c>
      <c r="C55" s="123"/>
      <c r="D55" s="123"/>
      <c r="E55" s="123"/>
      <c r="F55" s="85">
        <f>33659-10591.39</f>
        <v>23067.61</v>
      </c>
      <c r="G55" s="85"/>
      <c r="H55" s="25"/>
      <c r="I55" s="25">
        <f t="shared" si="0"/>
        <v>23067.61</v>
      </c>
      <c r="K55" s="39"/>
    </row>
    <row r="56" spans="1:11" ht="35.25" customHeight="1" hidden="1">
      <c r="A56" s="57">
        <v>7</v>
      </c>
      <c r="B56" s="112" t="s">
        <v>154</v>
      </c>
      <c r="C56" s="113"/>
      <c r="D56" s="113"/>
      <c r="E56" s="114"/>
      <c r="F56" s="115"/>
      <c r="G56" s="116"/>
      <c r="H56" s="58"/>
      <c r="I56" s="58">
        <f t="shared" si="0"/>
        <v>0</v>
      </c>
      <c r="K56" s="39"/>
    </row>
    <row r="57" spans="1:11" ht="15.75" customHeight="1">
      <c r="A57" s="103" t="s">
        <v>16</v>
      </c>
      <c r="B57" s="103"/>
      <c r="C57" s="103"/>
      <c r="D57" s="103"/>
      <c r="E57" s="103"/>
      <c r="F57" s="140">
        <f>SUM(F50:G55)</f>
        <v>4146913.8899999997</v>
      </c>
      <c r="G57" s="140"/>
      <c r="H57" s="26">
        <f>H56</f>
        <v>0</v>
      </c>
      <c r="I57" s="56">
        <f>SUM(I50:I56)</f>
        <v>4146913.8899999997</v>
      </c>
      <c r="K57" s="40"/>
    </row>
    <row r="58" spans="1:11" ht="15.75" customHeight="1">
      <c r="A58" s="41"/>
      <c r="B58" s="41"/>
      <c r="C58" s="41"/>
      <c r="D58" s="41"/>
      <c r="E58" s="41"/>
      <c r="F58" s="40"/>
      <c r="G58" s="40"/>
      <c r="H58" s="40"/>
      <c r="I58" s="40"/>
      <c r="J58" s="40"/>
      <c r="K58" s="40"/>
    </row>
    <row r="59" spans="1:13" ht="15.75">
      <c r="A59" s="13"/>
      <c r="B59" s="13">
        <v>10</v>
      </c>
      <c r="C59" s="90" t="s">
        <v>162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9" ht="16.5" customHeight="1">
      <c r="A60" s="6" t="s">
        <v>79</v>
      </c>
      <c r="B60" s="107" t="s">
        <v>18</v>
      </c>
      <c r="C60" s="107"/>
      <c r="D60" s="107"/>
      <c r="E60" s="108"/>
      <c r="F60" s="106" t="s">
        <v>14</v>
      </c>
      <c r="G60" s="108"/>
      <c r="H60" s="5" t="s">
        <v>15</v>
      </c>
      <c r="I60" s="65" t="s">
        <v>16</v>
      </c>
    </row>
    <row r="61" spans="1:9" ht="12.75" customHeight="1" hidden="1">
      <c r="A61" s="43">
        <v>1</v>
      </c>
      <c r="B61" s="99">
        <v>2</v>
      </c>
      <c r="C61" s="100"/>
      <c r="D61" s="100"/>
      <c r="E61" s="101"/>
      <c r="F61" s="99">
        <v>3</v>
      </c>
      <c r="G61" s="101"/>
      <c r="H61" s="24">
        <v>4</v>
      </c>
      <c r="I61" s="66">
        <v>5</v>
      </c>
    </row>
    <row r="62" spans="1:9" ht="18.75" customHeight="1">
      <c r="A62" s="46"/>
      <c r="B62" s="137"/>
      <c r="C62" s="138"/>
      <c r="D62" s="138"/>
      <c r="E62" s="139"/>
      <c r="F62" s="115"/>
      <c r="G62" s="108"/>
      <c r="H62" s="59"/>
      <c r="I62" s="64">
        <f>F62+H62</f>
        <v>0</v>
      </c>
    </row>
    <row r="63" spans="1:9" ht="15.75" customHeight="1">
      <c r="A63" s="103" t="s">
        <v>16</v>
      </c>
      <c r="B63" s="103"/>
      <c r="C63" s="103"/>
      <c r="D63" s="103"/>
      <c r="E63" s="103"/>
      <c r="F63" s="141"/>
      <c r="G63" s="142"/>
      <c r="H63" s="72"/>
      <c r="I63" s="71">
        <f>F63+H63</f>
        <v>0</v>
      </c>
    </row>
    <row r="64" spans="1:2" ht="15.75">
      <c r="A64" s="2"/>
      <c r="B64" s="2"/>
    </row>
    <row r="65" spans="1:13" ht="15.75">
      <c r="A65" s="13"/>
      <c r="B65" s="31" t="s">
        <v>81</v>
      </c>
      <c r="C65" s="90" t="s">
        <v>19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ht="30" customHeight="1">
      <c r="A66" s="77" t="s">
        <v>10</v>
      </c>
      <c r="B66" s="105" t="s">
        <v>20</v>
      </c>
      <c r="C66" s="105"/>
      <c r="D66" s="105"/>
      <c r="E66" s="105"/>
      <c r="F66" s="105"/>
      <c r="G66" s="77" t="s">
        <v>21</v>
      </c>
      <c r="H66" s="105" t="s">
        <v>22</v>
      </c>
      <c r="I66" s="105"/>
      <c r="J66" s="77" t="s">
        <v>14</v>
      </c>
      <c r="K66" s="105" t="s">
        <v>15</v>
      </c>
      <c r="L66" s="105"/>
      <c r="M66" s="77" t="s">
        <v>16</v>
      </c>
    </row>
    <row r="67" spans="1:13" ht="15.75">
      <c r="A67" s="77">
        <v>1</v>
      </c>
      <c r="B67" s="105">
        <v>2</v>
      </c>
      <c r="C67" s="105"/>
      <c r="D67" s="105"/>
      <c r="E67" s="105"/>
      <c r="F67" s="105"/>
      <c r="G67" s="77">
        <v>3</v>
      </c>
      <c r="H67" s="105">
        <v>4</v>
      </c>
      <c r="I67" s="105"/>
      <c r="J67" s="77">
        <v>5</v>
      </c>
      <c r="K67" s="105">
        <v>6</v>
      </c>
      <c r="L67" s="105"/>
      <c r="M67" s="77">
        <v>7</v>
      </c>
    </row>
    <row r="68" spans="1:13" ht="15.75" customHeight="1">
      <c r="A68" s="76">
        <v>1</v>
      </c>
      <c r="B68" s="98" t="s">
        <v>23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1:13" ht="56.25" customHeight="1">
      <c r="A69" s="54" t="s">
        <v>95</v>
      </c>
      <c r="B69" s="93" t="s">
        <v>98</v>
      </c>
      <c r="C69" s="93"/>
      <c r="D69" s="93"/>
      <c r="E69" s="93"/>
      <c r="F69" s="93"/>
      <c r="G69" s="77" t="s">
        <v>54</v>
      </c>
      <c r="H69" s="120" t="s">
        <v>183</v>
      </c>
      <c r="I69" s="120"/>
      <c r="J69" s="75">
        <f>F57</f>
        <v>4146913.8899999997</v>
      </c>
      <c r="K69" s="85">
        <f>H57</f>
        <v>0</v>
      </c>
      <c r="L69" s="85"/>
      <c r="M69" s="75">
        <f>J69+K69</f>
        <v>4146913.8899999997</v>
      </c>
    </row>
    <row r="70" spans="1:13" ht="17.25" customHeight="1">
      <c r="A70" s="54" t="s">
        <v>96</v>
      </c>
      <c r="B70" s="93" t="s">
        <v>99</v>
      </c>
      <c r="C70" s="93"/>
      <c r="D70" s="93"/>
      <c r="E70" s="93"/>
      <c r="F70" s="93"/>
      <c r="G70" s="77" t="s">
        <v>55</v>
      </c>
      <c r="H70" s="118" t="s">
        <v>186</v>
      </c>
      <c r="I70" s="118"/>
      <c r="J70" s="77">
        <v>14</v>
      </c>
      <c r="K70" s="85"/>
      <c r="L70" s="85"/>
      <c r="M70" s="61">
        <f aca="true" t="shared" si="1" ref="M70:M80">J70</f>
        <v>14</v>
      </c>
    </row>
    <row r="71" spans="1:13" ht="69" customHeight="1">
      <c r="A71" s="54" t="s">
        <v>100</v>
      </c>
      <c r="B71" s="93" t="s">
        <v>101</v>
      </c>
      <c r="C71" s="93"/>
      <c r="D71" s="93"/>
      <c r="E71" s="93"/>
      <c r="F71" s="93"/>
      <c r="G71" s="77" t="s">
        <v>55</v>
      </c>
      <c r="H71" s="118"/>
      <c r="I71" s="118"/>
      <c r="J71" s="77">
        <v>11</v>
      </c>
      <c r="K71" s="85"/>
      <c r="L71" s="85"/>
      <c r="M71" s="61">
        <f>J71</f>
        <v>11</v>
      </c>
    </row>
    <row r="72" spans="1:13" ht="30" customHeight="1">
      <c r="A72" s="54" t="s">
        <v>102</v>
      </c>
      <c r="B72" s="117" t="s">
        <v>42</v>
      </c>
      <c r="C72" s="117"/>
      <c r="D72" s="117"/>
      <c r="E72" s="117"/>
      <c r="F72" s="117"/>
      <c r="G72" s="77" t="s">
        <v>55</v>
      </c>
      <c r="H72" s="118" t="s">
        <v>185</v>
      </c>
      <c r="I72" s="118"/>
      <c r="J72" s="77">
        <v>11</v>
      </c>
      <c r="K72" s="85"/>
      <c r="L72" s="85"/>
      <c r="M72" s="61">
        <f t="shared" si="1"/>
        <v>11</v>
      </c>
    </row>
    <row r="73" spans="1:13" ht="20.25" customHeight="1">
      <c r="A73" s="54" t="s">
        <v>103</v>
      </c>
      <c r="B73" s="117" t="s">
        <v>105</v>
      </c>
      <c r="C73" s="117"/>
      <c r="D73" s="117"/>
      <c r="E73" s="117"/>
      <c r="F73" s="117"/>
      <c r="G73" s="77" t="s">
        <v>55</v>
      </c>
      <c r="H73" s="118" t="s">
        <v>185</v>
      </c>
      <c r="I73" s="118"/>
      <c r="J73" s="77">
        <v>3</v>
      </c>
      <c r="K73" s="85"/>
      <c r="L73" s="85"/>
      <c r="M73" s="61">
        <f t="shared" si="1"/>
        <v>3</v>
      </c>
    </row>
    <row r="74" spans="1:13" ht="26.25" customHeight="1">
      <c r="A74" s="54" t="s">
        <v>104</v>
      </c>
      <c r="B74" s="117" t="s">
        <v>106</v>
      </c>
      <c r="C74" s="117"/>
      <c r="D74" s="117"/>
      <c r="E74" s="117"/>
      <c r="F74" s="117"/>
      <c r="G74" s="77" t="s">
        <v>55</v>
      </c>
      <c r="H74" s="118"/>
      <c r="I74" s="118"/>
      <c r="J74" s="77">
        <v>2</v>
      </c>
      <c r="K74" s="85"/>
      <c r="L74" s="85"/>
      <c r="M74" s="61">
        <f t="shared" si="1"/>
        <v>2</v>
      </c>
    </row>
    <row r="75" spans="1:13" ht="35.25" customHeight="1">
      <c r="A75" s="54" t="s">
        <v>97</v>
      </c>
      <c r="B75" s="93" t="s">
        <v>107</v>
      </c>
      <c r="C75" s="93"/>
      <c r="D75" s="93"/>
      <c r="E75" s="93"/>
      <c r="F75" s="93"/>
      <c r="G75" s="77" t="s">
        <v>54</v>
      </c>
      <c r="H75" s="97" t="s">
        <v>178</v>
      </c>
      <c r="I75" s="97"/>
      <c r="J75" s="75">
        <f>J76+J77+J78</f>
        <v>102002.76000000001</v>
      </c>
      <c r="K75" s="85"/>
      <c r="L75" s="85"/>
      <c r="M75" s="75">
        <f t="shared" si="1"/>
        <v>102002.76000000001</v>
      </c>
    </row>
    <row r="76" spans="1:13" ht="19.5" customHeight="1">
      <c r="A76" s="54" t="s">
        <v>157</v>
      </c>
      <c r="B76" s="93" t="s">
        <v>43</v>
      </c>
      <c r="C76" s="93"/>
      <c r="D76" s="93"/>
      <c r="E76" s="93"/>
      <c r="F76" s="93"/>
      <c r="G76" s="77" t="s">
        <v>54</v>
      </c>
      <c r="H76" s="97" t="s">
        <v>178</v>
      </c>
      <c r="I76" s="97"/>
      <c r="J76" s="75">
        <f>F53</f>
        <v>77336.79000000001</v>
      </c>
      <c r="K76" s="85"/>
      <c r="L76" s="85"/>
      <c r="M76" s="75">
        <f t="shared" si="1"/>
        <v>77336.79000000001</v>
      </c>
    </row>
    <row r="77" spans="1:13" ht="21.75" customHeight="1">
      <c r="A77" s="54" t="s">
        <v>158</v>
      </c>
      <c r="B77" s="93" t="s">
        <v>44</v>
      </c>
      <c r="C77" s="93"/>
      <c r="D77" s="93"/>
      <c r="E77" s="93"/>
      <c r="F77" s="93"/>
      <c r="G77" s="77" t="s">
        <v>54</v>
      </c>
      <c r="H77" s="97" t="s">
        <v>178</v>
      </c>
      <c r="I77" s="97"/>
      <c r="J77" s="84">
        <f>F54</f>
        <v>1598.3600000000001</v>
      </c>
      <c r="K77" s="85"/>
      <c r="L77" s="85"/>
      <c r="M77" s="75">
        <f t="shared" si="1"/>
        <v>1598.3600000000001</v>
      </c>
    </row>
    <row r="78" spans="1:13" ht="19.5" customHeight="1">
      <c r="A78" s="54" t="s">
        <v>173</v>
      </c>
      <c r="B78" s="93" t="s">
        <v>45</v>
      </c>
      <c r="C78" s="93"/>
      <c r="D78" s="93"/>
      <c r="E78" s="93"/>
      <c r="F78" s="93"/>
      <c r="G78" s="77" t="s">
        <v>54</v>
      </c>
      <c r="H78" s="97" t="s">
        <v>178</v>
      </c>
      <c r="I78" s="97"/>
      <c r="J78" s="75">
        <f>F55</f>
        <v>23067.61</v>
      </c>
      <c r="K78" s="85"/>
      <c r="L78" s="85"/>
      <c r="M78" s="75">
        <f t="shared" si="1"/>
        <v>23067.61</v>
      </c>
    </row>
    <row r="79" spans="1:13" ht="19.5" customHeight="1">
      <c r="A79" s="54" t="s">
        <v>174</v>
      </c>
      <c r="B79" s="93" t="s">
        <v>108</v>
      </c>
      <c r="C79" s="93"/>
      <c r="D79" s="93"/>
      <c r="E79" s="93"/>
      <c r="F79" s="93"/>
      <c r="G79" s="77" t="s">
        <v>56</v>
      </c>
      <c r="H79" s="97" t="s">
        <v>57</v>
      </c>
      <c r="I79" s="97"/>
      <c r="J79" s="77">
        <v>405.15</v>
      </c>
      <c r="K79" s="85"/>
      <c r="L79" s="85"/>
      <c r="M79" s="75">
        <f t="shared" si="1"/>
        <v>405.15</v>
      </c>
    </row>
    <row r="80" spans="1:13" ht="27.75" customHeight="1">
      <c r="A80" s="54" t="s">
        <v>175</v>
      </c>
      <c r="B80" s="93" t="s">
        <v>109</v>
      </c>
      <c r="C80" s="93"/>
      <c r="D80" s="93"/>
      <c r="E80" s="93"/>
      <c r="F80" s="93"/>
      <c r="G80" s="77" t="s">
        <v>56</v>
      </c>
      <c r="H80" s="97" t="s">
        <v>58</v>
      </c>
      <c r="I80" s="97"/>
      <c r="J80" s="77">
        <v>486.19</v>
      </c>
      <c r="K80" s="85"/>
      <c r="L80" s="85"/>
      <c r="M80" s="75">
        <f t="shared" si="1"/>
        <v>486.19</v>
      </c>
    </row>
    <row r="81" spans="1:13" ht="15.75" customHeight="1">
      <c r="A81" s="53">
        <v>2</v>
      </c>
      <c r="B81" s="98" t="s">
        <v>24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1:13" ht="22.5" customHeight="1">
      <c r="A82" s="54" t="s">
        <v>110</v>
      </c>
      <c r="B82" s="91" t="s">
        <v>111</v>
      </c>
      <c r="C82" s="91"/>
      <c r="D82" s="91"/>
      <c r="E82" s="91"/>
      <c r="F82" s="91"/>
      <c r="G82" s="77" t="s">
        <v>55</v>
      </c>
      <c r="H82" s="97" t="s">
        <v>59</v>
      </c>
      <c r="I82" s="97"/>
      <c r="J82" s="73">
        <v>7328</v>
      </c>
      <c r="K82" s="85"/>
      <c r="L82" s="85"/>
      <c r="M82" s="77">
        <f>J82</f>
        <v>7328</v>
      </c>
    </row>
    <row r="83" spans="1:13" ht="26.25" customHeight="1">
      <c r="A83" s="54" t="s">
        <v>112</v>
      </c>
      <c r="B83" s="91" t="s">
        <v>113</v>
      </c>
      <c r="C83" s="91"/>
      <c r="D83" s="91"/>
      <c r="E83" s="91"/>
      <c r="F83" s="91"/>
      <c r="G83" s="77" t="s">
        <v>55</v>
      </c>
      <c r="H83" s="97"/>
      <c r="I83" s="97"/>
      <c r="J83" s="73">
        <v>1989</v>
      </c>
      <c r="K83" s="85"/>
      <c r="L83" s="85"/>
      <c r="M83" s="77">
        <f>J83</f>
        <v>1989</v>
      </c>
    </row>
    <row r="84" spans="1:13" ht="25.5" customHeight="1">
      <c r="A84" s="54" t="s">
        <v>114</v>
      </c>
      <c r="B84" s="93" t="s">
        <v>115</v>
      </c>
      <c r="C84" s="93"/>
      <c r="D84" s="93"/>
      <c r="E84" s="93"/>
      <c r="F84" s="93"/>
      <c r="G84" s="77" t="s">
        <v>66</v>
      </c>
      <c r="H84" s="97" t="s">
        <v>179</v>
      </c>
      <c r="I84" s="97"/>
      <c r="J84" s="73">
        <v>58.063</v>
      </c>
      <c r="K84" s="85"/>
      <c r="L84" s="85"/>
      <c r="M84" s="77">
        <f>J84</f>
        <v>58.063</v>
      </c>
    </row>
    <row r="85" spans="1:13" ht="24.75" customHeight="1">
      <c r="A85" s="54" t="s">
        <v>117</v>
      </c>
      <c r="B85" s="93" t="s">
        <v>116</v>
      </c>
      <c r="C85" s="93"/>
      <c r="D85" s="93"/>
      <c r="E85" s="93"/>
      <c r="F85" s="93"/>
      <c r="G85" s="77" t="s">
        <v>67</v>
      </c>
      <c r="H85" s="97" t="s">
        <v>179</v>
      </c>
      <c r="I85" s="97"/>
      <c r="J85" s="73">
        <v>75.86</v>
      </c>
      <c r="K85" s="85"/>
      <c r="L85" s="85"/>
      <c r="M85" s="77">
        <f>J85</f>
        <v>75.86</v>
      </c>
    </row>
    <row r="86" spans="1:13" ht="29.25" customHeight="1">
      <c r="A86" s="54" t="s">
        <v>118</v>
      </c>
      <c r="B86" s="93" t="s">
        <v>176</v>
      </c>
      <c r="C86" s="93"/>
      <c r="D86" s="93"/>
      <c r="E86" s="93"/>
      <c r="F86" s="93"/>
      <c r="G86" s="77" t="s">
        <v>68</v>
      </c>
      <c r="H86" s="97" t="s">
        <v>179</v>
      </c>
      <c r="I86" s="97"/>
      <c r="J86" s="143">
        <v>7793</v>
      </c>
      <c r="K86" s="85"/>
      <c r="L86" s="85"/>
      <c r="M86" s="61">
        <f>J86</f>
        <v>7793</v>
      </c>
    </row>
    <row r="87" spans="1:13" ht="15.75">
      <c r="A87" s="53">
        <v>3</v>
      </c>
      <c r="B87" s="98" t="s">
        <v>25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  <row r="88" spans="1:13" ht="42.75" customHeight="1">
      <c r="A88" s="54" t="s">
        <v>119</v>
      </c>
      <c r="B88" s="119" t="s">
        <v>120</v>
      </c>
      <c r="C88" s="119"/>
      <c r="D88" s="119"/>
      <c r="E88" s="119"/>
      <c r="F88" s="119"/>
      <c r="G88" s="77" t="s">
        <v>55</v>
      </c>
      <c r="H88" s="97" t="s">
        <v>60</v>
      </c>
      <c r="I88" s="97"/>
      <c r="J88" s="28">
        <f>J82/J72</f>
        <v>666.1818181818181</v>
      </c>
      <c r="K88" s="85"/>
      <c r="L88" s="85"/>
      <c r="M88" s="28">
        <f>J88</f>
        <v>666.1818181818181</v>
      </c>
    </row>
    <row r="89" spans="1:13" ht="42" customHeight="1">
      <c r="A89" s="54" t="s">
        <v>121</v>
      </c>
      <c r="B89" s="93" t="s">
        <v>123</v>
      </c>
      <c r="C89" s="93"/>
      <c r="D89" s="93"/>
      <c r="E89" s="93"/>
      <c r="F89" s="93"/>
      <c r="G89" s="77" t="s">
        <v>55</v>
      </c>
      <c r="H89" s="97" t="s">
        <v>61</v>
      </c>
      <c r="I89" s="97"/>
      <c r="J89" s="28">
        <f>J83/J72</f>
        <v>180.8181818181818</v>
      </c>
      <c r="K89" s="85"/>
      <c r="L89" s="85"/>
      <c r="M89" s="28">
        <f>J89</f>
        <v>180.8181818181818</v>
      </c>
    </row>
    <row r="90" spans="1:13" ht="32.25" customHeight="1">
      <c r="A90" s="54" t="s">
        <v>122</v>
      </c>
      <c r="B90" s="93" t="s">
        <v>124</v>
      </c>
      <c r="C90" s="93"/>
      <c r="D90" s="93"/>
      <c r="E90" s="93"/>
      <c r="F90" s="93"/>
      <c r="G90" s="77" t="s">
        <v>54</v>
      </c>
      <c r="H90" s="97" t="s">
        <v>62</v>
      </c>
      <c r="I90" s="97"/>
      <c r="J90" s="75">
        <f>F57/J70</f>
        <v>296208.13499999995</v>
      </c>
      <c r="K90" s="85"/>
      <c r="L90" s="85"/>
      <c r="M90" s="75">
        <f>I57/J70</f>
        <v>296208.13499999995</v>
      </c>
    </row>
    <row r="91" spans="1:13" ht="35.25" customHeight="1">
      <c r="A91" s="54" t="s">
        <v>128</v>
      </c>
      <c r="B91" s="93" t="s">
        <v>125</v>
      </c>
      <c r="C91" s="93"/>
      <c r="D91" s="93"/>
      <c r="E91" s="93"/>
      <c r="F91" s="93"/>
      <c r="G91" s="77" t="s">
        <v>66</v>
      </c>
      <c r="H91" s="97" t="s">
        <v>63</v>
      </c>
      <c r="I91" s="97"/>
      <c r="J91" s="60">
        <f>J84/J80</f>
        <v>0.11942450482321727</v>
      </c>
      <c r="K91" s="85"/>
      <c r="L91" s="85"/>
      <c r="M91" s="60">
        <f>J91</f>
        <v>0.11942450482321727</v>
      </c>
    </row>
    <row r="92" spans="1:13" ht="33" customHeight="1">
      <c r="A92" s="54" t="s">
        <v>129</v>
      </c>
      <c r="B92" s="93" t="s">
        <v>126</v>
      </c>
      <c r="C92" s="93"/>
      <c r="D92" s="93"/>
      <c r="E92" s="93"/>
      <c r="F92" s="93"/>
      <c r="G92" s="77" t="s">
        <v>67</v>
      </c>
      <c r="H92" s="97" t="s">
        <v>64</v>
      </c>
      <c r="I92" s="97"/>
      <c r="J92" s="60">
        <f>J85/J79</f>
        <v>0.18723929408860918</v>
      </c>
      <c r="K92" s="85"/>
      <c r="L92" s="85"/>
      <c r="M92" s="60">
        <f>J92</f>
        <v>0.18723929408860918</v>
      </c>
    </row>
    <row r="93" spans="1:13" ht="38.25" customHeight="1">
      <c r="A93" s="54" t="s">
        <v>130</v>
      </c>
      <c r="B93" s="93" t="s">
        <v>127</v>
      </c>
      <c r="C93" s="93"/>
      <c r="D93" s="93"/>
      <c r="E93" s="93"/>
      <c r="F93" s="93"/>
      <c r="G93" s="77" t="s">
        <v>68</v>
      </c>
      <c r="H93" s="97" t="s">
        <v>64</v>
      </c>
      <c r="I93" s="97"/>
      <c r="J93" s="60">
        <f>J86/J79</f>
        <v>19.23485128964581</v>
      </c>
      <c r="K93" s="85"/>
      <c r="L93" s="85"/>
      <c r="M93" s="60">
        <f>J93</f>
        <v>19.23485128964581</v>
      </c>
    </row>
    <row r="94" spans="1:13" ht="55.5" customHeight="1">
      <c r="A94" s="54" t="s">
        <v>132</v>
      </c>
      <c r="B94" s="93" t="s">
        <v>131</v>
      </c>
      <c r="C94" s="93"/>
      <c r="D94" s="93"/>
      <c r="E94" s="93"/>
      <c r="F94" s="93"/>
      <c r="G94" s="77" t="s">
        <v>69</v>
      </c>
      <c r="H94" s="97" t="s">
        <v>177</v>
      </c>
      <c r="I94" s="97"/>
      <c r="J94" s="77">
        <v>184</v>
      </c>
      <c r="K94" s="85"/>
      <c r="L94" s="85"/>
      <c r="M94" s="77">
        <f>J94</f>
        <v>184</v>
      </c>
    </row>
    <row r="95" spans="1:13" ht="15.75">
      <c r="A95" s="53">
        <v>4</v>
      </c>
      <c r="B95" s="98" t="s">
        <v>26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1:13" ht="39.75" customHeight="1">
      <c r="A96" s="54" t="s">
        <v>133</v>
      </c>
      <c r="B96" s="93" t="s">
        <v>141</v>
      </c>
      <c r="C96" s="93"/>
      <c r="D96" s="93"/>
      <c r="E96" s="93"/>
      <c r="F96" s="93"/>
      <c r="G96" s="77" t="s">
        <v>65</v>
      </c>
      <c r="H96" s="97" t="s">
        <v>49</v>
      </c>
      <c r="I96" s="97"/>
      <c r="J96" s="77">
        <v>100</v>
      </c>
      <c r="K96" s="85"/>
      <c r="L96" s="85"/>
      <c r="M96" s="77">
        <f>J96</f>
        <v>100</v>
      </c>
    </row>
    <row r="97" spans="1:13" ht="24.75" customHeight="1">
      <c r="A97" s="54" t="s">
        <v>134</v>
      </c>
      <c r="B97" s="93" t="s">
        <v>142</v>
      </c>
      <c r="C97" s="93"/>
      <c r="D97" s="93"/>
      <c r="E97" s="93"/>
      <c r="F97" s="93"/>
      <c r="G97" s="77"/>
      <c r="H97" s="97"/>
      <c r="I97" s="97"/>
      <c r="J97" s="77"/>
      <c r="K97" s="85"/>
      <c r="L97" s="85"/>
      <c r="M97" s="77"/>
    </row>
    <row r="98" spans="1:13" ht="32.25" customHeight="1">
      <c r="A98" s="54" t="s">
        <v>136</v>
      </c>
      <c r="B98" s="93" t="s">
        <v>46</v>
      </c>
      <c r="C98" s="93"/>
      <c r="D98" s="93"/>
      <c r="E98" s="93"/>
      <c r="F98" s="93"/>
      <c r="G98" s="83" t="s">
        <v>65</v>
      </c>
      <c r="H98" s="97" t="s">
        <v>50</v>
      </c>
      <c r="I98" s="97"/>
      <c r="J98" s="73">
        <v>0</v>
      </c>
      <c r="K98" s="85"/>
      <c r="L98" s="85"/>
      <c r="M98" s="77">
        <f aca="true" t="shared" si="2" ref="M98:M103">J98</f>
        <v>0</v>
      </c>
    </row>
    <row r="99" spans="1:13" ht="30" customHeight="1">
      <c r="A99" s="54" t="s">
        <v>137</v>
      </c>
      <c r="B99" s="93" t="s">
        <v>47</v>
      </c>
      <c r="C99" s="93"/>
      <c r="D99" s="93"/>
      <c r="E99" s="93"/>
      <c r="F99" s="93"/>
      <c r="G99" s="83" t="s">
        <v>65</v>
      </c>
      <c r="H99" s="97" t="s">
        <v>51</v>
      </c>
      <c r="I99" s="97"/>
      <c r="J99" s="73">
        <v>32.7</v>
      </c>
      <c r="K99" s="85"/>
      <c r="L99" s="85"/>
      <c r="M99" s="77">
        <f t="shared" si="2"/>
        <v>32.7</v>
      </c>
    </row>
    <row r="100" spans="1:13" ht="29.25" customHeight="1">
      <c r="A100" s="54" t="s">
        <v>138</v>
      </c>
      <c r="B100" s="93" t="s">
        <v>48</v>
      </c>
      <c r="C100" s="93"/>
      <c r="D100" s="93"/>
      <c r="E100" s="93"/>
      <c r="F100" s="93"/>
      <c r="G100" s="83" t="s">
        <v>65</v>
      </c>
      <c r="H100" s="97" t="s">
        <v>52</v>
      </c>
      <c r="I100" s="97"/>
      <c r="J100" s="73">
        <v>4.1</v>
      </c>
      <c r="K100" s="85"/>
      <c r="L100" s="85"/>
      <c r="M100" s="77">
        <f t="shared" si="2"/>
        <v>4.1</v>
      </c>
    </row>
    <row r="101" spans="1:13" ht="35.25" customHeight="1">
      <c r="A101" s="54" t="s">
        <v>135</v>
      </c>
      <c r="B101" s="93" t="s">
        <v>143</v>
      </c>
      <c r="C101" s="93"/>
      <c r="D101" s="93"/>
      <c r="E101" s="93"/>
      <c r="F101" s="93"/>
      <c r="G101" s="77" t="s">
        <v>65</v>
      </c>
      <c r="H101" s="97" t="s">
        <v>53</v>
      </c>
      <c r="I101" s="97"/>
      <c r="J101" s="73">
        <v>1.2</v>
      </c>
      <c r="K101" s="85"/>
      <c r="L101" s="85"/>
      <c r="M101" s="77">
        <f t="shared" si="2"/>
        <v>1.2</v>
      </c>
    </row>
    <row r="102" spans="1:13" ht="42" customHeight="1">
      <c r="A102" s="54" t="s">
        <v>139</v>
      </c>
      <c r="B102" s="96" t="s">
        <v>144</v>
      </c>
      <c r="C102" s="96"/>
      <c r="D102" s="96"/>
      <c r="E102" s="96"/>
      <c r="F102" s="96"/>
      <c r="G102" s="77" t="s">
        <v>65</v>
      </c>
      <c r="H102" s="97" t="s">
        <v>147</v>
      </c>
      <c r="I102" s="97"/>
      <c r="J102" s="80">
        <f>J74*100/J73</f>
        <v>66.66666666666667</v>
      </c>
      <c r="K102" s="102"/>
      <c r="L102" s="102"/>
      <c r="M102" s="80">
        <f t="shared" si="2"/>
        <v>66.66666666666667</v>
      </c>
    </row>
    <row r="103" spans="1:13" ht="30.75" customHeight="1">
      <c r="A103" s="54" t="s">
        <v>140</v>
      </c>
      <c r="B103" s="96" t="s">
        <v>150</v>
      </c>
      <c r="C103" s="96"/>
      <c r="D103" s="96"/>
      <c r="E103" s="96"/>
      <c r="F103" s="96"/>
      <c r="G103" s="77" t="s">
        <v>65</v>
      </c>
      <c r="H103" s="97" t="s">
        <v>151</v>
      </c>
      <c r="I103" s="97"/>
      <c r="J103" s="80">
        <f>J71*100/J70</f>
        <v>78.57142857142857</v>
      </c>
      <c r="K103" s="85"/>
      <c r="L103" s="85"/>
      <c r="M103" s="80">
        <f t="shared" si="2"/>
        <v>78.57142857142857</v>
      </c>
    </row>
    <row r="104" spans="1:13" ht="45" customHeight="1">
      <c r="A104" s="54" t="s">
        <v>149</v>
      </c>
      <c r="B104" s="93" t="s">
        <v>145</v>
      </c>
      <c r="C104" s="93"/>
      <c r="D104" s="93"/>
      <c r="E104" s="93"/>
      <c r="F104" s="93"/>
      <c r="G104" s="77" t="s">
        <v>65</v>
      </c>
      <c r="H104" s="97" t="s">
        <v>146</v>
      </c>
      <c r="I104" s="97"/>
      <c r="J104" s="29">
        <v>100</v>
      </c>
      <c r="K104" s="85"/>
      <c r="L104" s="85"/>
      <c r="M104" s="77">
        <f>J104+L104</f>
        <v>100</v>
      </c>
    </row>
    <row r="105" spans="1:2" ht="15.75">
      <c r="A105" s="2"/>
      <c r="B105" s="2"/>
    </row>
    <row r="106" spans="1:12" ht="15.75" customHeight="1">
      <c r="A106" s="95" t="s">
        <v>83</v>
      </c>
      <c r="B106" s="95"/>
      <c r="C106" s="95"/>
      <c r="D106" s="95"/>
      <c r="E106" s="95"/>
      <c r="F106" s="95"/>
      <c r="G106" s="95"/>
      <c r="H106" s="9"/>
      <c r="I106" s="15"/>
      <c r="J106" s="7"/>
      <c r="K106" s="92" t="s">
        <v>70</v>
      </c>
      <c r="L106" s="92"/>
    </row>
    <row r="107" spans="1:13" ht="15.75" customHeight="1">
      <c r="A107" s="4"/>
      <c r="B107" s="4"/>
      <c r="C107" s="18"/>
      <c r="D107" s="18"/>
      <c r="E107" s="18"/>
      <c r="F107" s="18"/>
      <c r="H107" s="44" t="s">
        <v>27</v>
      </c>
      <c r="I107" s="44"/>
      <c r="K107" s="94" t="s">
        <v>28</v>
      </c>
      <c r="L107" s="94"/>
      <c r="M107" s="47"/>
    </row>
    <row r="108" spans="1:13" ht="15.75">
      <c r="A108" s="90" t="s">
        <v>29</v>
      </c>
      <c r="B108" s="90"/>
      <c r="C108" s="90"/>
      <c r="D108" s="45"/>
      <c r="E108" s="45"/>
      <c r="F108" s="45"/>
      <c r="G108" s="18"/>
      <c r="H108" s="18"/>
      <c r="I108" s="18"/>
      <c r="K108" s="27"/>
      <c r="L108" s="27"/>
      <c r="M108" s="48"/>
    </row>
    <row r="109" spans="1:13" ht="15.75" customHeight="1">
      <c r="A109" s="90" t="s">
        <v>84</v>
      </c>
      <c r="B109" s="90"/>
      <c r="C109" s="90"/>
      <c r="D109" s="90"/>
      <c r="E109" s="90"/>
      <c r="F109" s="45"/>
      <c r="G109" s="18"/>
      <c r="H109" s="18"/>
      <c r="I109" s="18"/>
      <c r="K109" s="27"/>
      <c r="L109" s="27"/>
      <c r="M109" s="49"/>
    </row>
    <row r="110" spans="1:13" ht="15.75" customHeight="1">
      <c r="A110" s="90" t="s">
        <v>85</v>
      </c>
      <c r="B110" s="90"/>
      <c r="C110" s="90"/>
      <c r="D110" s="90"/>
      <c r="E110" s="90"/>
      <c r="F110" s="45"/>
      <c r="G110" s="18"/>
      <c r="H110" s="9"/>
      <c r="I110" s="15"/>
      <c r="J110" s="7"/>
      <c r="K110" s="92" t="s">
        <v>71</v>
      </c>
      <c r="L110" s="92"/>
      <c r="M110" s="47"/>
    </row>
    <row r="111" spans="1:13" ht="15.75">
      <c r="A111" s="19"/>
      <c r="B111" s="19"/>
      <c r="C111" s="18"/>
      <c r="D111" s="18"/>
      <c r="E111" s="18"/>
      <c r="F111" s="18"/>
      <c r="G111" s="18"/>
      <c r="H111" s="44" t="s">
        <v>27</v>
      </c>
      <c r="I111" s="44"/>
      <c r="K111" s="94" t="s">
        <v>28</v>
      </c>
      <c r="L111" s="94"/>
      <c r="M111" s="48"/>
    </row>
    <row r="112" spans="1:13" ht="15">
      <c r="A112" s="42" t="s">
        <v>86</v>
      </c>
      <c r="D112" s="55"/>
      <c r="M112" s="12"/>
    </row>
    <row r="113" spans="1:13" ht="15">
      <c r="A113" s="42" t="s">
        <v>82</v>
      </c>
      <c r="M113" s="12"/>
    </row>
    <row r="114" spans="1:13" ht="15.75">
      <c r="A114" s="19"/>
      <c r="B114" s="19"/>
      <c r="C114" s="18"/>
      <c r="D114" s="18"/>
      <c r="E114" s="18"/>
      <c r="F114" s="18"/>
      <c r="G114" s="18"/>
      <c r="H114" s="32"/>
      <c r="I114" s="32"/>
      <c r="L114" s="12"/>
      <c r="M114" s="12"/>
    </row>
    <row r="115" ht="15">
      <c r="B115" s="42"/>
    </row>
  </sheetData>
  <sheetProtection/>
  <mergeCells count="197">
    <mergeCell ref="H98:I98"/>
    <mergeCell ref="B43:M43"/>
    <mergeCell ref="B45:M45"/>
    <mergeCell ref="B44:M44"/>
    <mergeCell ref="B84:F84"/>
    <mergeCell ref="H84:I84"/>
    <mergeCell ref="H79:I79"/>
    <mergeCell ref="B77:F77"/>
    <mergeCell ref="F63:G63"/>
    <mergeCell ref="B69:F69"/>
    <mergeCell ref="B104:F104"/>
    <mergeCell ref="H104:I104"/>
    <mergeCell ref="H86:I86"/>
    <mergeCell ref="B101:F101"/>
    <mergeCell ref="H101:I101"/>
    <mergeCell ref="H85:I85"/>
    <mergeCell ref="H99:I99"/>
    <mergeCell ref="H94:I94"/>
    <mergeCell ref="B102:F102"/>
    <mergeCell ref="H102:I102"/>
    <mergeCell ref="H100:I100"/>
    <mergeCell ref="H97:I97"/>
    <mergeCell ref="F57:G57"/>
    <mergeCell ref="C65:M65"/>
    <mergeCell ref="A57:E57"/>
    <mergeCell ref="H66:I66"/>
    <mergeCell ref="F61:G61"/>
    <mergeCell ref="B98:F98"/>
    <mergeCell ref="B99:F99"/>
    <mergeCell ref="B100:F100"/>
    <mergeCell ref="B80:F80"/>
    <mergeCell ref="B83:F83"/>
    <mergeCell ref="B53:E53"/>
    <mergeCell ref="B54:E54"/>
    <mergeCell ref="B75:F75"/>
    <mergeCell ref="B67:F67"/>
    <mergeCell ref="B62:E62"/>
    <mergeCell ref="B66:F66"/>
    <mergeCell ref="F62:G62"/>
    <mergeCell ref="B60:E60"/>
    <mergeCell ref="B51:E51"/>
    <mergeCell ref="F50:G50"/>
    <mergeCell ref="F48:G48"/>
    <mergeCell ref="A36:B36"/>
    <mergeCell ref="F51:G51"/>
    <mergeCell ref="F52:G52"/>
    <mergeCell ref="B42:M42"/>
    <mergeCell ref="C37:M37"/>
    <mergeCell ref="C39:H39"/>
    <mergeCell ref="F49:G49"/>
    <mergeCell ref="J8:M8"/>
    <mergeCell ref="J9:M9"/>
    <mergeCell ref="J10:M10"/>
    <mergeCell ref="C23:M23"/>
    <mergeCell ref="A13:M13"/>
    <mergeCell ref="A14:M14"/>
    <mergeCell ref="A16:A17"/>
    <mergeCell ref="A19:A20"/>
    <mergeCell ref="C16:D16"/>
    <mergeCell ref="A21:A22"/>
    <mergeCell ref="B49:E49"/>
    <mergeCell ref="J16:L16"/>
    <mergeCell ref="J17:L17"/>
    <mergeCell ref="C26:I26"/>
    <mergeCell ref="C31:M31"/>
    <mergeCell ref="C29:M29"/>
    <mergeCell ref="B41:M41"/>
    <mergeCell ref="B19:B20"/>
    <mergeCell ref="E16:I16"/>
    <mergeCell ref="B16:B17"/>
    <mergeCell ref="J19:L19"/>
    <mergeCell ref="J20:L20"/>
    <mergeCell ref="C27:T27"/>
    <mergeCell ref="C21:D21"/>
    <mergeCell ref="C22:D22"/>
    <mergeCell ref="H22:J22"/>
    <mergeCell ref="G21:K21"/>
    <mergeCell ref="C25:M25"/>
    <mergeCell ref="C36:M36"/>
    <mergeCell ref="C30:L30"/>
    <mergeCell ref="F53:G53"/>
    <mergeCell ref="B55:E55"/>
    <mergeCell ref="B52:E52"/>
    <mergeCell ref="B50:E50"/>
    <mergeCell ref="C32:M32"/>
    <mergeCell ref="A33:B33"/>
    <mergeCell ref="A34:B34"/>
    <mergeCell ref="B48:E48"/>
    <mergeCell ref="H70:I71"/>
    <mergeCell ref="B72:F72"/>
    <mergeCell ref="B21:B22"/>
    <mergeCell ref="B40:M40"/>
    <mergeCell ref="C47:M47"/>
    <mergeCell ref="A35:B35"/>
    <mergeCell ref="C35:M35"/>
    <mergeCell ref="F60:G60"/>
    <mergeCell ref="C59:M59"/>
    <mergeCell ref="F55:G55"/>
    <mergeCell ref="B87:M87"/>
    <mergeCell ref="K77:L77"/>
    <mergeCell ref="K78:L78"/>
    <mergeCell ref="K79:L79"/>
    <mergeCell ref="H80:I80"/>
    <mergeCell ref="H69:I69"/>
    <mergeCell ref="H72:I72"/>
    <mergeCell ref="B70:F70"/>
    <mergeCell ref="B71:F71"/>
    <mergeCell ref="B79:F79"/>
    <mergeCell ref="H96:I96"/>
    <mergeCell ref="B93:F93"/>
    <mergeCell ref="B88:F88"/>
    <mergeCell ref="H92:I92"/>
    <mergeCell ref="H93:I93"/>
    <mergeCell ref="H88:I88"/>
    <mergeCell ref="H91:I91"/>
    <mergeCell ref="B89:F89"/>
    <mergeCell ref="B92:F92"/>
    <mergeCell ref="K84:L84"/>
    <mergeCell ref="B73:F73"/>
    <mergeCell ref="H75:I75"/>
    <mergeCell ref="B74:F74"/>
    <mergeCell ref="K86:L86"/>
    <mergeCell ref="B76:F76"/>
    <mergeCell ref="H73:I74"/>
    <mergeCell ref="B78:F78"/>
    <mergeCell ref="H78:I78"/>
    <mergeCell ref="K76:L76"/>
    <mergeCell ref="J2:M2"/>
    <mergeCell ref="K66:L66"/>
    <mergeCell ref="K67:L67"/>
    <mergeCell ref="K69:L69"/>
    <mergeCell ref="C33:M33"/>
    <mergeCell ref="C34:M34"/>
    <mergeCell ref="H67:I67"/>
    <mergeCell ref="B68:M68"/>
    <mergeCell ref="B56:E56"/>
    <mergeCell ref="F56:G56"/>
    <mergeCell ref="K96:L96"/>
    <mergeCell ref="K82:L82"/>
    <mergeCell ref="B81:M81"/>
    <mergeCell ref="H82:I83"/>
    <mergeCell ref="A63:E63"/>
    <mergeCell ref="B94:F94"/>
    <mergeCell ref="H90:I90"/>
    <mergeCell ref="K74:L74"/>
    <mergeCell ref="K80:L80"/>
    <mergeCell ref="K75:L75"/>
    <mergeCell ref="B61:E61"/>
    <mergeCell ref="H77:I77"/>
    <mergeCell ref="K85:L85"/>
    <mergeCell ref="K104:L104"/>
    <mergeCell ref="B85:F85"/>
    <mergeCell ref="H76:I76"/>
    <mergeCell ref="B86:F86"/>
    <mergeCell ref="K71:L71"/>
    <mergeCell ref="K102:L102"/>
    <mergeCell ref="K94:L94"/>
    <mergeCell ref="K100:L100"/>
    <mergeCell ref="K89:L89"/>
    <mergeCell ref="K90:L90"/>
    <mergeCell ref="K92:L92"/>
    <mergeCell ref="B95:M95"/>
    <mergeCell ref="B96:F96"/>
    <mergeCell ref="B90:F90"/>
    <mergeCell ref="H89:I89"/>
    <mergeCell ref="K93:L93"/>
    <mergeCell ref="K91:L91"/>
    <mergeCell ref="K111:L111"/>
    <mergeCell ref="K106:L106"/>
    <mergeCell ref="K107:L107"/>
    <mergeCell ref="A108:C108"/>
    <mergeCell ref="A109:E109"/>
    <mergeCell ref="B91:F91"/>
    <mergeCell ref="A106:G106"/>
    <mergeCell ref="B103:F103"/>
    <mergeCell ref="H103:I103"/>
    <mergeCell ref="K103:L103"/>
    <mergeCell ref="A110:E110"/>
    <mergeCell ref="B82:F82"/>
    <mergeCell ref="K110:L110"/>
    <mergeCell ref="B97:F97"/>
    <mergeCell ref="K97:L97"/>
    <mergeCell ref="K98:L98"/>
    <mergeCell ref="K99:L99"/>
    <mergeCell ref="K101:L101"/>
    <mergeCell ref="K88:L88"/>
    <mergeCell ref="K83:L83"/>
    <mergeCell ref="K70:L70"/>
    <mergeCell ref="K72:L72"/>
    <mergeCell ref="K73:L73"/>
    <mergeCell ref="C17:D17"/>
    <mergeCell ref="E17:I17"/>
    <mergeCell ref="C19:D19"/>
    <mergeCell ref="E19:I19"/>
    <mergeCell ref="C20:D20"/>
    <mergeCell ref="E20:I20"/>
    <mergeCell ref="F54:G54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u141</cp:lastModifiedBy>
  <cp:lastPrinted>2021-01-05T09:04:25Z</cp:lastPrinted>
  <dcterms:created xsi:type="dcterms:W3CDTF">2018-12-28T08:43:53Z</dcterms:created>
  <dcterms:modified xsi:type="dcterms:W3CDTF">2021-01-05T09:10:58Z</dcterms:modified>
  <cp:category/>
  <cp:version/>
  <cp:contentType/>
  <cp:contentStatus/>
</cp:coreProperties>
</file>