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'паспорт'!$A$1:$G$114</definedName>
  </definedNames>
  <calcPr fullCalcOnLoad="1"/>
</workbook>
</file>

<file path=xl/sharedStrings.xml><?xml version="1.0" encoding="utf-8"?>
<sst xmlns="http://schemas.openxmlformats.org/spreadsheetml/2006/main" count="242" uniqueCount="154">
  <si>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</si>
  <si>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</si>
  <si>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</si>
  <si>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</si>
  <si>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</si>
  <si>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</si>
  <si>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</si>
  <si>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</si>
  <si>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</si>
  <si>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</si>
  <si>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</si>
  <si>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</si>
  <si>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</si>
  <si>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</si>
  <si>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</si>
  <si>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</si>
  <si>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</si>
  <si>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</si>
  <si>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</si>
  <si>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</si>
  <si>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</si>
  <si>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</si>
  <si>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</si>
  <si>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</si>
  <si>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</si>
  <si>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</si>
  <si>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</si>
  <si>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</si>
  <si>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</si>
  <si>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</si>
  <si>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</si>
  <si>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</si>
  <si>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</si>
  <si>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</si>
  <si>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</si>
  <si>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</si>
  <si>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</si>
  <si>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</si>
  <si>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</si>
  <si>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Заробітна плата з нарахуваннями</t>
  </si>
  <si>
    <t>Оплата водопостачання</t>
  </si>
  <si>
    <t>Оплата електроенергії</t>
  </si>
  <si>
    <t>1.1.</t>
  </si>
  <si>
    <t>1.2.</t>
  </si>
  <si>
    <t>1.3.</t>
  </si>
  <si>
    <t>2.1.</t>
  </si>
  <si>
    <t>2.2.</t>
  </si>
  <si>
    <t>3.1.</t>
  </si>
  <si>
    <t>3.2.</t>
  </si>
  <si>
    <t>3.3.</t>
  </si>
  <si>
    <t>3.4.</t>
  </si>
  <si>
    <t>4.2.</t>
  </si>
  <si>
    <t>4.3.</t>
  </si>
  <si>
    <t>од.</t>
  </si>
  <si>
    <t>осіб</t>
  </si>
  <si>
    <t>%</t>
  </si>
  <si>
    <t>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</t>
  </si>
  <si>
    <t>План роботи на навчальний рік</t>
  </si>
  <si>
    <t>1.4.</t>
  </si>
  <si>
    <t>Утримання та навчально-тренувальна робота комунальних дитячо-юнацьких спортивних шкіл</t>
  </si>
  <si>
    <t>0810</t>
  </si>
  <si>
    <t>Медикаменти та перев'язувальні матеріали</t>
  </si>
  <si>
    <t>Видатки на відрядження</t>
  </si>
  <si>
    <t>Оплата природного газу</t>
  </si>
  <si>
    <t>Обсяг витрат на утримання СДЮСШОР з футболу "Полісся"</t>
  </si>
  <si>
    <t>Обсяг витрат на заробітну плату СДЮСШОР з футболу "Полісся"</t>
  </si>
  <si>
    <t>Кількість штатних працівників СДЮСШОР з футболу "Полісся"</t>
  </si>
  <si>
    <t>грн</t>
  </si>
  <si>
    <t>Кошторис</t>
  </si>
  <si>
    <t>Середньорічна кількість учнів СДЮСШОР з футболу "Полісся"</t>
  </si>
  <si>
    <t>Кількість учнів СДЮСШОР з футболу "Полісся", що взяли участь у регіональних спортивних змаганях</t>
  </si>
  <si>
    <t>Середні  витрат на утримання однієї комунальної дитячо-юнацької спортивної школи ,видатки на утримання якої здійснюються з бюджету;в розрізі з розрахунку на одного працівника</t>
  </si>
  <si>
    <t>Середньомісячна заробітна плата працівника  СДЮСШОР з футболу "Полісся" ;в розрізі їх видів з розрахунку на одного працівника</t>
  </si>
  <si>
    <t>Середні  витрат  на навчально-тренувальну роботу у СДЮСШОР з футболу "Полісся" ;в розрізі з розрахунку на одного учня</t>
  </si>
  <si>
    <t>Динаміка кількості учнів СДЮСШОР з футболу "Полісся"; порівняно з минулим роком</t>
  </si>
  <si>
    <t>План по мережі</t>
  </si>
  <si>
    <t>Штатний розпис</t>
  </si>
  <si>
    <t>Середні  витрат  на забезпечення участі одного учня СДЮСШОР з футболу "Полісся"; в розрізі, у регіональних спортивних змаганнях</t>
  </si>
  <si>
    <t>Протоколи змагань</t>
  </si>
  <si>
    <t>Кількість  учнів  СДЮСШОР з футболу "Полісся", які здобули призові місця в регіональних спортивних змаганнях</t>
  </si>
  <si>
    <t xml:space="preserve">Кількість комунальних дитячо-юнацьких спортивних шкіл з футболу, видатки на утримання яких здійснюються з бюджету 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</si>
  <si>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</si>
  <si>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</si>
  <si>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</si>
  <si>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</si>
  <si>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</si>
  <si>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</si>
  <si>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</si>
  <si>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>гривень</t>
  </si>
  <si>
    <t>Забезпечення 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обранрому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спрямованості, забезпечення їх ефективного використання для проведення спортивних заходів</t>
  </si>
  <si>
    <t>Предмети, матеріали, обладнання та інвентар</t>
  </si>
  <si>
    <t>Оплата послуг (крім комунальних)</t>
  </si>
  <si>
    <t>бюджетної програми місцевого бюджету на 2020 рік</t>
  </si>
  <si>
    <t>Інші виплати населенню</t>
  </si>
  <si>
    <t>Інші поточні видатки</t>
  </si>
  <si>
    <t>54/18</t>
  </si>
  <si>
    <t>551</t>
  </si>
  <si>
    <t>100</t>
  </si>
  <si>
    <t>Розрахунок відношення 2020 року до 2019 року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</si>
  <si>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</si>
  <si>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</si>
  <si>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</si>
  <si>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</si>
  <si>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</si>
  <si>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</si>
  <si>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</si>
  <si>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Концепція інтегрованого розвитку Житомира до 2030 року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</si>
  <si>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</si>
  <si>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Звіт по мережі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</si>
  <si>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</si>
  <si>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06552000000</t>
  </si>
  <si>
    <t>Департамент бюджету та фінансів Житомирської міської ради</t>
  </si>
  <si>
    <t>Завдання 2. Здійснення заходів з енергозбереження</t>
  </si>
  <si>
    <t>1</t>
  </si>
  <si>
    <t>Обсяг видатків на оплату енергоносіїв всього, з них на оплату:</t>
  </si>
  <si>
    <t>грн.</t>
  </si>
  <si>
    <t>водопостачання</t>
  </si>
  <si>
    <t>електропостачання</t>
  </si>
  <si>
    <t>Загальна площа приміщень</t>
  </si>
  <si>
    <t>кв.м.</t>
  </si>
  <si>
    <t>Розрахунок</t>
  </si>
  <si>
    <t>Опалювальна площа приміщень</t>
  </si>
  <si>
    <t xml:space="preserve"> </t>
  </si>
  <si>
    <t>Обсяг споживання енергоресурсів, натуральні одиниці, в тому числі</t>
  </si>
  <si>
    <t>куб.м</t>
  </si>
  <si>
    <t>кВт/год</t>
  </si>
  <si>
    <t>Середнє споживання енергоносіїв, в тому числі</t>
  </si>
  <si>
    <t>куб.м на 1 м. кв заг. площі</t>
  </si>
  <si>
    <t>кВт/год  на 1 м. кв заг. площі</t>
  </si>
  <si>
    <t>Придбаняя енергозберігаючих ламп</t>
  </si>
  <si>
    <t>шт.</t>
  </si>
  <si>
    <t>4.1.</t>
  </si>
  <si>
    <t>Річна економія витрачання енергоресурсів в натуральному виразі</t>
  </si>
  <si>
    <t xml:space="preserve">Розрахунок </t>
  </si>
  <si>
    <t>Обсяг річної економії бюджетних коштів, отриманої від проведення заходів, що приводять до збереження</t>
  </si>
  <si>
    <t>куб.м на 1 м.кв заг. площі</t>
  </si>
  <si>
    <t>постачання природного газу</t>
  </si>
  <si>
    <t>Розрахунок (53377:1162,4)</t>
  </si>
  <si>
    <t>Розрахунок (2041:1162,4)</t>
  </si>
  <si>
    <t>Розрахунок (57887:(1162,4)</t>
  </si>
  <si>
    <t xml:space="preserve">2. </t>
  </si>
  <si>
    <t>Здійснення заходів з енергозбереження</t>
  </si>
  <si>
    <t>зі змінами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</si>
  <si>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 (зі змінами).</t>
  </si>
  <si>
    <t xml:space="preserve">Рішення міської ради від 18.12.2019 №1716 "Про бюджет Житомирської міської об’єднаної територіальної громади на 2020 рік" (зі змінами).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</si>
  <si>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</si>
  <si>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</si>
  <si>
    <t>Начальник управління у справах сім"ї, молоді та спорту Житомирської міської ради</t>
  </si>
  <si>
    <t>І.А. Ковальчук</t>
  </si>
  <si>
    <t>Розрахунок ((4677473/54)/12)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</si>
  <si>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6693019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>6693019,00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</si>
  <si>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Розрахунок (6933019,00/54)</t>
  </si>
  <si>
    <t>Розрахунок (6933019/551)</t>
  </si>
  <si>
    <t>Розрахунок (6933019/100)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</si>
</sst>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7" fillId="0" borderId="0" xfId="0" applyNumberFormat="1" applyFont="1" applyAlignment="1">
      <alignment/>
    </xf>
    <xf numFmtId="16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2" fillId="0" borderId="0" xfId="52" applyNumberFormat="1" applyFont="1" applyBorder="1" applyAlignment="1">
      <alignment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7" fillId="0" borderId="12" xfId="0" applyFont="1" applyBorder="1" applyAlignment="1">
      <alignment horizontal="center" vertical="top"/>
    </xf>
    <xf numFmtId="0" fontId="46" fillId="33" borderId="11" xfId="0" applyFont="1" applyFill="1" applyBorder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" fontId="47" fillId="33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56" fillId="33" borderId="12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2" fillId="0" borderId="17" xfId="52" applyFont="1" applyFill="1" applyBorder="1" applyAlignment="1">
      <alignment horizontal="left"/>
      <protection/>
    </xf>
    <xf numFmtId="0" fontId="56" fillId="0" borderId="0" xfId="0" applyFont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  <xf numFmtId="4" fontId="55" fillId="0" borderId="15" xfId="0" applyNumberFormat="1" applyFont="1" applyBorder="1" applyAlignment="1">
      <alignment horizontal="center" vertical="center" wrapText="1"/>
    </xf>
    <xf numFmtId="0" fontId="57" fillId="33" borderId="0" xfId="0" applyFont="1" applyFill="1" applyAlignment="1">
      <alignment horizontal="left" vertical="top" wrapText="1"/>
    </xf>
    <xf numFmtId="0" fontId="57" fillId="33" borderId="0" xfId="0" applyFont="1" applyFill="1" applyAlignment="1">
      <alignment horizontal="left" vertical="top"/>
    </xf>
    <xf numFmtId="0" fontId="47" fillId="0" borderId="0" xfId="0" applyFont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left" vertical="center" wrapText="1"/>
    </xf>
    <xf numFmtId="0" fontId="46" fillId="0" borderId="11" xfId="0" applyFont="1" applyBorder="1" applyAlignment="1">
      <alignment horizontal="center" wrapText="1"/>
    </xf>
    <xf numFmtId="0" fontId="57" fillId="0" borderId="12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view="pageBreakPreview" zoomScale="90" zoomScaleSheetLayoutView="90" zoomScalePageLayoutView="0" workbookViewId="0" topLeftCell="A24">
      <selection activeCell="E90" sqref="E90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22.140625" style="2" customWidth="1"/>
    <col min="5" max="16384" width="21.57421875" style="2" customWidth="1"/>
  </cols>
  <sheetData>
    <row r="1" spans="5:7" ht="15">
      <c r="E1" s="39"/>
      <c r="F1" s="113" t="s">
        <v>81</v>
      </c>
      <c r="G1" s="114"/>
    </row>
    <row r="2" spans="5:7" ht="15">
      <c r="E2" s="39"/>
      <c r="F2" s="114"/>
      <c r="G2" s="114"/>
    </row>
    <row r="3" spans="5:7" ht="44.25" customHeight="1">
      <c r="E3" s="39"/>
      <c r="F3" s="114"/>
      <c r="G3" s="114"/>
    </row>
    <row r="4" spans="1:7" ht="15.75">
      <c r="A4" s="5"/>
      <c r="E4" s="40" t="s">
        <v>0</v>
      </c>
      <c r="F4" s="39"/>
      <c r="G4" s="39"/>
    </row>
    <row r="5" spans="1:7" ht="15.75">
      <c r="A5" s="5"/>
      <c r="E5" s="92" t="s">
        <v>99</v>
      </c>
      <c r="F5" s="92"/>
      <c r="G5" s="92"/>
    </row>
    <row r="6" spans="1:7" ht="15.75" customHeight="1">
      <c r="A6" s="5"/>
      <c r="B6" s="5"/>
      <c r="E6" s="93"/>
      <c r="F6" s="93"/>
      <c r="G6" s="93"/>
    </row>
    <row r="7" spans="1:7" ht="15" customHeight="1">
      <c r="A7" s="5"/>
      <c r="E7" s="94" t="s">
        <v>1</v>
      </c>
      <c r="F7" s="94"/>
      <c r="G7" s="94"/>
    </row>
    <row r="8" spans="1:7" ht="15" customHeight="1">
      <c r="A8" s="5"/>
      <c r="E8" s="96" t="s">
        <v>82</v>
      </c>
      <c r="F8" s="96"/>
      <c r="G8" s="96"/>
    </row>
    <row r="9" spans="1:7" ht="15.75">
      <c r="A9" s="5"/>
      <c r="E9" s="52"/>
      <c r="F9" s="52"/>
      <c r="G9" s="52"/>
    </row>
    <row r="10" spans="1:7" ht="15.75">
      <c r="A10" s="95" t="s">
        <v>2</v>
      </c>
      <c r="B10" s="95"/>
      <c r="C10" s="95"/>
      <c r="D10" s="95"/>
      <c r="E10" s="95"/>
      <c r="F10" s="95"/>
      <c r="G10" s="95"/>
    </row>
    <row r="11" spans="1:7" ht="15.75">
      <c r="A11" s="95" t="s">
        <v>92</v>
      </c>
      <c r="B11" s="95"/>
      <c r="C11" s="95"/>
      <c r="D11" s="95"/>
      <c r="E11" s="95"/>
      <c r="F11" s="95"/>
      <c r="G11" s="95"/>
    </row>
    <row r="12" spans="1:7" ht="15">
      <c r="A12" s="81" t="s">
        <v>142</v>
      </c>
      <c r="B12" s="81"/>
      <c r="C12" s="81"/>
      <c r="D12" s="81"/>
      <c r="E12" s="81"/>
      <c r="F12" s="81"/>
      <c r="G12" s="81"/>
    </row>
    <row r="14" spans="1:7" ht="14.25" customHeight="1">
      <c r="A14" s="89" t="s">
        <v>3</v>
      </c>
      <c r="B14" s="53">
        <v>1100000</v>
      </c>
      <c r="C14" s="91" t="s">
        <v>33</v>
      </c>
      <c r="D14" s="91"/>
      <c r="E14" s="91"/>
      <c r="F14" s="91"/>
      <c r="G14" s="54">
        <v>34900539</v>
      </c>
    </row>
    <row r="15" spans="1:7" ht="41.25" customHeight="1">
      <c r="A15" s="89"/>
      <c r="B15" s="55" t="s">
        <v>100</v>
      </c>
      <c r="C15" s="90" t="s">
        <v>1</v>
      </c>
      <c r="D15" s="90"/>
      <c r="E15" s="90"/>
      <c r="F15" s="90"/>
      <c r="G15" s="56" t="s">
        <v>101</v>
      </c>
    </row>
    <row r="16" spans="1:7" ht="15.75">
      <c r="A16" s="89" t="s">
        <v>4</v>
      </c>
      <c r="B16" s="53">
        <v>1110000</v>
      </c>
      <c r="C16" s="91" t="s">
        <v>33</v>
      </c>
      <c r="D16" s="91"/>
      <c r="E16" s="91"/>
      <c r="F16" s="91"/>
      <c r="G16" s="54">
        <v>34900539</v>
      </c>
    </row>
    <row r="17" spans="1:7" ht="36.75" customHeight="1">
      <c r="A17" s="89"/>
      <c r="B17" s="55" t="s">
        <v>100</v>
      </c>
      <c r="C17" s="97" t="s">
        <v>31</v>
      </c>
      <c r="D17" s="97"/>
      <c r="E17" s="97"/>
      <c r="F17" s="97"/>
      <c r="G17" s="56" t="s">
        <v>101</v>
      </c>
    </row>
    <row r="18" spans="1:7" ht="48" customHeight="1">
      <c r="A18" s="89" t="s">
        <v>5</v>
      </c>
      <c r="B18" s="57">
        <v>1115031</v>
      </c>
      <c r="C18" s="57">
        <v>5031</v>
      </c>
      <c r="D18" s="61" t="s">
        <v>60</v>
      </c>
      <c r="E18" s="123" t="s">
        <v>59</v>
      </c>
      <c r="F18" s="123"/>
      <c r="G18" s="61" t="s">
        <v>110</v>
      </c>
    </row>
    <row r="19" spans="1:7" ht="43.5" customHeight="1">
      <c r="A19" s="89"/>
      <c r="B19" s="58" t="s">
        <v>100</v>
      </c>
      <c r="C19" s="59" t="s">
        <v>102</v>
      </c>
      <c r="D19" s="59" t="s">
        <v>103</v>
      </c>
      <c r="E19" s="124" t="s">
        <v>104</v>
      </c>
      <c r="F19" s="124"/>
      <c r="G19" s="59" t="s">
        <v>105</v>
      </c>
    </row>
    <row r="20" spans="1:7" ht="31.5" customHeight="1">
      <c r="A20" s="60" t="s">
        <v>6</v>
      </c>
      <c r="B20" s="122" t="s">
        <v>150</v>
      </c>
      <c r="C20" s="122"/>
      <c r="D20" s="122"/>
      <c r="E20" s="122"/>
      <c r="F20" s="122"/>
      <c r="G20" s="122"/>
    </row>
    <row r="21" spans="1:7" ht="26.25" customHeight="1">
      <c r="A21" s="60" t="s">
        <v>7</v>
      </c>
      <c r="B21" s="122" t="s">
        <v>34</v>
      </c>
      <c r="C21" s="122"/>
      <c r="D21" s="122"/>
      <c r="E21" s="122"/>
      <c r="F21" s="122"/>
      <c r="G21" s="122"/>
    </row>
    <row r="22" spans="1:7" ht="30.75" customHeight="1" hidden="1">
      <c r="A22" s="64"/>
      <c r="B22" s="122" t="s">
        <v>109</v>
      </c>
      <c r="C22" s="122"/>
      <c r="D22" s="122"/>
      <c r="E22" s="122"/>
      <c r="F22" s="122"/>
      <c r="G22" s="122"/>
    </row>
    <row r="23" spans="1:7" ht="32.25" customHeight="1">
      <c r="A23" s="60"/>
      <c r="B23" s="122" t="s">
        <v>143</v>
      </c>
      <c r="C23" s="122"/>
      <c r="D23" s="122"/>
      <c r="E23" s="122"/>
      <c r="F23" s="122"/>
      <c r="G23" s="122"/>
    </row>
    <row r="24" spans="1:7" ht="29.25" customHeight="1">
      <c r="A24" s="60"/>
      <c r="B24" s="122" t="s">
        <v>144</v>
      </c>
      <c r="C24" s="122"/>
      <c r="D24" s="122"/>
      <c r="E24" s="122"/>
      <c r="F24" s="122"/>
      <c r="G24" s="122"/>
    </row>
    <row r="25" spans="1:7" ht="16.5" customHeight="1">
      <c r="A25" s="60"/>
      <c r="B25" s="100" t="s">
        <v>106</v>
      </c>
      <c r="C25" s="100"/>
      <c r="D25" s="100"/>
      <c r="E25" s="100"/>
      <c r="F25" s="100"/>
      <c r="G25" s="100"/>
    </row>
    <row r="26" spans="1:7" ht="19.5" customHeight="1">
      <c r="A26" s="41" t="s">
        <v>8</v>
      </c>
      <c r="B26" s="42" t="s">
        <v>83</v>
      </c>
      <c r="C26" s="43"/>
      <c r="D26" s="44"/>
      <c r="E26" s="44"/>
      <c r="F26" s="44"/>
      <c r="G26" s="44"/>
    </row>
    <row r="27" spans="1:7" ht="19.5" customHeight="1">
      <c r="A27" s="45" t="s">
        <v>10</v>
      </c>
      <c r="B27" s="125" t="s">
        <v>84</v>
      </c>
      <c r="C27" s="125"/>
      <c r="D27" s="125"/>
      <c r="E27" s="125"/>
      <c r="F27" s="125"/>
      <c r="G27" s="125"/>
    </row>
    <row r="28" spans="1:7" ht="73.5" customHeight="1">
      <c r="A28" s="45" t="s">
        <v>3</v>
      </c>
      <c r="B28" s="119" t="s">
        <v>89</v>
      </c>
      <c r="C28" s="120"/>
      <c r="D28" s="120"/>
      <c r="E28" s="120"/>
      <c r="F28" s="120"/>
      <c r="G28" s="121"/>
    </row>
    <row r="29" spans="1:2" ht="15">
      <c r="A29" s="16" t="s">
        <v>9</v>
      </c>
      <c r="B29" s="2" t="s">
        <v>35</v>
      </c>
    </row>
    <row r="30" spans="1:7" ht="63.75" customHeight="1">
      <c r="A30" s="16"/>
      <c r="B30" s="115" t="s">
        <v>56</v>
      </c>
      <c r="C30" s="115"/>
      <c r="D30" s="115"/>
      <c r="E30" s="115"/>
      <c r="F30" s="115"/>
      <c r="G30" s="115"/>
    </row>
    <row r="31" spans="1:7" ht="15">
      <c r="A31" s="14" t="s">
        <v>12</v>
      </c>
      <c r="B31" s="109" t="s">
        <v>32</v>
      </c>
      <c r="C31" s="109"/>
      <c r="D31" s="109"/>
      <c r="E31" s="109"/>
      <c r="F31" s="109"/>
      <c r="G31" s="109"/>
    </row>
    <row r="32" spans="1:7" ht="15">
      <c r="A32" s="14"/>
      <c r="B32" s="15"/>
      <c r="C32" s="15"/>
      <c r="D32" s="15"/>
      <c r="E32" s="15"/>
      <c r="F32" s="15"/>
      <c r="G32" s="15"/>
    </row>
    <row r="33" spans="1:7" ht="15">
      <c r="A33" s="8" t="s">
        <v>10</v>
      </c>
      <c r="B33" s="126" t="s">
        <v>11</v>
      </c>
      <c r="C33" s="126"/>
      <c r="D33" s="126"/>
      <c r="E33" s="126"/>
      <c r="F33" s="126"/>
      <c r="G33" s="126"/>
    </row>
    <row r="34" spans="1:7" ht="25.5" customHeight="1">
      <c r="A34" s="8" t="s">
        <v>3</v>
      </c>
      <c r="B34" s="116" t="s">
        <v>107</v>
      </c>
      <c r="C34" s="117"/>
      <c r="D34" s="117"/>
      <c r="E34" s="117"/>
      <c r="F34" s="117"/>
      <c r="G34" s="118"/>
    </row>
    <row r="35" spans="1:7" ht="18.75" customHeight="1">
      <c r="A35" s="65" t="s">
        <v>140</v>
      </c>
      <c r="B35" s="116" t="s">
        <v>141</v>
      </c>
      <c r="C35" s="117"/>
      <c r="D35" s="117"/>
      <c r="E35" s="117"/>
      <c r="F35" s="117"/>
      <c r="G35" s="118"/>
    </row>
    <row r="36" spans="1:7" ht="15">
      <c r="A36" s="14"/>
      <c r="B36" s="15"/>
      <c r="C36" s="15"/>
      <c r="D36" s="15"/>
      <c r="E36" s="15"/>
      <c r="F36" s="15"/>
      <c r="G36" s="15"/>
    </row>
    <row r="37" spans="1:7" ht="15">
      <c r="A37" s="14" t="s">
        <v>17</v>
      </c>
      <c r="B37" s="17" t="s">
        <v>13</v>
      </c>
      <c r="C37" s="15"/>
      <c r="D37" s="15"/>
      <c r="E37" s="15"/>
      <c r="F37" s="15"/>
      <c r="G37" s="15"/>
    </row>
    <row r="38" spans="1:7" ht="15">
      <c r="A38" s="18"/>
      <c r="G38" s="6" t="s">
        <v>88</v>
      </c>
    </row>
    <row r="39" spans="1:7" ht="15">
      <c r="A39" s="8" t="s">
        <v>10</v>
      </c>
      <c r="B39" s="82" t="s">
        <v>13</v>
      </c>
      <c r="C39" s="83"/>
      <c r="D39" s="8" t="s">
        <v>14</v>
      </c>
      <c r="E39" s="8" t="s">
        <v>15</v>
      </c>
      <c r="F39" s="82" t="s">
        <v>16</v>
      </c>
      <c r="G39" s="83"/>
    </row>
    <row r="40" spans="1:7" ht="15">
      <c r="A40" s="8">
        <v>1</v>
      </c>
      <c r="B40" s="82">
        <v>2</v>
      </c>
      <c r="C40" s="83"/>
      <c r="D40" s="8">
        <v>3</v>
      </c>
      <c r="E40" s="8">
        <v>4</v>
      </c>
      <c r="F40" s="82">
        <v>5</v>
      </c>
      <c r="G40" s="83"/>
    </row>
    <row r="41" spans="1:10" ht="15" customHeight="1">
      <c r="A41" s="8" t="s">
        <v>3</v>
      </c>
      <c r="B41" s="82" t="s">
        <v>39</v>
      </c>
      <c r="C41" s="83"/>
      <c r="D41" s="19">
        <f>1569250+784574+553500+2455000+332000</f>
        <v>5694324</v>
      </c>
      <c r="E41" s="19"/>
      <c r="F41" s="84">
        <f>D41+E41</f>
        <v>5694324</v>
      </c>
      <c r="G41" s="85"/>
      <c r="H41" s="28"/>
      <c r="I41" s="28"/>
      <c r="J41" s="28"/>
    </row>
    <row r="42" spans="1:10" ht="15" customHeight="1">
      <c r="A42" s="50" t="s">
        <v>4</v>
      </c>
      <c r="B42" s="82" t="s">
        <v>90</v>
      </c>
      <c r="C42" s="83"/>
      <c r="D42" s="19">
        <v>225000</v>
      </c>
      <c r="E42" s="19"/>
      <c r="F42" s="84">
        <f aca="true" t="shared" si="0" ref="F42:F51">D42+E42</f>
        <v>225000</v>
      </c>
      <c r="G42" s="85"/>
      <c r="H42" s="28"/>
      <c r="I42" s="28"/>
      <c r="J42" s="28"/>
    </row>
    <row r="43" spans="1:10" ht="15" customHeight="1">
      <c r="A43" s="50" t="s">
        <v>5</v>
      </c>
      <c r="B43" s="82" t="s">
        <v>61</v>
      </c>
      <c r="C43" s="83"/>
      <c r="D43" s="19">
        <f>15000+15426</f>
        <v>30426</v>
      </c>
      <c r="E43" s="19"/>
      <c r="F43" s="84">
        <f t="shared" si="0"/>
        <v>30426</v>
      </c>
      <c r="G43" s="85"/>
      <c r="H43" s="28"/>
      <c r="I43" s="28"/>
      <c r="J43" s="28"/>
    </row>
    <row r="44" spans="1:10" ht="15" customHeight="1">
      <c r="A44" s="51" t="s">
        <v>6</v>
      </c>
      <c r="B44" s="82" t="s">
        <v>91</v>
      </c>
      <c r="C44" s="83"/>
      <c r="D44" s="19">
        <f>200000+45000</f>
        <v>245000</v>
      </c>
      <c r="E44" s="19"/>
      <c r="F44" s="84">
        <f t="shared" si="0"/>
        <v>245000</v>
      </c>
      <c r="G44" s="85"/>
      <c r="H44" s="28"/>
      <c r="I44" s="28"/>
      <c r="J44" s="28"/>
    </row>
    <row r="45" spans="1:10" ht="15" customHeight="1">
      <c r="A45" s="51" t="s">
        <v>7</v>
      </c>
      <c r="B45" s="82" t="s">
        <v>62</v>
      </c>
      <c r="C45" s="83"/>
      <c r="D45" s="19">
        <f>50000-45000</f>
        <v>5000</v>
      </c>
      <c r="E45" s="19"/>
      <c r="F45" s="84">
        <f t="shared" si="0"/>
        <v>5000</v>
      </c>
      <c r="G45" s="85"/>
      <c r="H45" s="28"/>
      <c r="I45" s="28"/>
      <c r="J45" s="28"/>
    </row>
    <row r="46" spans="1:7" ht="15" customHeight="1">
      <c r="A46" s="51" t="s">
        <v>8</v>
      </c>
      <c r="B46" s="82" t="s">
        <v>40</v>
      </c>
      <c r="C46" s="83"/>
      <c r="D46" s="19">
        <v>40000</v>
      </c>
      <c r="E46" s="19"/>
      <c r="F46" s="84">
        <f t="shared" si="0"/>
        <v>40000</v>
      </c>
      <c r="G46" s="85"/>
    </row>
    <row r="47" spans="1:10" ht="15" customHeight="1">
      <c r="A47" s="51" t="s">
        <v>9</v>
      </c>
      <c r="B47" s="82" t="s">
        <v>41</v>
      </c>
      <c r="C47" s="83"/>
      <c r="D47" s="19">
        <f>194500-65000+60000</f>
        <v>189500</v>
      </c>
      <c r="E47" s="19"/>
      <c r="F47" s="84">
        <f t="shared" si="0"/>
        <v>189500</v>
      </c>
      <c r="G47" s="85"/>
      <c r="H47" s="28"/>
      <c r="I47" s="28"/>
      <c r="J47" s="28"/>
    </row>
    <row r="48" spans="1:10" ht="15" customHeight="1">
      <c r="A48" s="51" t="s">
        <v>12</v>
      </c>
      <c r="B48" s="82" t="s">
        <v>63</v>
      </c>
      <c r="C48" s="83"/>
      <c r="D48" s="19">
        <f>533769-270000</f>
        <v>263769</v>
      </c>
      <c r="E48" s="19"/>
      <c r="F48" s="84">
        <f>D48+E48</f>
        <v>263769</v>
      </c>
      <c r="G48" s="85"/>
      <c r="H48" s="28"/>
      <c r="I48" s="28"/>
      <c r="J48" s="28"/>
    </row>
    <row r="49" spans="1:10" ht="15" customHeight="1" hidden="1">
      <c r="A49" s="51" t="s">
        <v>17</v>
      </c>
      <c r="B49" s="82" t="s">
        <v>93</v>
      </c>
      <c r="C49" s="83"/>
      <c r="D49" s="19"/>
      <c r="E49" s="19"/>
      <c r="F49" s="84">
        <f>D49+E49</f>
        <v>0</v>
      </c>
      <c r="G49" s="85"/>
      <c r="H49" s="28"/>
      <c r="I49" s="28"/>
      <c r="J49" s="28"/>
    </row>
    <row r="50" spans="1:10" ht="15" customHeight="1" hidden="1">
      <c r="A50" s="51" t="s">
        <v>20</v>
      </c>
      <c r="B50" s="82" t="s">
        <v>94</v>
      </c>
      <c r="C50" s="83"/>
      <c r="D50" s="19"/>
      <c r="E50" s="19"/>
      <c r="F50" s="84">
        <f t="shared" si="0"/>
        <v>0</v>
      </c>
      <c r="G50" s="85"/>
      <c r="H50" s="28"/>
      <c r="I50" s="28"/>
      <c r="J50" s="28"/>
    </row>
    <row r="51" spans="1:7" ht="15.75" customHeight="1">
      <c r="A51" s="102" t="s">
        <v>16</v>
      </c>
      <c r="B51" s="103"/>
      <c r="C51" s="104"/>
      <c r="D51" s="47">
        <f>SUM(D41:D50)</f>
        <v>6693019</v>
      </c>
      <c r="E51" s="47">
        <f>SUM(E41:E50)</f>
        <v>0</v>
      </c>
      <c r="F51" s="111">
        <f t="shared" si="0"/>
        <v>6693019</v>
      </c>
      <c r="G51" s="112"/>
    </row>
    <row r="52" ht="15.75">
      <c r="A52" s="1"/>
    </row>
    <row r="53" spans="1:7" ht="15">
      <c r="A53" s="27" t="s">
        <v>20</v>
      </c>
      <c r="B53" s="127" t="s">
        <v>18</v>
      </c>
      <c r="C53" s="127"/>
      <c r="D53" s="127"/>
      <c r="E53" s="127"/>
      <c r="F53" s="127"/>
      <c r="G53" s="127"/>
    </row>
    <row r="54" spans="1:7" ht="15">
      <c r="A54" s="22"/>
      <c r="B54" s="23"/>
      <c r="C54" s="23"/>
      <c r="D54" s="23"/>
      <c r="E54" s="23"/>
      <c r="F54" s="23"/>
      <c r="G54" s="6" t="s">
        <v>88</v>
      </c>
    </row>
    <row r="55" spans="1:7" ht="26.25" customHeight="1">
      <c r="A55" s="48" t="s">
        <v>10</v>
      </c>
      <c r="B55" s="98" t="s">
        <v>19</v>
      </c>
      <c r="C55" s="98"/>
      <c r="D55" s="99"/>
      <c r="E55" s="24" t="s">
        <v>14</v>
      </c>
      <c r="F55" s="24" t="s">
        <v>15</v>
      </c>
      <c r="G55" s="24" t="s">
        <v>16</v>
      </c>
    </row>
    <row r="56" spans="1:7" ht="15">
      <c r="A56" s="24">
        <v>1</v>
      </c>
      <c r="B56" s="98">
        <v>2</v>
      </c>
      <c r="C56" s="98"/>
      <c r="D56" s="99"/>
      <c r="E56" s="24">
        <v>3</v>
      </c>
      <c r="F56" s="25">
        <v>4</v>
      </c>
      <c r="G56" s="24">
        <v>5</v>
      </c>
    </row>
    <row r="57" spans="1:7" ht="51.75" customHeight="1">
      <c r="A57" s="49">
        <v>1</v>
      </c>
      <c r="B57" s="106" t="s">
        <v>146</v>
      </c>
      <c r="C57" s="106"/>
      <c r="D57" s="107"/>
      <c r="E57" s="19">
        <f>D51</f>
        <v>6693019</v>
      </c>
      <c r="F57" s="19">
        <f>E51</f>
        <v>0</v>
      </c>
      <c r="G57" s="26">
        <f>F51</f>
        <v>6693019</v>
      </c>
    </row>
    <row r="58" spans="1:7" ht="15.75" customHeight="1">
      <c r="A58" s="110" t="s">
        <v>16</v>
      </c>
      <c r="B58" s="98"/>
      <c r="C58" s="98"/>
      <c r="D58" s="99"/>
      <c r="E58" s="26">
        <f>E57</f>
        <v>6693019</v>
      </c>
      <c r="F58" s="26">
        <f>F57</f>
        <v>0</v>
      </c>
      <c r="G58" s="26">
        <f>G57</f>
        <v>6693019</v>
      </c>
    </row>
    <row r="59" ht="15.75">
      <c r="A59" s="1"/>
    </row>
    <row r="60" spans="1:7" ht="15">
      <c r="A60" s="14" t="s">
        <v>85</v>
      </c>
      <c r="B60" s="109" t="s">
        <v>21</v>
      </c>
      <c r="C60" s="109"/>
      <c r="D60" s="109"/>
      <c r="E60" s="109"/>
      <c r="F60" s="109"/>
      <c r="G60" s="109"/>
    </row>
    <row r="61" ht="15">
      <c r="A61" s="18"/>
    </row>
    <row r="62" spans="1:7" ht="46.5" customHeight="1">
      <c r="A62" s="8" t="s">
        <v>10</v>
      </c>
      <c r="B62" s="8" t="s">
        <v>22</v>
      </c>
      <c r="C62" s="8" t="s">
        <v>23</v>
      </c>
      <c r="D62" s="8" t="s">
        <v>24</v>
      </c>
      <c r="E62" s="8" t="s">
        <v>14</v>
      </c>
      <c r="F62" s="8" t="s">
        <v>15</v>
      </c>
      <c r="G62" s="8" t="s">
        <v>16</v>
      </c>
    </row>
    <row r="63" spans="1:7" ht="15">
      <c r="A63" s="8">
        <v>1</v>
      </c>
      <c r="B63" s="8">
        <v>2</v>
      </c>
      <c r="C63" s="8">
        <v>3</v>
      </c>
      <c r="D63" s="8">
        <v>4</v>
      </c>
      <c r="E63" s="8">
        <v>5</v>
      </c>
      <c r="F63" s="8">
        <v>6</v>
      </c>
      <c r="G63" s="8">
        <v>7</v>
      </c>
    </row>
    <row r="64" spans="1:7" ht="15.75">
      <c r="A64" s="7">
        <v>1</v>
      </c>
      <c r="B64" s="78" t="s">
        <v>25</v>
      </c>
      <c r="C64" s="79"/>
      <c r="D64" s="79"/>
      <c r="E64" s="79"/>
      <c r="F64" s="79"/>
      <c r="G64" s="80"/>
    </row>
    <row r="65" spans="1:7" ht="81.75" customHeight="1">
      <c r="A65" s="10" t="s">
        <v>42</v>
      </c>
      <c r="B65" s="38" t="s">
        <v>80</v>
      </c>
      <c r="C65" s="34" t="s">
        <v>53</v>
      </c>
      <c r="D65" s="34" t="s">
        <v>108</v>
      </c>
      <c r="E65" s="10">
        <v>1</v>
      </c>
      <c r="F65" s="10"/>
      <c r="G65" s="10">
        <v>1</v>
      </c>
    </row>
    <row r="66" spans="1:7" ht="90.75" customHeight="1">
      <c r="A66" s="10" t="s">
        <v>43</v>
      </c>
      <c r="B66" s="11" t="s">
        <v>64</v>
      </c>
      <c r="C66" s="9" t="s">
        <v>67</v>
      </c>
      <c r="D66" s="9" t="s">
        <v>145</v>
      </c>
      <c r="E66" s="62">
        <v>6693019</v>
      </c>
      <c r="F66" s="63"/>
      <c r="G66" s="62">
        <f>E66</f>
        <v>6693019</v>
      </c>
    </row>
    <row r="67" spans="1:7" ht="51.75" customHeight="1">
      <c r="A67" s="10" t="s">
        <v>44</v>
      </c>
      <c r="B67" s="11" t="s">
        <v>65</v>
      </c>
      <c r="C67" s="9" t="s">
        <v>67</v>
      </c>
      <c r="D67" s="9" t="s">
        <v>68</v>
      </c>
      <c r="E67" s="62">
        <v>4677473</v>
      </c>
      <c r="F67" s="63"/>
      <c r="G67" s="62">
        <f>E67</f>
        <v>4677473</v>
      </c>
    </row>
    <row r="68" spans="1:7" ht="47.25" customHeight="1">
      <c r="A68" s="10" t="s">
        <v>58</v>
      </c>
      <c r="B68" s="11" t="s">
        <v>66</v>
      </c>
      <c r="C68" s="9" t="s">
        <v>54</v>
      </c>
      <c r="D68" s="9" t="s">
        <v>76</v>
      </c>
      <c r="E68" s="10" t="s">
        <v>95</v>
      </c>
      <c r="F68" s="10"/>
      <c r="G68" s="10" t="s">
        <v>95</v>
      </c>
    </row>
    <row r="69" spans="1:7" ht="15.75">
      <c r="A69" s="7">
        <v>2</v>
      </c>
      <c r="B69" s="78" t="s">
        <v>26</v>
      </c>
      <c r="C69" s="79"/>
      <c r="D69" s="79"/>
      <c r="E69" s="79"/>
      <c r="F69" s="79"/>
      <c r="G69" s="80"/>
    </row>
    <row r="70" spans="1:7" ht="42.75" customHeight="1">
      <c r="A70" s="10" t="s">
        <v>45</v>
      </c>
      <c r="B70" s="11" t="s">
        <v>69</v>
      </c>
      <c r="C70" s="9" t="s">
        <v>54</v>
      </c>
      <c r="D70" s="34" t="s">
        <v>75</v>
      </c>
      <c r="E70" s="10" t="s">
        <v>96</v>
      </c>
      <c r="F70" s="10"/>
      <c r="G70" s="10" t="s">
        <v>96</v>
      </c>
    </row>
    <row r="71" spans="1:7" ht="70.5" customHeight="1">
      <c r="A71" s="10" t="s">
        <v>46</v>
      </c>
      <c r="B71" s="11" t="s">
        <v>70</v>
      </c>
      <c r="C71" s="9" t="s">
        <v>54</v>
      </c>
      <c r="D71" s="9" t="s">
        <v>57</v>
      </c>
      <c r="E71" s="10" t="s">
        <v>97</v>
      </c>
      <c r="F71" s="10"/>
      <c r="G71" s="10" t="s">
        <v>97</v>
      </c>
    </row>
    <row r="72" spans="1:7" ht="15.75">
      <c r="A72" s="7">
        <v>3</v>
      </c>
      <c r="B72" s="78" t="s">
        <v>27</v>
      </c>
      <c r="C72" s="79"/>
      <c r="D72" s="79"/>
      <c r="E72" s="79"/>
      <c r="F72" s="79"/>
      <c r="G72" s="80"/>
    </row>
    <row r="73" spans="1:16" ht="132" customHeight="1">
      <c r="A73" s="9" t="s">
        <v>47</v>
      </c>
      <c r="B73" s="30" t="s">
        <v>71</v>
      </c>
      <c r="C73" s="31" t="s">
        <v>67</v>
      </c>
      <c r="D73" s="34" t="s">
        <v>151</v>
      </c>
      <c r="E73" s="12">
        <f>E66/54</f>
        <v>123944.79629629629</v>
      </c>
      <c r="F73" s="12"/>
      <c r="G73" s="12">
        <f>E73+F73</f>
        <v>123944.79629629629</v>
      </c>
      <c r="H73" s="28"/>
      <c r="I73" s="28"/>
      <c r="J73" s="28"/>
      <c r="K73" s="28"/>
      <c r="L73" s="28"/>
      <c r="M73" s="28"/>
      <c r="N73" s="28"/>
      <c r="O73" s="28"/>
      <c r="P73" s="28"/>
    </row>
    <row r="74" spans="1:7" ht="93.75" customHeight="1">
      <c r="A74" s="9" t="s">
        <v>48</v>
      </c>
      <c r="B74" s="30" t="s">
        <v>72</v>
      </c>
      <c r="C74" s="31" t="s">
        <v>67</v>
      </c>
      <c r="D74" s="34" t="s">
        <v>149</v>
      </c>
      <c r="E74" s="12">
        <f>E67/54/12</f>
        <v>7218.322530864197</v>
      </c>
      <c r="F74" s="12"/>
      <c r="G74" s="12">
        <f>E74+F74</f>
        <v>7218.322530864197</v>
      </c>
    </row>
    <row r="75" spans="1:7" ht="82.5" customHeight="1">
      <c r="A75" s="29" t="s">
        <v>49</v>
      </c>
      <c r="B75" s="30" t="s">
        <v>73</v>
      </c>
      <c r="C75" s="31" t="s">
        <v>67</v>
      </c>
      <c r="D75" s="34" t="s">
        <v>152</v>
      </c>
      <c r="E75" s="12">
        <f>E66/551</f>
        <v>12147.03992740472</v>
      </c>
      <c r="F75" s="12"/>
      <c r="G75" s="12">
        <f>E75+F75</f>
        <v>12147.03992740472</v>
      </c>
    </row>
    <row r="76" spans="1:7" ht="81" customHeight="1">
      <c r="A76" s="29" t="s">
        <v>50</v>
      </c>
      <c r="B76" s="30" t="s">
        <v>77</v>
      </c>
      <c r="C76" s="31" t="s">
        <v>67</v>
      </c>
      <c r="D76" s="34" t="s">
        <v>153</v>
      </c>
      <c r="E76" s="12">
        <f>E66/100</f>
        <v>66930.19</v>
      </c>
      <c r="F76" s="12"/>
      <c r="G76" s="12">
        <f>E76+F76</f>
        <v>66930.19</v>
      </c>
    </row>
    <row r="77" spans="1:7" ht="15.75">
      <c r="A77" s="7">
        <v>4</v>
      </c>
      <c r="B77" s="78" t="s">
        <v>28</v>
      </c>
      <c r="C77" s="79"/>
      <c r="D77" s="79"/>
      <c r="E77" s="79"/>
      <c r="F77" s="79"/>
      <c r="G77" s="80"/>
    </row>
    <row r="78" spans="1:7" ht="82.5" customHeight="1">
      <c r="A78" s="10" t="s">
        <v>51</v>
      </c>
      <c r="B78" s="30" t="s">
        <v>79</v>
      </c>
      <c r="C78" s="32" t="s">
        <v>54</v>
      </c>
      <c r="D78" s="34" t="s">
        <v>78</v>
      </c>
      <c r="E78" s="35">
        <v>45</v>
      </c>
      <c r="F78" s="33"/>
      <c r="G78" s="35">
        <v>45</v>
      </c>
    </row>
    <row r="79" spans="1:7" ht="59.25" customHeight="1">
      <c r="A79" s="10" t="s">
        <v>52</v>
      </c>
      <c r="B79" s="30" t="s">
        <v>74</v>
      </c>
      <c r="C79" s="32" t="s">
        <v>55</v>
      </c>
      <c r="D79" s="9" t="s">
        <v>98</v>
      </c>
      <c r="E79" s="36">
        <v>116</v>
      </c>
      <c r="F79" s="37"/>
      <c r="G79" s="36">
        <v>116</v>
      </c>
    </row>
    <row r="80" spans="1:7" ht="19.5" customHeight="1">
      <c r="A80" s="86" t="s">
        <v>112</v>
      </c>
      <c r="B80" s="87"/>
      <c r="C80" s="87"/>
      <c r="D80" s="87"/>
      <c r="E80" s="87"/>
      <c r="F80" s="87"/>
      <c r="G80" s="88"/>
    </row>
    <row r="81" spans="1:7" ht="15.75">
      <c r="A81" s="7" t="s">
        <v>113</v>
      </c>
      <c r="B81" s="78" t="s">
        <v>25</v>
      </c>
      <c r="C81" s="79"/>
      <c r="D81" s="79"/>
      <c r="E81" s="79"/>
      <c r="F81" s="79"/>
      <c r="G81" s="80"/>
    </row>
    <row r="82" spans="1:7" ht="49.5" customHeight="1">
      <c r="A82" s="66" t="s">
        <v>42</v>
      </c>
      <c r="B82" s="38" t="s">
        <v>114</v>
      </c>
      <c r="C82" s="34" t="s">
        <v>115</v>
      </c>
      <c r="D82" s="34" t="s">
        <v>68</v>
      </c>
      <c r="E82" s="63">
        <f>E83+E84+E85</f>
        <v>493269</v>
      </c>
      <c r="F82" s="34"/>
      <c r="G82" s="63">
        <f>G83+G84+G85</f>
        <v>493269</v>
      </c>
    </row>
    <row r="83" spans="1:7" ht="25.5" customHeight="1">
      <c r="A83" s="66"/>
      <c r="B83" s="67" t="s">
        <v>136</v>
      </c>
      <c r="C83" s="34" t="s">
        <v>115</v>
      </c>
      <c r="D83" s="34" t="s">
        <v>68</v>
      </c>
      <c r="E83" s="63">
        <v>263769</v>
      </c>
      <c r="F83" s="34"/>
      <c r="G83" s="63">
        <f>E83</f>
        <v>263769</v>
      </c>
    </row>
    <row r="84" spans="1:7" ht="25.5" customHeight="1">
      <c r="A84" s="66"/>
      <c r="B84" s="67" t="s">
        <v>116</v>
      </c>
      <c r="C84" s="34" t="s">
        <v>115</v>
      </c>
      <c r="D84" s="34" t="s">
        <v>68</v>
      </c>
      <c r="E84" s="63">
        <v>40000</v>
      </c>
      <c r="F84" s="34"/>
      <c r="G84" s="63">
        <f>E84</f>
        <v>40000</v>
      </c>
    </row>
    <row r="85" spans="1:7" ht="25.5" customHeight="1">
      <c r="A85" s="66"/>
      <c r="B85" s="67" t="s">
        <v>117</v>
      </c>
      <c r="C85" s="34" t="s">
        <v>115</v>
      </c>
      <c r="D85" s="34" t="s">
        <v>68</v>
      </c>
      <c r="E85" s="63">
        <v>189500</v>
      </c>
      <c r="F85" s="34"/>
      <c r="G85" s="63">
        <f>E85</f>
        <v>189500</v>
      </c>
    </row>
    <row r="86" spans="1:7" ht="31.5" customHeight="1">
      <c r="A86" s="66" t="s">
        <v>43</v>
      </c>
      <c r="B86" s="38" t="s">
        <v>118</v>
      </c>
      <c r="C86" s="34" t="s">
        <v>119</v>
      </c>
      <c r="D86" s="34" t="s">
        <v>120</v>
      </c>
      <c r="E86" s="34">
        <v>1162.4</v>
      </c>
      <c r="F86" s="34"/>
      <c r="G86" s="34">
        <v>1162.4</v>
      </c>
    </row>
    <row r="87" spans="1:7" ht="38.25" customHeight="1">
      <c r="A87" s="66" t="s">
        <v>44</v>
      </c>
      <c r="B87" s="38" t="s">
        <v>121</v>
      </c>
      <c r="C87" s="34" t="s">
        <v>119</v>
      </c>
      <c r="D87" s="34" t="s">
        <v>120</v>
      </c>
      <c r="E87" s="34">
        <v>1162.4</v>
      </c>
      <c r="F87" s="34" t="s">
        <v>122</v>
      </c>
      <c r="G87" s="34">
        <v>1162.4</v>
      </c>
    </row>
    <row r="88" spans="1:7" ht="15.75">
      <c r="A88" s="68">
        <v>2</v>
      </c>
      <c r="B88" s="75" t="s">
        <v>26</v>
      </c>
      <c r="C88" s="76"/>
      <c r="D88" s="76"/>
      <c r="E88" s="76"/>
      <c r="F88" s="76"/>
      <c r="G88" s="77"/>
    </row>
    <row r="89" spans="1:7" ht="50.25" customHeight="1">
      <c r="A89" s="66" t="s">
        <v>45</v>
      </c>
      <c r="B89" s="38" t="s">
        <v>123</v>
      </c>
      <c r="C89" s="34"/>
      <c r="D89" s="34"/>
      <c r="E89" s="34"/>
      <c r="F89" s="34"/>
      <c r="G89" s="34"/>
    </row>
    <row r="90" spans="1:7" ht="27" customHeight="1">
      <c r="A90" s="66"/>
      <c r="B90" s="67" t="s">
        <v>136</v>
      </c>
      <c r="C90" s="34" t="s">
        <v>124</v>
      </c>
      <c r="D90" s="34" t="s">
        <v>120</v>
      </c>
      <c r="E90" s="34">
        <v>53377</v>
      </c>
      <c r="F90" s="34"/>
      <c r="G90" s="34">
        <v>53377</v>
      </c>
    </row>
    <row r="91" spans="1:7" ht="18.75" customHeight="1">
      <c r="A91" s="66"/>
      <c r="B91" s="67" t="s">
        <v>116</v>
      </c>
      <c r="C91" s="34" t="s">
        <v>124</v>
      </c>
      <c r="D91" s="34" t="s">
        <v>120</v>
      </c>
      <c r="E91" s="34">
        <v>2041</v>
      </c>
      <c r="F91" s="34"/>
      <c r="G91" s="34">
        <v>2041</v>
      </c>
    </row>
    <row r="92" spans="1:7" ht="18.75" customHeight="1">
      <c r="A92" s="66"/>
      <c r="B92" s="67" t="s">
        <v>117</v>
      </c>
      <c r="C92" s="34" t="s">
        <v>125</v>
      </c>
      <c r="D92" s="34" t="s">
        <v>120</v>
      </c>
      <c r="E92" s="34">
        <v>57887</v>
      </c>
      <c r="F92" s="34"/>
      <c r="G92" s="34">
        <v>57887</v>
      </c>
    </row>
    <row r="93" spans="1:7" ht="15.75">
      <c r="A93" s="68">
        <v>3</v>
      </c>
      <c r="B93" s="75" t="s">
        <v>27</v>
      </c>
      <c r="C93" s="76"/>
      <c r="D93" s="76"/>
      <c r="E93" s="76"/>
      <c r="F93" s="76"/>
      <c r="G93" s="77"/>
    </row>
    <row r="94" spans="1:16" s="39" customFormat="1" ht="42" customHeight="1">
      <c r="A94" s="66" t="s">
        <v>47</v>
      </c>
      <c r="B94" s="38" t="s">
        <v>126</v>
      </c>
      <c r="C94" s="34"/>
      <c r="D94" s="34" t="s">
        <v>120</v>
      </c>
      <c r="E94" s="63"/>
      <c r="F94" s="63"/>
      <c r="G94" s="63"/>
      <c r="H94" s="69"/>
      <c r="I94" s="69"/>
      <c r="J94" s="69"/>
      <c r="K94" s="69"/>
      <c r="L94" s="69"/>
      <c r="M94" s="69"/>
      <c r="N94" s="69"/>
      <c r="O94" s="69"/>
      <c r="P94" s="69"/>
    </row>
    <row r="95" spans="1:7" ht="31.5" customHeight="1">
      <c r="A95" s="66"/>
      <c r="B95" s="67" t="s">
        <v>136</v>
      </c>
      <c r="C95" s="34" t="s">
        <v>135</v>
      </c>
      <c r="D95" s="34" t="s">
        <v>137</v>
      </c>
      <c r="E95" s="74">
        <f>E90/E87</f>
        <v>45.91964900206469</v>
      </c>
      <c r="F95" s="34"/>
      <c r="G95" s="74">
        <f>G90/G87</f>
        <v>45.91964900206469</v>
      </c>
    </row>
    <row r="96" spans="1:7" ht="28.5" customHeight="1">
      <c r="A96" s="66"/>
      <c r="B96" s="67" t="s">
        <v>116</v>
      </c>
      <c r="C96" s="34" t="s">
        <v>127</v>
      </c>
      <c r="D96" s="34" t="s">
        <v>138</v>
      </c>
      <c r="E96" s="74">
        <f>E91/E86</f>
        <v>1.7558499655884376</v>
      </c>
      <c r="F96" s="34"/>
      <c r="G96" s="74">
        <f>G91/G86</f>
        <v>1.7558499655884376</v>
      </c>
    </row>
    <row r="97" spans="1:7" ht="28.5" customHeight="1">
      <c r="A97" s="66"/>
      <c r="B97" s="67" t="s">
        <v>117</v>
      </c>
      <c r="C97" s="34" t="s">
        <v>128</v>
      </c>
      <c r="D97" s="34" t="s">
        <v>139</v>
      </c>
      <c r="E97" s="74">
        <f>E92/E86</f>
        <v>49.79955264969029</v>
      </c>
      <c r="F97" s="34"/>
      <c r="G97" s="74">
        <f>G92/G86</f>
        <v>49.79955264969029</v>
      </c>
    </row>
    <row r="98" spans="1:7" ht="31.5" customHeight="1">
      <c r="A98" s="66" t="s">
        <v>48</v>
      </c>
      <c r="B98" s="38" t="s">
        <v>129</v>
      </c>
      <c r="C98" s="34" t="s">
        <v>130</v>
      </c>
      <c r="D98" s="34" t="s">
        <v>120</v>
      </c>
      <c r="E98" s="34">
        <v>50</v>
      </c>
      <c r="F98" s="34"/>
      <c r="G98" s="34">
        <v>50</v>
      </c>
    </row>
    <row r="99" spans="1:7" ht="15.75">
      <c r="A99" s="7">
        <v>4</v>
      </c>
      <c r="B99" s="78" t="s">
        <v>28</v>
      </c>
      <c r="C99" s="79"/>
      <c r="D99" s="79"/>
      <c r="E99" s="79"/>
      <c r="F99" s="79"/>
      <c r="G99" s="80"/>
    </row>
    <row r="100" spans="1:7" ht="56.25" customHeight="1">
      <c r="A100" s="10" t="s">
        <v>131</v>
      </c>
      <c r="B100" s="11" t="s">
        <v>132</v>
      </c>
      <c r="C100" s="70" t="s">
        <v>55</v>
      </c>
      <c r="D100" s="9" t="s">
        <v>133</v>
      </c>
      <c r="E100" s="9">
        <v>0</v>
      </c>
      <c r="F100" s="9"/>
      <c r="G100" s="9">
        <v>0</v>
      </c>
    </row>
    <row r="101" spans="1:7" ht="25.5">
      <c r="A101" s="10"/>
      <c r="B101" s="67" t="s">
        <v>136</v>
      </c>
      <c r="C101" s="70" t="s">
        <v>55</v>
      </c>
      <c r="D101" s="9" t="s">
        <v>133</v>
      </c>
      <c r="E101" s="9">
        <v>1</v>
      </c>
      <c r="F101" s="9"/>
      <c r="G101" s="9">
        <v>1</v>
      </c>
    </row>
    <row r="102" spans="1:7" ht="15">
      <c r="A102" s="10"/>
      <c r="B102" s="71" t="s">
        <v>116</v>
      </c>
      <c r="C102" s="72" t="s">
        <v>55</v>
      </c>
      <c r="D102" s="9" t="s">
        <v>133</v>
      </c>
      <c r="E102" s="9">
        <v>1</v>
      </c>
      <c r="F102" s="9"/>
      <c r="G102" s="9">
        <v>1</v>
      </c>
    </row>
    <row r="103" spans="1:7" ht="15">
      <c r="A103" s="10"/>
      <c r="B103" s="71" t="s">
        <v>117</v>
      </c>
      <c r="C103" s="62" t="s">
        <v>55</v>
      </c>
      <c r="D103" s="9" t="s">
        <v>133</v>
      </c>
      <c r="E103" s="9">
        <v>1</v>
      </c>
      <c r="F103" s="9"/>
      <c r="G103" s="9">
        <v>1</v>
      </c>
    </row>
    <row r="104" spans="1:7" ht="69" customHeight="1">
      <c r="A104" s="10" t="s">
        <v>51</v>
      </c>
      <c r="B104" s="11" t="s">
        <v>134</v>
      </c>
      <c r="C104" s="73" t="s">
        <v>115</v>
      </c>
      <c r="D104" s="9" t="s">
        <v>133</v>
      </c>
      <c r="E104" s="74">
        <v>0</v>
      </c>
      <c r="F104" s="34"/>
      <c r="G104" s="74">
        <v>0</v>
      </c>
    </row>
    <row r="105" ht="15.75">
      <c r="A105" s="1"/>
    </row>
    <row r="106" spans="1:4" ht="15.75" customHeight="1">
      <c r="A106" s="105" t="s">
        <v>147</v>
      </c>
      <c r="B106" s="105"/>
      <c r="C106" s="105"/>
      <c r="D106" s="20"/>
    </row>
    <row r="107" spans="1:7" ht="24.75" customHeight="1">
      <c r="A107" s="105"/>
      <c r="B107" s="105"/>
      <c r="C107" s="105"/>
      <c r="D107" s="21"/>
      <c r="E107" s="4"/>
      <c r="F107" s="108" t="s">
        <v>148</v>
      </c>
      <c r="G107" s="108"/>
    </row>
    <row r="108" spans="1:7" ht="15">
      <c r="A108" s="3"/>
      <c r="B108" s="14"/>
      <c r="D108" s="13" t="s">
        <v>29</v>
      </c>
      <c r="F108" s="101" t="s">
        <v>37</v>
      </c>
      <c r="G108" s="101"/>
    </row>
    <row r="109" spans="1:4" ht="15.75" customHeight="1">
      <c r="A109" s="109" t="s">
        <v>30</v>
      </c>
      <c r="B109" s="109"/>
      <c r="C109" s="14"/>
      <c r="D109" s="14"/>
    </row>
    <row r="110" spans="1:4" ht="33" customHeight="1">
      <c r="A110" s="109" t="s">
        <v>111</v>
      </c>
      <c r="B110" s="109"/>
      <c r="C110" s="109"/>
      <c r="D110" s="46"/>
    </row>
    <row r="111" spans="1:7" ht="33" customHeight="1">
      <c r="A111" s="109" t="s">
        <v>38</v>
      </c>
      <c r="B111" s="109"/>
      <c r="C111" s="109"/>
      <c r="D111" s="21"/>
      <c r="E111" s="4"/>
      <c r="F111" s="108" t="s">
        <v>36</v>
      </c>
      <c r="G111" s="108"/>
    </row>
    <row r="112" spans="1:7" ht="15">
      <c r="A112" s="20"/>
      <c r="B112" s="14"/>
      <c r="C112" s="14"/>
      <c r="D112" s="13" t="s">
        <v>29</v>
      </c>
      <c r="F112" s="101" t="s">
        <v>37</v>
      </c>
      <c r="G112" s="101"/>
    </row>
    <row r="113" ht="15">
      <c r="A113" s="2" t="s">
        <v>86</v>
      </c>
    </row>
    <row r="114" ht="15">
      <c r="A114" s="2" t="s">
        <v>87</v>
      </c>
    </row>
  </sheetData>
  <sheetProtection/>
  <mergeCells count="78">
    <mergeCell ref="F112:G112"/>
    <mergeCell ref="A109:B109"/>
    <mergeCell ref="B53:G53"/>
    <mergeCell ref="B60:G60"/>
    <mergeCell ref="F111:G111"/>
    <mergeCell ref="A18:A19"/>
    <mergeCell ref="B45:C45"/>
    <mergeCell ref="B35:G35"/>
    <mergeCell ref="B31:G31"/>
    <mergeCell ref="F50:G50"/>
    <mergeCell ref="F48:G48"/>
    <mergeCell ref="B20:G20"/>
    <mergeCell ref="B23:G23"/>
    <mergeCell ref="B43:C43"/>
    <mergeCell ref="B27:G27"/>
    <mergeCell ref="B24:G24"/>
    <mergeCell ref="F42:G42"/>
    <mergeCell ref="B33:G33"/>
    <mergeCell ref="B22:G22"/>
    <mergeCell ref="F1:G3"/>
    <mergeCell ref="B30:G30"/>
    <mergeCell ref="B34:G34"/>
    <mergeCell ref="B28:G28"/>
    <mergeCell ref="B21:G21"/>
    <mergeCell ref="B47:C47"/>
    <mergeCell ref="B41:C41"/>
    <mergeCell ref="E18:F18"/>
    <mergeCell ref="E19:F19"/>
    <mergeCell ref="C14:F14"/>
    <mergeCell ref="F107:G107"/>
    <mergeCell ref="A111:C111"/>
    <mergeCell ref="B72:G72"/>
    <mergeCell ref="B77:G77"/>
    <mergeCell ref="B46:C46"/>
    <mergeCell ref="A58:D58"/>
    <mergeCell ref="F51:G51"/>
    <mergeCell ref="A110:C110"/>
    <mergeCell ref="B50:C50"/>
    <mergeCell ref="B64:G64"/>
    <mergeCell ref="F108:G108"/>
    <mergeCell ref="B48:C48"/>
    <mergeCell ref="B69:G69"/>
    <mergeCell ref="A51:C51"/>
    <mergeCell ref="B39:C39"/>
    <mergeCell ref="B40:C40"/>
    <mergeCell ref="A106:C107"/>
    <mergeCell ref="B55:D55"/>
    <mergeCell ref="B57:D57"/>
    <mergeCell ref="F47:G47"/>
    <mergeCell ref="B56:D56"/>
    <mergeCell ref="B25:G25"/>
    <mergeCell ref="B49:C49"/>
    <mergeCell ref="F44:G44"/>
    <mergeCell ref="F45:G45"/>
    <mergeCell ref="F46:G46"/>
    <mergeCell ref="B42:C42"/>
    <mergeCell ref="F39:G39"/>
    <mergeCell ref="B44:C44"/>
    <mergeCell ref="F49:G49"/>
    <mergeCell ref="C15:F15"/>
    <mergeCell ref="A16:A17"/>
    <mergeCell ref="C16:F16"/>
    <mergeCell ref="E5:G6"/>
    <mergeCell ref="E7:G7"/>
    <mergeCell ref="A10:G10"/>
    <mergeCell ref="A11:G11"/>
    <mergeCell ref="E8:G8"/>
    <mergeCell ref="C17:F17"/>
    <mergeCell ref="B93:G93"/>
    <mergeCell ref="B99:G99"/>
    <mergeCell ref="A12:G12"/>
    <mergeCell ref="F40:G40"/>
    <mergeCell ref="F41:G41"/>
    <mergeCell ref="F43:G43"/>
    <mergeCell ref="A80:G80"/>
    <mergeCell ref="B81:G81"/>
    <mergeCell ref="B88:G88"/>
    <mergeCell ref="A14:A15"/>
  </mergeCells>
  <printOptions/>
  <pageMargins left="0.1968503937007874" right="0.15748031496062992" top="0.5118110236220472" bottom="0.2755905511811024" header="0.31496062992125984" footer="0.31496062992125984"/>
  <pageSetup fitToHeight="0" horizontalDpi="600" verticalDpi="600" orientation="landscape" paperSize="9" scale="92" r:id="rId1"/>
  <rowBreaks count="5" manualBreakCount="5">
    <brk id="25" max="6" man="1"/>
    <brk id="52" max="6" man="1"/>
    <brk id="68" max="255" man="1"/>
    <brk id="75" max="255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2020-07-01T13:12:31Z</cp:lastPrinted>
  <dcterms:created xsi:type="dcterms:W3CDTF">2018-12-28T08:43:53Z</dcterms:created>
  <dcterms:modified xsi:type="dcterms:W3CDTF">2020-10-06T14:56:09Z</dcterms:modified>
  <cp:category/>
  <cp:version/>
  <cp:contentType/>
  <cp:contentStatus/>
</cp:coreProperties>
</file>