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'паспорт'!$A$1:$G$150</definedName>
  </definedNames>
  <calcPr fullCalcOnLoad="1"/>
</workbook>
</file>

<file path=xl/sharedStrings.xml><?xml version="1.0" encoding="utf-8"?>
<sst xmlns="http://schemas.openxmlformats.org/spreadsheetml/2006/main" count="352" uniqueCount="192">
  <si>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</si>
  <si>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</si>
  <si>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</si>
  <si>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</si>
  <si>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</si>
  <si>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</si>
  <si>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</si>
  <si>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</si>
  <si>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</si>
  <si>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</si>
  <si>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</si>
  <si>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</si>
  <si>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</si>
  <si>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</si>
  <si>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</si>
  <si>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</si>
  <si>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</si>
  <si>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</si>
  <si>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</si>
  <si>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</si>
  <si>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</si>
  <si>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</si>
  <si>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</si>
  <si>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</si>
  <si>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</si>
  <si>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</si>
  <si>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</si>
  <si>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</si>
  <si>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</si>
  <si>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</si>
  <si>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</si>
  <si>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</si>
  <si>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</si>
  <si>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</si>
  <si>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</si>
  <si>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</si>
  <si>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</si>
  <si>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</si>
  <si>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</si>
  <si>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Надання соціальних послуг дітям, молоді та сім'ям, які опинилися у складних життєвих обставинах та потребують сторонньої допомоги</t>
  </si>
  <si>
    <t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</si>
  <si>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Заробітна плата з нарахуваннями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</si>
  <si>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</si>
  <si>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</si>
  <si>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</si>
  <si>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</si>
  <si>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Інші поточні видатки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</si>
  <si>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</si>
  <si>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</si>
  <si>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</si>
  <si>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</si>
  <si>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</si>
  <si>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</si>
  <si>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</si>
  <si>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</si>
  <si>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</si>
  <si>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</si>
  <si>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</si>
  <si>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</si>
  <si>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</si>
  <si>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</si>
  <si>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</si>
  <si>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</si>
  <si>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</si>
  <si>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</si>
  <si>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</si>
  <si>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</si>
  <si>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</si>
  <si>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</si>
  <si>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од.</t>
  </si>
  <si>
    <t xml:space="preserve">Кількість штатних працівників центрів </t>
  </si>
  <si>
    <t>осіб</t>
  </si>
  <si>
    <t xml:space="preserve">Кількість спеціалістів, залучених до заходів </t>
  </si>
  <si>
    <t xml:space="preserve">Штатний розпис та угоди </t>
  </si>
  <si>
    <t xml:space="preserve">Кількість центрів соціальних служб для сім'ї, дітей та молоді </t>
  </si>
  <si>
    <t>Зведення планів по мережі, штатах і контингентах установ, що фінансуються з місцевих бюджетів</t>
  </si>
  <si>
    <t>2.8.</t>
  </si>
  <si>
    <t>2.9.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</si>
  <si>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</si>
  <si>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</si>
  <si>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</si>
  <si>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</si>
  <si>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</si>
  <si>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</si>
  <si>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</si>
  <si>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</si>
  <si>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 xml:space="preserve"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 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</si>
  <si>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</si>
  <si>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</si>
  <si>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</si>
  <si>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</si>
  <si>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</si>
  <si>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</si>
  <si>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Середні витрати проведення 1 заходу у сфері сімейної політики і забезпечення рівних прав та можливостей жінок і чоловіків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</si>
  <si>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</si>
  <si>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грн.</t>
  </si>
  <si>
    <t xml:space="preserve">Розрахунок відношення </t>
  </si>
  <si>
    <t>Розрахунок (відношення витрат на забезпечення діяльності Центру до кількості штатних одиниць)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</si>
  <si>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</si>
  <si>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</si>
  <si>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</si>
  <si>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</si>
  <si>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</si>
  <si>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Частка охоплення населення заходами програми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</si>
  <si>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</si>
  <si>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</si>
  <si>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>4.8.</t>
  </si>
  <si>
    <t>%</t>
  </si>
  <si>
    <t xml:space="preserve">Розрахунок
</t>
  </si>
  <si>
    <t xml:space="preserve">Звітність з соціальної роботи
</t>
  </si>
  <si>
    <t xml:space="preserve">Розрахунок відношення 
</t>
  </si>
  <si>
    <t>Вартість облаштування новоствореного дитячого будинку сімейного типу мебдями, побутовою технікою та іншими предметами тривалого вжитку</t>
  </si>
  <si>
    <t xml:space="preserve">Розрахунок   </t>
  </si>
  <si>
    <t>Розрахунок</t>
  </si>
  <si>
    <t>Кількість меблів, побутової техніки та інших предметів тривалого вжитку</t>
  </si>
  <si>
    <t>Середні витрати на придбання  меблів, побутової техніки, інших предметів тривалого вжитку</t>
  </si>
  <si>
    <t>Рівень готовності облаштування дитячого будинку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</si>
  <si>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</si>
  <si>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Придбання обладнання і предметів довгострокового користування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</si>
  <si>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</si>
  <si>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</si>
  <si>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</si>
  <si>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</si>
  <si>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</si>
  <si>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Оплата інших енергоносіїв та інших комунальних послуг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</si>
  <si>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</si>
  <si>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Забезпечення соціальної підтримки сім’ям, дітям та молоді вразливих категорій населення</t>
  </si>
  <si>
    <t>Концепція інтегрованого розвитку Житомира до 2030 року</t>
  </si>
  <si>
    <t>Підтримка соціально вразливих категорій населення: багатодітних та опікунських сімей, вимушених переселенців з Донецької та Луганської областей, території тимчасово окупованої Автономної Республіки Крим, сімей військовослужбовців, сімей загиблих військовослужбовців, розвиток та підтримка сімейних форм виховання дітей-сиріт та дітей, позбавлених батьківського піклування, профілактика раннього соціального сирітства, попередження втягування дітей та молоді у злочинну діяльність та профілактика рецидиву злочинів, популяризація здорового способу життя та профілактика шкідливих звичок, в тому числі вживання алкоголю, наркотиків та паління, соціальна підтримка дітей та молоді з особливими потребами, попередження бродяжництва та жебракування в дитячому та молодіжному середовищі.</t>
  </si>
  <si>
    <t>від                    №</t>
  </si>
  <si>
    <t>гривень</t>
  </si>
  <si>
    <t>1.4.</t>
  </si>
  <si>
    <t xml:space="preserve">Витрати на утримання одного центру соціальних служб для сім"ї, дітей та молоді </t>
  </si>
  <si>
    <t>Завдання 1. Надання соціальних послуг дітям, молоді та сім'ям, які опинилися у складних життєвих обставинах та потребують сторонньої допомоги</t>
  </si>
  <si>
    <t>Розрахунок відношення видатків до кількості (п.1.1/п.2.2)</t>
  </si>
  <si>
    <t>Розрахунок відношення видатків до кількості (п.1.1/п.2.6)</t>
  </si>
  <si>
    <t>1</t>
  </si>
  <si>
    <t>Обсяг видатків на оплату енергоносіїв всього, з них на оплату:</t>
  </si>
  <si>
    <t>Кошторис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</si>
  <si>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</si>
  <si>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</si>
  <si>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</si>
  <si>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</si>
  <si>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</si>
  <si>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</si>
  <si>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Гкал</t>
  </si>
  <si>
    <t>куб.м</t>
  </si>
  <si>
    <t>кВт/год</t>
  </si>
  <si>
    <t>Гкал на 1 м.кв опал. площі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</si>
  <si>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</si>
  <si>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</si>
  <si>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</si>
  <si>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</si>
  <si>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</si>
  <si>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</si>
  <si>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</si>
  <si>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Завдання 3. Здійснення заходів з енергозбереження</t>
  </si>
  <si>
    <t>Здійснення заходів з енергозбереження</t>
  </si>
  <si>
    <t>Придбаняя теплокерамічного каміну</t>
  </si>
  <si>
    <t>Обсяг споживання енергоресурсів, натуральні одиниці, в тому числі:</t>
  </si>
  <si>
    <t>Середнє споживання енергоносіїв, в тому числі:</t>
  </si>
  <si>
    <t>Вироби домашнього текстилю</t>
  </si>
  <si>
    <t>Кухонне приладдя, столові прибори, посуд</t>
  </si>
  <si>
    <t>набори, од.</t>
  </si>
  <si>
    <t>Середні витрати на придбання  виробів домашнього текстилю</t>
  </si>
  <si>
    <t>Вартість облаштування новоствореного дитячого будинку сімейного типу виробами домашнього текстилю</t>
  </si>
  <si>
    <t>Вартість облаштування новоствореного дитячого будинку сімейного типу кухонним приладдям, столовими приборами, посудом</t>
  </si>
  <si>
    <t>Середні витрати на придбання кухонного приладдя, столових приборів, посуду</t>
  </si>
  <si>
    <t>Завдання 2. 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</si>
  <si>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бюджетної програми місцевого бюджету на 2020 рік</t>
  </si>
  <si>
    <t>Начальник управління у справах сім"ї, молоді та спорту Житомирської міської ради</t>
  </si>
  <si>
    <t>І.А. Ковальчук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</si>
  <si>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</si>
  <si>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</si>
  <si>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</si>
  <si>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</si>
  <si>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</si>
  <si>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</si>
  <si>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</si>
  <si>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</si>
  <si>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Утримання та забезпечення діяльності центрів соціальних служб для сім’ї, дітей та молоді         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</si>
  <si>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</si>
  <si>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06552000000</t>
  </si>
  <si>
    <t>Предмети, матеріали, обладнання та інвентар</t>
  </si>
  <si>
    <t>Оплата послуг (крім комунальних)</t>
  </si>
  <si>
    <t>Департамент бюджету та фінансів Житомирської міської ради</t>
  </si>
  <si>
    <t>вивіз сміття</t>
  </si>
  <si>
    <t>сміття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</si>
  <si>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</si>
  <si>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 (зі змінами).                                                                                      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</si>
  <si>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 5 477074,02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5 332074,02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145000,00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</si>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</sst>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00"/>
    <numFmt numFmtId="186" formatCode="#,##0.0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49" fontId="4" fillId="0" borderId="0" xfId="52" applyNumberFormat="1" applyFont="1" applyBorder="1" applyAlignment="1">
      <alignment wrapText="1"/>
      <protection/>
    </xf>
    <xf numFmtId="0" fontId="48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" fontId="5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18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7" xfId="0" applyFont="1" applyBorder="1" applyAlignment="1">
      <alignment horizontal="center" vertical="top"/>
    </xf>
    <xf numFmtId="0" fontId="46" fillId="33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wrapText="1"/>
    </xf>
    <xf numFmtId="4" fontId="52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9" fillId="0" borderId="18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top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2" fillId="0" borderId="20" xfId="52" applyFont="1" applyFill="1" applyBorder="1" applyAlignment="1">
      <alignment horizontal="left"/>
      <protection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2" fillId="33" borderId="21" xfId="52" applyNumberFormat="1" applyFont="1" applyFill="1" applyBorder="1" applyAlignment="1">
      <alignment horizontal="left" wrapText="1"/>
      <protection/>
    </xf>
    <xf numFmtId="49" fontId="2" fillId="33" borderId="12" xfId="52" applyNumberFormat="1" applyFont="1" applyFill="1" applyBorder="1" applyAlignment="1">
      <alignment horizontal="left" wrapText="1"/>
      <protection/>
    </xf>
    <xf numFmtId="0" fontId="46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4" fillId="33" borderId="17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BreakPreview" zoomScale="90" zoomScaleSheetLayoutView="90" workbookViewId="0" topLeftCell="A22">
      <selection activeCell="J59" sqref="J59"/>
    </sheetView>
  </sheetViews>
  <sheetFormatPr defaultColWidth="21.57421875" defaultRowHeight="15"/>
  <cols>
    <col min="1" max="1" width="6.57421875" style="2" customWidth="1"/>
    <col min="2" max="2" width="34.421875" style="2" customWidth="1"/>
    <col min="3" max="3" width="21.8515625" style="2" customWidth="1"/>
    <col min="4" max="4" width="27.57421875" style="2" customWidth="1"/>
    <col min="5" max="5" width="21.57421875" style="2" customWidth="1"/>
    <col min="6" max="6" width="19.57421875" style="2" customWidth="1"/>
    <col min="7" max="16384" width="21.57421875" style="2" customWidth="1"/>
  </cols>
  <sheetData>
    <row r="1" spans="5:7" ht="15">
      <c r="E1" s="46"/>
      <c r="F1" s="139" t="s">
        <v>125</v>
      </c>
      <c r="G1" s="140"/>
    </row>
    <row r="2" spans="5:7" ht="15">
      <c r="E2" s="46"/>
      <c r="F2" s="140"/>
      <c r="G2" s="140"/>
    </row>
    <row r="3" spans="5:7" ht="44.25" customHeight="1">
      <c r="E3" s="46"/>
      <c r="F3" s="140"/>
      <c r="G3" s="140"/>
    </row>
    <row r="4" spans="1:7" ht="15.75">
      <c r="A4" s="5"/>
      <c r="E4" s="84" t="s">
        <v>0</v>
      </c>
      <c r="F4" s="46"/>
      <c r="G4" s="46"/>
    </row>
    <row r="5" spans="1:7" ht="15.75">
      <c r="A5" s="5"/>
      <c r="E5" s="144" t="s">
        <v>172</v>
      </c>
      <c r="F5" s="144"/>
      <c r="G5" s="144"/>
    </row>
    <row r="6" spans="1:7" ht="15.75" customHeight="1">
      <c r="A6" s="5"/>
      <c r="B6" s="5"/>
      <c r="E6" s="145"/>
      <c r="F6" s="145"/>
      <c r="G6" s="145"/>
    </row>
    <row r="7" spans="1:7" ht="15" customHeight="1">
      <c r="A7" s="5"/>
      <c r="E7" s="151" t="s">
        <v>1</v>
      </c>
      <c r="F7" s="151"/>
      <c r="G7" s="151"/>
    </row>
    <row r="8" spans="1:8" ht="15" customHeight="1">
      <c r="A8" s="5"/>
      <c r="E8" s="141" t="s">
        <v>129</v>
      </c>
      <c r="F8" s="141"/>
      <c r="G8" s="141"/>
      <c r="H8" s="6"/>
    </row>
    <row r="9" spans="1:7" ht="15.75">
      <c r="A9" s="5"/>
      <c r="E9" s="85"/>
      <c r="F9" s="85"/>
      <c r="G9" s="85"/>
    </row>
    <row r="10" spans="5:7" ht="15">
      <c r="E10" s="83"/>
      <c r="F10" s="83"/>
      <c r="G10" s="83"/>
    </row>
    <row r="11" spans="1:7" ht="15.75">
      <c r="A11" s="150" t="s">
        <v>2</v>
      </c>
      <c r="B11" s="150"/>
      <c r="C11" s="150"/>
      <c r="D11" s="150"/>
      <c r="E11" s="150"/>
      <c r="F11" s="150"/>
      <c r="G11" s="150"/>
    </row>
    <row r="12" spans="1:7" ht="15.75">
      <c r="A12" s="150" t="s">
        <v>169</v>
      </c>
      <c r="B12" s="150"/>
      <c r="C12" s="150"/>
      <c r="D12" s="150"/>
      <c r="E12" s="150"/>
      <c r="F12" s="150"/>
      <c r="G12" s="150"/>
    </row>
    <row r="13" spans="1:7" ht="15">
      <c r="A13" s="103" t="s">
        <v>188</v>
      </c>
      <c r="B13" s="103"/>
      <c r="C13" s="103"/>
      <c r="D13" s="103"/>
      <c r="E13" s="103"/>
      <c r="F13" s="103"/>
      <c r="G13" s="103"/>
    </row>
    <row r="15" spans="1:7" ht="15.75">
      <c r="A15" s="135" t="s">
        <v>3</v>
      </c>
      <c r="B15" s="86">
        <v>1100000</v>
      </c>
      <c r="C15" s="146" t="s">
        <v>33</v>
      </c>
      <c r="D15" s="146"/>
      <c r="E15" s="146"/>
      <c r="F15" s="146"/>
      <c r="G15" s="87">
        <v>34900539</v>
      </c>
    </row>
    <row r="16" spans="1:7" ht="30" customHeight="1">
      <c r="A16" s="135"/>
      <c r="B16" s="88" t="s">
        <v>173</v>
      </c>
      <c r="C16" s="147" t="s">
        <v>1</v>
      </c>
      <c r="D16" s="147"/>
      <c r="E16" s="147"/>
      <c r="F16" s="147"/>
      <c r="G16" s="89" t="s">
        <v>174</v>
      </c>
    </row>
    <row r="17" spans="1:7" ht="14.25" customHeight="1">
      <c r="A17" s="135" t="s">
        <v>4</v>
      </c>
      <c r="B17" s="86">
        <v>1110000</v>
      </c>
      <c r="C17" s="146" t="s">
        <v>33</v>
      </c>
      <c r="D17" s="146"/>
      <c r="E17" s="146"/>
      <c r="F17" s="146"/>
      <c r="G17" s="87">
        <v>34900539</v>
      </c>
    </row>
    <row r="18" spans="1:7" ht="22.5">
      <c r="A18" s="135"/>
      <c r="B18" s="88" t="s">
        <v>173</v>
      </c>
      <c r="C18" s="148" t="s">
        <v>31</v>
      </c>
      <c r="D18" s="148"/>
      <c r="E18" s="148"/>
      <c r="F18" s="148"/>
      <c r="G18" s="89" t="s">
        <v>174</v>
      </c>
    </row>
    <row r="19" spans="1:7" ht="47.25" customHeight="1">
      <c r="A19" s="135" t="s">
        <v>5</v>
      </c>
      <c r="B19" s="86">
        <v>1113121</v>
      </c>
      <c r="C19" s="90">
        <v>3121</v>
      </c>
      <c r="D19" s="91">
        <v>1040</v>
      </c>
      <c r="E19" s="149" t="s">
        <v>180</v>
      </c>
      <c r="F19" s="149"/>
      <c r="G19" s="95" t="s">
        <v>182</v>
      </c>
    </row>
    <row r="20" spans="1:7" ht="45">
      <c r="A20" s="135"/>
      <c r="B20" s="92" t="s">
        <v>173</v>
      </c>
      <c r="C20" s="93" t="s">
        <v>175</v>
      </c>
      <c r="D20" s="93" t="s">
        <v>176</v>
      </c>
      <c r="E20" s="138" t="s">
        <v>177</v>
      </c>
      <c r="F20" s="138"/>
      <c r="G20" s="93" t="s">
        <v>178</v>
      </c>
    </row>
    <row r="21" spans="1:7" ht="50.25" customHeight="1">
      <c r="A21" s="94" t="s">
        <v>6</v>
      </c>
      <c r="B21" s="137" t="s">
        <v>190</v>
      </c>
      <c r="C21" s="137"/>
      <c r="D21" s="137"/>
      <c r="E21" s="137"/>
      <c r="F21" s="137"/>
      <c r="G21" s="137"/>
    </row>
    <row r="22" spans="1:7" ht="15.75">
      <c r="A22" s="94" t="s">
        <v>7</v>
      </c>
      <c r="B22" s="142" t="s">
        <v>34</v>
      </c>
      <c r="C22" s="142"/>
      <c r="D22" s="142"/>
      <c r="E22" s="142"/>
      <c r="F22" s="142"/>
      <c r="G22" s="142"/>
    </row>
    <row r="23" spans="1:7" ht="37.5" customHeight="1">
      <c r="A23" s="94"/>
      <c r="B23" s="134" t="s">
        <v>179</v>
      </c>
      <c r="C23" s="134"/>
      <c r="D23" s="134"/>
      <c r="E23" s="134"/>
      <c r="F23" s="134"/>
      <c r="G23" s="134"/>
    </row>
    <row r="24" spans="1:7" ht="16.5" customHeight="1">
      <c r="A24" s="94"/>
      <c r="B24" s="142" t="s">
        <v>189</v>
      </c>
      <c r="C24" s="142"/>
      <c r="D24" s="142"/>
      <c r="E24" s="142"/>
      <c r="F24" s="142"/>
      <c r="G24" s="142"/>
    </row>
    <row r="25" spans="1:7" ht="16.5" customHeight="1">
      <c r="A25" s="94"/>
      <c r="B25" s="152" t="s">
        <v>127</v>
      </c>
      <c r="C25" s="152"/>
      <c r="D25" s="152"/>
      <c r="E25" s="152"/>
      <c r="F25" s="152"/>
      <c r="G25" s="152"/>
    </row>
    <row r="26" spans="1:7" ht="15.75">
      <c r="A26" s="39" t="s">
        <v>8</v>
      </c>
      <c r="B26" s="40" t="s">
        <v>119</v>
      </c>
      <c r="C26" s="41"/>
      <c r="D26" s="42"/>
      <c r="E26" s="42"/>
      <c r="F26" s="42"/>
      <c r="G26" s="42"/>
    </row>
    <row r="27" spans="1:7" ht="15">
      <c r="A27" s="43" t="s">
        <v>10</v>
      </c>
      <c r="B27" s="124" t="s">
        <v>120</v>
      </c>
      <c r="C27" s="124"/>
      <c r="D27" s="124"/>
      <c r="E27" s="124"/>
      <c r="F27" s="124"/>
      <c r="G27" s="124"/>
    </row>
    <row r="28" spans="1:7" s="46" customFormat="1" ht="92.25" customHeight="1">
      <c r="A28" s="44" t="s">
        <v>3</v>
      </c>
      <c r="B28" s="153" t="s">
        <v>128</v>
      </c>
      <c r="C28" s="154"/>
      <c r="D28" s="154"/>
      <c r="E28" s="154"/>
      <c r="F28" s="154"/>
      <c r="G28" s="155"/>
    </row>
    <row r="29" spans="1:2" ht="15" customHeight="1">
      <c r="A29" s="26" t="s">
        <v>9</v>
      </c>
      <c r="B29" s="2" t="s">
        <v>35</v>
      </c>
    </row>
    <row r="30" spans="1:7" ht="17.25" customHeight="1">
      <c r="A30" s="26"/>
      <c r="B30" s="143" t="s">
        <v>126</v>
      </c>
      <c r="C30" s="143"/>
      <c r="D30" s="143"/>
      <c r="E30" s="143"/>
      <c r="F30" s="143"/>
      <c r="G30" s="143"/>
    </row>
    <row r="31" spans="1:7" ht="15">
      <c r="A31" s="24" t="s">
        <v>12</v>
      </c>
      <c r="B31" s="109" t="s">
        <v>32</v>
      </c>
      <c r="C31" s="109"/>
      <c r="D31" s="109"/>
      <c r="E31" s="109"/>
      <c r="F31" s="109"/>
      <c r="G31" s="109"/>
    </row>
    <row r="32" spans="1:7" ht="10.5" customHeight="1" hidden="1">
      <c r="A32" s="24"/>
      <c r="B32" s="25"/>
      <c r="C32" s="25"/>
      <c r="D32" s="25"/>
      <c r="E32" s="25"/>
      <c r="F32" s="25"/>
      <c r="G32" s="25"/>
    </row>
    <row r="33" spans="1:7" ht="15">
      <c r="A33" s="11" t="s">
        <v>10</v>
      </c>
      <c r="B33" s="123" t="s">
        <v>11</v>
      </c>
      <c r="C33" s="123"/>
      <c r="D33" s="123"/>
      <c r="E33" s="123"/>
      <c r="F33" s="123"/>
      <c r="G33" s="123"/>
    </row>
    <row r="34" spans="1:7" ht="20.25" customHeight="1">
      <c r="A34" s="11" t="s">
        <v>3</v>
      </c>
      <c r="B34" s="125" t="s">
        <v>39</v>
      </c>
      <c r="C34" s="126"/>
      <c r="D34" s="126"/>
      <c r="E34" s="126"/>
      <c r="F34" s="126"/>
      <c r="G34" s="127"/>
    </row>
    <row r="35" spans="1:7" ht="33" customHeight="1">
      <c r="A35" s="11" t="s">
        <v>4</v>
      </c>
      <c r="B35" s="125" t="s">
        <v>40</v>
      </c>
      <c r="C35" s="126"/>
      <c r="D35" s="126"/>
      <c r="E35" s="126"/>
      <c r="F35" s="126"/>
      <c r="G35" s="127"/>
    </row>
    <row r="36" spans="1:7" ht="17.25" customHeight="1">
      <c r="A36" s="58" t="s">
        <v>5</v>
      </c>
      <c r="B36" s="125" t="s">
        <v>157</v>
      </c>
      <c r="C36" s="126"/>
      <c r="D36" s="126"/>
      <c r="E36" s="126"/>
      <c r="F36" s="126"/>
      <c r="G36" s="127"/>
    </row>
    <row r="37" spans="1:7" ht="15">
      <c r="A37" s="24"/>
      <c r="B37" s="25"/>
      <c r="C37" s="25"/>
      <c r="D37" s="25"/>
      <c r="E37" s="25"/>
      <c r="F37" s="25"/>
      <c r="G37" s="25"/>
    </row>
    <row r="38" spans="1:7" ht="15">
      <c r="A38" s="24" t="s">
        <v>17</v>
      </c>
      <c r="B38" s="27" t="s">
        <v>13</v>
      </c>
      <c r="C38" s="25"/>
      <c r="D38" s="25"/>
      <c r="E38" s="25"/>
      <c r="F38" s="25"/>
      <c r="G38" s="25"/>
    </row>
    <row r="39" spans="1:7" ht="15">
      <c r="A39" s="28"/>
      <c r="G39" s="7" t="s">
        <v>130</v>
      </c>
    </row>
    <row r="40" spans="1:7" ht="15">
      <c r="A40" s="11" t="s">
        <v>10</v>
      </c>
      <c r="B40" s="104" t="s">
        <v>13</v>
      </c>
      <c r="C40" s="105"/>
      <c r="D40" s="11" t="s">
        <v>14</v>
      </c>
      <c r="E40" s="104" t="s">
        <v>15</v>
      </c>
      <c r="F40" s="105"/>
      <c r="G40" s="11" t="s">
        <v>16</v>
      </c>
    </row>
    <row r="41" spans="1:7" ht="15">
      <c r="A41" s="11">
        <v>1</v>
      </c>
      <c r="B41" s="104">
        <v>2</v>
      </c>
      <c r="C41" s="105"/>
      <c r="D41" s="11">
        <v>3</v>
      </c>
      <c r="E41" s="104">
        <v>4</v>
      </c>
      <c r="F41" s="105"/>
      <c r="G41" s="11">
        <v>5</v>
      </c>
    </row>
    <row r="42" spans="1:7" ht="15" customHeight="1">
      <c r="A42" s="11" t="s">
        <v>3</v>
      </c>
      <c r="B42" s="104" t="s">
        <v>41</v>
      </c>
      <c r="C42" s="105"/>
      <c r="D42" s="29">
        <f>4736796-14410.5</f>
        <v>4722385.5</v>
      </c>
      <c r="E42" s="104"/>
      <c r="F42" s="105"/>
      <c r="G42" s="29">
        <f>D42+E42</f>
        <v>4722385.5</v>
      </c>
    </row>
    <row r="43" spans="1:7" ht="18" customHeight="1">
      <c r="A43" s="11" t="s">
        <v>4</v>
      </c>
      <c r="B43" s="104" t="s">
        <v>183</v>
      </c>
      <c r="C43" s="105"/>
      <c r="D43" s="29">
        <f>370968</f>
        <v>370968</v>
      </c>
      <c r="E43" s="104"/>
      <c r="F43" s="105"/>
      <c r="G43" s="29">
        <f aca="true" t="shared" si="0" ref="G43:G53">D43+E43</f>
        <v>370968</v>
      </c>
    </row>
    <row r="44" spans="1:7" ht="17.25" customHeight="1">
      <c r="A44" s="82" t="s">
        <v>5</v>
      </c>
      <c r="B44" s="104" t="s">
        <v>184</v>
      </c>
      <c r="C44" s="105"/>
      <c r="D44" s="29">
        <v>153250.3</v>
      </c>
      <c r="E44" s="104"/>
      <c r="F44" s="105"/>
      <c r="G44" s="29">
        <f t="shared" si="0"/>
        <v>153250.3</v>
      </c>
    </row>
    <row r="45" spans="1:7" s="46" customFormat="1" ht="15" customHeight="1">
      <c r="A45" s="81" t="s">
        <v>6</v>
      </c>
      <c r="B45" s="128" t="s">
        <v>42</v>
      </c>
      <c r="C45" s="129"/>
      <c r="D45" s="79">
        <v>23660</v>
      </c>
      <c r="E45" s="128"/>
      <c r="F45" s="129"/>
      <c r="G45" s="80">
        <f t="shared" si="0"/>
        <v>23660</v>
      </c>
    </row>
    <row r="46" spans="1:7" ht="15" customHeight="1">
      <c r="A46" s="81" t="s">
        <v>7</v>
      </c>
      <c r="B46" s="104" t="s">
        <v>43</v>
      </c>
      <c r="C46" s="105"/>
      <c r="D46" s="29">
        <f>55500-15422.33</f>
        <v>40077.67</v>
      </c>
      <c r="E46" s="104"/>
      <c r="F46" s="105"/>
      <c r="G46" s="29">
        <f t="shared" si="0"/>
        <v>40077.67</v>
      </c>
    </row>
    <row r="47" spans="1:7" ht="15" customHeight="1">
      <c r="A47" s="81" t="s">
        <v>8</v>
      </c>
      <c r="B47" s="104" t="s">
        <v>44</v>
      </c>
      <c r="C47" s="105"/>
      <c r="D47" s="29">
        <f>6600-3395.08</f>
        <v>3204.92</v>
      </c>
      <c r="E47" s="104"/>
      <c r="F47" s="105"/>
      <c r="G47" s="29">
        <f t="shared" si="0"/>
        <v>3204.92</v>
      </c>
    </row>
    <row r="48" spans="1:11" ht="15" customHeight="1">
      <c r="A48" s="81" t="s">
        <v>9</v>
      </c>
      <c r="B48" s="104" t="s">
        <v>45</v>
      </c>
      <c r="C48" s="105"/>
      <c r="D48" s="29">
        <f>31500-13042.19</f>
        <v>18457.809999999998</v>
      </c>
      <c r="E48" s="104"/>
      <c r="F48" s="105"/>
      <c r="G48" s="29">
        <f t="shared" si="0"/>
        <v>18457.809999999998</v>
      </c>
      <c r="K48" s="47"/>
    </row>
    <row r="49" spans="1:7" ht="16.5" customHeight="1">
      <c r="A49" s="81" t="s">
        <v>12</v>
      </c>
      <c r="B49" s="104" t="s">
        <v>124</v>
      </c>
      <c r="C49" s="105"/>
      <c r="D49" s="29">
        <f>150-80.18</f>
        <v>69.82</v>
      </c>
      <c r="E49" s="104"/>
      <c r="F49" s="105"/>
      <c r="G49" s="29">
        <f t="shared" si="0"/>
        <v>69.82</v>
      </c>
    </row>
    <row r="50" spans="1:7" ht="15" customHeight="1" hidden="1">
      <c r="A50" s="81" t="s">
        <v>17</v>
      </c>
      <c r="B50" s="104" t="s">
        <v>46</v>
      </c>
      <c r="C50" s="105"/>
      <c r="D50" s="29">
        <f>950-950</f>
        <v>0</v>
      </c>
      <c r="E50" s="104"/>
      <c r="F50" s="105"/>
      <c r="G50" s="29">
        <f t="shared" si="0"/>
        <v>0</v>
      </c>
    </row>
    <row r="51" spans="1:7" ht="40.5" customHeight="1" hidden="1">
      <c r="A51" s="38" t="s">
        <v>20</v>
      </c>
      <c r="B51" s="123" t="s">
        <v>118</v>
      </c>
      <c r="C51" s="123"/>
      <c r="D51" s="29"/>
      <c r="E51" s="121">
        <v>0</v>
      </c>
      <c r="F51" s="122"/>
      <c r="G51" s="29">
        <f t="shared" si="0"/>
        <v>0</v>
      </c>
    </row>
    <row r="52" spans="1:7" ht="30.75" customHeight="1">
      <c r="A52" s="99" t="s">
        <v>17</v>
      </c>
      <c r="B52" s="106" t="s">
        <v>118</v>
      </c>
      <c r="C52" s="106"/>
      <c r="D52" s="29">
        <v>0</v>
      </c>
      <c r="E52" s="107">
        <v>145000</v>
      </c>
      <c r="F52" s="107"/>
      <c r="G52" s="29">
        <f>E52</f>
        <v>145000</v>
      </c>
    </row>
    <row r="53" spans="1:7" ht="15.75" customHeight="1">
      <c r="A53" s="104" t="s">
        <v>16</v>
      </c>
      <c r="B53" s="130"/>
      <c r="C53" s="105"/>
      <c r="D53" s="29">
        <f>SUM(D42:D51)</f>
        <v>5332074.02</v>
      </c>
      <c r="E53" s="121">
        <f>E52</f>
        <v>145000</v>
      </c>
      <c r="F53" s="122"/>
      <c r="G53" s="29">
        <f t="shared" si="0"/>
        <v>5477074.02</v>
      </c>
    </row>
    <row r="54" ht="15.75">
      <c r="A54" s="1"/>
    </row>
    <row r="55" spans="1:7" ht="15">
      <c r="A55" s="37" t="s">
        <v>20</v>
      </c>
      <c r="B55" s="136" t="s">
        <v>18</v>
      </c>
      <c r="C55" s="136"/>
      <c r="D55" s="136"/>
      <c r="E55" s="136"/>
      <c r="F55" s="136"/>
      <c r="G55" s="136"/>
    </row>
    <row r="56" spans="1:7" ht="15">
      <c r="A56" s="32"/>
      <c r="B56" s="33"/>
      <c r="C56" s="33"/>
      <c r="D56" s="33"/>
      <c r="E56" s="33"/>
      <c r="F56" s="33"/>
      <c r="G56" s="7" t="s">
        <v>130</v>
      </c>
    </row>
    <row r="57" spans="1:7" ht="26.25" customHeight="1">
      <c r="A57" s="45" t="s">
        <v>10</v>
      </c>
      <c r="B57" s="131" t="s">
        <v>19</v>
      </c>
      <c r="C57" s="131"/>
      <c r="D57" s="132"/>
      <c r="E57" s="34" t="s">
        <v>14</v>
      </c>
      <c r="F57" s="34" t="s">
        <v>15</v>
      </c>
      <c r="G57" s="34" t="s">
        <v>16</v>
      </c>
    </row>
    <row r="58" spans="1:7" ht="15">
      <c r="A58" s="45">
        <v>1</v>
      </c>
      <c r="B58" s="131">
        <v>2</v>
      </c>
      <c r="C58" s="131"/>
      <c r="D58" s="132"/>
      <c r="E58" s="34">
        <v>3</v>
      </c>
      <c r="F58" s="35">
        <v>4</v>
      </c>
      <c r="G58" s="34">
        <v>5</v>
      </c>
    </row>
    <row r="59" spans="1:7" ht="49.5" customHeight="1">
      <c r="A59" s="45" t="s">
        <v>3</v>
      </c>
      <c r="B59" s="131" t="s">
        <v>117</v>
      </c>
      <c r="C59" s="131"/>
      <c r="D59" s="132"/>
      <c r="E59" s="29">
        <f>D53</f>
        <v>5332074.02</v>
      </c>
      <c r="F59" s="29">
        <f>E53</f>
        <v>145000</v>
      </c>
      <c r="G59" s="36">
        <f>E59+F59</f>
        <v>5477074.02</v>
      </c>
    </row>
    <row r="60" spans="1:7" ht="15.75" customHeight="1">
      <c r="A60" s="133" t="s">
        <v>16</v>
      </c>
      <c r="B60" s="131"/>
      <c r="C60" s="131"/>
      <c r="D60" s="132"/>
      <c r="E60" s="36">
        <f>E59</f>
        <v>5332074.02</v>
      </c>
      <c r="F60" s="36">
        <f>F59</f>
        <v>145000</v>
      </c>
      <c r="G60" s="36">
        <f>G59</f>
        <v>5477074.02</v>
      </c>
    </row>
    <row r="61" ht="15.75">
      <c r="A61" s="1"/>
    </row>
    <row r="62" spans="1:7" ht="15">
      <c r="A62" s="24" t="s">
        <v>121</v>
      </c>
      <c r="B62" s="109" t="s">
        <v>21</v>
      </c>
      <c r="C62" s="109"/>
      <c r="D62" s="109"/>
      <c r="E62" s="109"/>
      <c r="F62" s="109"/>
      <c r="G62" s="109"/>
    </row>
    <row r="63" ht="15">
      <c r="A63" s="28"/>
    </row>
    <row r="64" spans="1:7" ht="15">
      <c r="A64" s="11" t="s">
        <v>10</v>
      </c>
      <c r="B64" s="11" t="s">
        <v>22</v>
      </c>
      <c r="C64" s="11" t="s">
        <v>23</v>
      </c>
      <c r="D64" s="11" t="s">
        <v>24</v>
      </c>
      <c r="E64" s="11" t="s">
        <v>14</v>
      </c>
      <c r="F64" s="11" t="s">
        <v>15</v>
      </c>
      <c r="G64" s="11" t="s">
        <v>16</v>
      </c>
    </row>
    <row r="65" spans="1:7" ht="1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">
      <c r="A66" s="100" t="s">
        <v>133</v>
      </c>
      <c r="B66" s="101"/>
      <c r="C66" s="101"/>
      <c r="D66" s="101"/>
      <c r="E66" s="101"/>
      <c r="F66" s="101"/>
      <c r="G66" s="102"/>
    </row>
    <row r="67" spans="1:7" ht="15.75">
      <c r="A67" s="10">
        <v>1</v>
      </c>
      <c r="B67" s="111" t="s">
        <v>25</v>
      </c>
      <c r="C67" s="112"/>
      <c r="D67" s="112"/>
      <c r="E67" s="112"/>
      <c r="F67" s="112"/>
      <c r="G67" s="113"/>
    </row>
    <row r="68" spans="1:7" s="46" customFormat="1" ht="81" customHeight="1">
      <c r="A68" s="50" t="s">
        <v>47</v>
      </c>
      <c r="B68" s="51" t="s">
        <v>132</v>
      </c>
      <c r="C68" s="48" t="s">
        <v>95</v>
      </c>
      <c r="D68" s="17" t="s">
        <v>191</v>
      </c>
      <c r="E68" s="52">
        <f>D53-165000</f>
        <v>5167074.02</v>
      </c>
      <c r="F68" s="49">
        <v>0</v>
      </c>
      <c r="G68" s="52">
        <f>E68+F68</f>
        <v>5167074.02</v>
      </c>
    </row>
    <row r="69" spans="1:7" ht="51">
      <c r="A69" s="19" t="s">
        <v>48</v>
      </c>
      <c r="B69" s="20" t="s">
        <v>74</v>
      </c>
      <c r="C69" s="17" t="s">
        <v>69</v>
      </c>
      <c r="D69" s="17" t="s">
        <v>75</v>
      </c>
      <c r="E69" s="17">
        <v>1</v>
      </c>
      <c r="F69" s="49">
        <v>0</v>
      </c>
      <c r="G69" s="17">
        <v>1</v>
      </c>
    </row>
    <row r="70" spans="1:7" ht="51">
      <c r="A70" s="19" t="s">
        <v>49</v>
      </c>
      <c r="B70" s="20" t="s">
        <v>70</v>
      </c>
      <c r="C70" s="17" t="s">
        <v>71</v>
      </c>
      <c r="D70" s="17" t="s">
        <v>75</v>
      </c>
      <c r="E70" s="17">
        <v>30</v>
      </c>
      <c r="F70" s="49">
        <v>0</v>
      </c>
      <c r="G70" s="17">
        <v>30</v>
      </c>
    </row>
    <row r="71" spans="1:7" ht="25.5">
      <c r="A71" s="19" t="s">
        <v>131</v>
      </c>
      <c r="B71" s="20" t="s">
        <v>72</v>
      </c>
      <c r="C71" s="17" t="s">
        <v>71</v>
      </c>
      <c r="D71" s="17" t="s">
        <v>73</v>
      </c>
      <c r="E71" s="17">
        <v>24</v>
      </c>
      <c r="F71" s="49">
        <v>0</v>
      </c>
      <c r="G71" s="17">
        <v>24</v>
      </c>
    </row>
    <row r="72" spans="1:7" ht="15.75">
      <c r="A72" s="10">
        <v>2</v>
      </c>
      <c r="B72" s="111" t="s">
        <v>26</v>
      </c>
      <c r="C72" s="112"/>
      <c r="D72" s="112"/>
      <c r="E72" s="112"/>
      <c r="F72" s="112"/>
      <c r="G72" s="113"/>
    </row>
    <row r="73" spans="1:7" ht="63.75">
      <c r="A73" s="19" t="s">
        <v>50</v>
      </c>
      <c r="B73" s="20" t="s">
        <v>86</v>
      </c>
      <c r="C73" s="17" t="s">
        <v>69</v>
      </c>
      <c r="D73" s="17" t="s">
        <v>89</v>
      </c>
      <c r="E73" s="17">
        <v>1</v>
      </c>
      <c r="F73" s="49">
        <v>0</v>
      </c>
      <c r="G73" s="17">
        <v>1</v>
      </c>
    </row>
    <row r="74" spans="1:7" ht="63.75">
      <c r="A74" s="19" t="s">
        <v>51</v>
      </c>
      <c r="B74" s="20" t="s">
        <v>78</v>
      </c>
      <c r="C74" s="17" t="s">
        <v>69</v>
      </c>
      <c r="D74" s="17" t="s">
        <v>89</v>
      </c>
      <c r="E74" s="17">
        <v>146</v>
      </c>
      <c r="F74" s="49">
        <v>0</v>
      </c>
      <c r="G74" s="17">
        <v>146</v>
      </c>
    </row>
    <row r="75" spans="1:7" ht="15">
      <c r="A75" s="19" t="s">
        <v>52</v>
      </c>
      <c r="B75" s="20" t="s">
        <v>79</v>
      </c>
      <c r="C75" s="17" t="s">
        <v>69</v>
      </c>
      <c r="D75" s="17" t="s">
        <v>87</v>
      </c>
      <c r="E75" s="17">
        <v>19</v>
      </c>
      <c r="F75" s="49">
        <v>0</v>
      </c>
      <c r="G75" s="17">
        <f>E75+F75</f>
        <v>19</v>
      </c>
    </row>
    <row r="76" spans="1:7" ht="25.5">
      <c r="A76" s="19" t="s">
        <v>53</v>
      </c>
      <c r="B76" s="20" t="s">
        <v>80</v>
      </c>
      <c r="C76" s="17" t="s">
        <v>71</v>
      </c>
      <c r="D76" s="17" t="s">
        <v>88</v>
      </c>
      <c r="E76" s="17">
        <v>14800</v>
      </c>
      <c r="F76" s="49">
        <v>0</v>
      </c>
      <c r="G76" s="17">
        <v>14800</v>
      </c>
    </row>
    <row r="77" spans="1:7" ht="51">
      <c r="A77" s="19" t="s">
        <v>54</v>
      </c>
      <c r="B77" s="20" t="s">
        <v>81</v>
      </c>
      <c r="C77" s="17" t="s">
        <v>71</v>
      </c>
      <c r="D77" s="17" t="s">
        <v>87</v>
      </c>
      <c r="E77" s="17">
        <v>6900</v>
      </c>
      <c r="F77" s="49">
        <v>0</v>
      </c>
      <c r="G77" s="17">
        <f>E77+F77</f>
        <v>6900</v>
      </c>
    </row>
    <row r="78" spans="1:7" ht="51">
      <c r="A78" s="19" t="s">
        <v>55</v>
      </c>
      <c r="B78" s="20" t="s">
        <v>82</v>
      </c>
      <c r="C78" s="17" t="s">
        <v>69</v>
      </c>
      <c r="D78" s="17" t="s">
        <v>87</v>
      </c>
      <c r="E78" s="17">
        <v>20500</v>
      </c>
      <c r="F78" s="49">
        <v>0</v>
      </c>
      <c r="G78" s="17">
        <f>E78+F78</f>
        <v>20500</v>
      </c>
    </row>
    <row r="79" spans="1:7" ht="38.25">
      <c r="A79" s="19" t="s">
        <v>56</v>
      </c>
      <c r="B79" s="20" t="s">
        <v>83</v>
      </c>
      <c r="C79" s="17" t="s">
        <v>71</v>
      </c>
      <c r="D79" s="17" t="s">
        <v>87</v>
      </c>
      <c r="E79" s="17">
        <v>142</v>
      </c>
      <c r="F79" s="49">
        <v>0</v>
      </c>
      <c r="G79" s="17">
        <f>E79+F79</f>
        <v>142</v>
      </c>
    </row>
    <row r="80" spans="1:7" ht="25.5">
      <c r="A80" s="19" t="s">
        <v>76</v>
      </c>
      <c r="B80" s="20" t="s">
        <v>84</v>
      </c>
      <c r="C80" s="17" t="s">
        <v>71</v>
      </c>
      <c r="D80" s="17" t="s">
        <v>87</v>
      </c>
      <c r="E80" s="17">
        <v>5400</v>
      </c>
      <c r="F80" s="49">
        <v>0</v>
      </c>
      <c r="G80" s="17">
        <f>E80+F80</f>
        <v>5400</v>
      </c>
    </row>
    <row r="81" spans="1:7" ht="25.5">
      <c r="A81" s="19" t="s">
        <v>77</v>
      </c>
      <c r="B81" s="20" t="s">
        <v>85</v>
      </c>
      <c r="C81" s="17" t="s">
        <v>69</v>
      </c>
      <c r="D81" s="17" t="s">
        <v>87</v>
      </c>
      <c r="E81" s="17">
        <v>11850</v>
      </c>
      <c r="F81" s="49">
        <v>0</v>
      </c>
      <c r="G81" s="17">
        <f>E81</f>
        <v>11850</v>
      </c>
    </row>
    <row r="82" spans="1:7" ht="15.75">
      <c r="A82" s="10">
        <v>3</v>
      </c>
      <c r="B82" s="111" t="s">
        <v>27</v>
      </c>
      <c r="C82" s="112"/>
      <c r="D82" s="112"/>
      <c r="E82" s="112"/>
      <c r="F82" s="112"/>
      <c r="G82" s="113"/>
    </row>
    <row r="83" spans="1:7" ht="51">
      <c r="A83" s="19" t="s">
        <v>57</v>
      </c>
      <c r="B83" s="20" t="s">
        <v>90</v>
      </c>
      <c r="C83" s="17" t="s">
        <v>95</v>
      </c>
      <c r="D83" s="17" t="s">
        <v>97</v>
      </c>
      <c r="E83" s="96">
        <f>E68/E70</f>
        <v>172235.80066666665</v>
      </c>
      <c r="F83" s="49">
        <v>0</v>
      </c>
      <c r="G83" s="96">
        <f>G68/G70</f>
        <v>172235.80066666665</v>
      </c>
    </row>
    <row r="84" spans="1:7" s="46" customFormat="1" ht="25.5">
      <c r="A84" s="50" t="s">
        <v>58</v>
      </c>
      <c r="B84" s="53" t="s">
        <v>91</v>
      </c>
      <c r="C84" s="48" t="s">
        <v>95</v>
      </c>
      <c r="D84" s="48" t="s">
        <v>134</v>
      </c>
      <c r="E84" s="52">
        <f>E68/E74</f>
        <v>35390.917945205474</v>
      </c>
      <c r="F84" s="49">
        <v>0</v>
      </c>
      <c r="G84" s="52">
        <f>E84</f>
        <v>35390.917945205474</v>
      </c>
    </row>
    <row r="85" spans="1:7" s="46" customFormat="1" ht="25.5">
      <c r="A85" s="50" t="s">
        <v>59</v>
      </c>
      <c r="B85" s="53" t="s">
        <v>92</v>
      </c>
      <c r="C85" s="48" t="s">
        <v>95</v>
      </c>
      <c r="D85" s="48" t="s">
        <v>135</v>
      </c>
      <c r="E85" s="52">
        <f>E68/E78</f>
        <v>252.05239121951217</v>
      </c>
      <c r="F85" s="49">
        <v>0</v>
      </c>
      <c r="G85" s="52">
        <f>E85</f>
        <v>252.05239121951217</v>
      </c>
    </row>
    <row r="86" spans="1:7" s="46" customFormat="1" ht="51">
      <c r="A86" s="50" t="s">
        <v>60</v>
      </c>
      <c r="B86" s="53" t="s">
        <v>93</v>
      </c>
      <c r="C86" s="48" t="s">
        <v>95</v>
      </c>
      <c r="D86" s="48" t="s">
        <v>96</v>
      </c>
      <c r="E86" s="52">
        <f>308080/19</f>
        <v>16214.736842105263</v>
      </c>
      <c r="F86" s="49">
        <v>0</v>
      </c>
      <c r="G86" s="52">
        <f>E86</f>
        <v>16214.736842105263</v>
      </c>
    </row>
    <row r="87" spans="1:7" s="46" customFormat="1" ht="51">
      <c r="A87" s="50" t="s">
        <v>61</v>
      </c>
      <c r="B87" s="53" t="s">
        <v>94</v>
      </c>
      <c r="C87" s="48" t="s">
        <v>95</v>
      </c>
      <c r="D87" s="48" t="s">
        <v>96</v>
      </c>
      <c r="E87" s="52">
        <f>308080/E71</f>
        <v>12836.666666666666</v>
      </c>
      <c r="F87" s="49">
        <v>0</v>
      </c>
      <c r="G87" s="52">
        <f>E87</f>
        <v>12836.666666666666</v>
      </c>
    </row>
    <row r="88" spans="1:7" ht="15.75">
      <c r="A88" s="10">
        <v>4</v>
      </c>
      <c r="B88" s="111" t="s">
        <v>28</v>
      </c>
      <c r="C88" s="112"/>
      <c r="D88" s="112"/>
      <c r="E88" s="112"/>
      <c r="F88" s="112"/>
      <c r="G88" s="113"/>
    </row>
    <row r="89" spans="1:7" ht="63.75">
      <c r="A89" s="19" t="s">
        <v>62</v>
      </c>
      <c r="B89" s="20" t="s">
        <v>98</v>
      </c>
      <c r="C89" s="17" t="s">
        <v>71</v>
      </c>
      <c r="D89" s="17" t="s">
        <v>109</v>
      </c>
      <c r="E89" s="21">
        <v>2</v>
      </c>
      <c r="F89" s="49">
        <v>0</v>
      </c>
      <c r="G89" s="21">
        <v>2</v>
      </c>
    </row>
    <row r="90" spans="1:7" ht="51">
      <c r="A90" s="19" t="s">
        <v>63</v>
      </c>
      <c r="B90" s="20" t="s">
        <v>99</v>
      </c>
      <c r="C90" s="17" t="s">
        <v>71</v>
      </c>
      <c r="D90" s="17" t="s">
        <v>89</v>
      </c>
      <c r="E90" s="21">
        <v>18</v>
      </c>
      <c r="F90" s="49">
        <v>0</v>
      </c>
      <c r="G90" s="21">
        <v>18</v>
      </c>
    </row>
    <row r="91" spans="1:7" ht="38.25">
      <c r="A91" s="19" t="s">
        <v>64</v>
      </c>
      <c r="B91" s="20" t="s">
        <v>100</v>
      </c>
      <c r="C91" s="17" t="s">
        <v>69</v>
      </c>
      <c r="D91" s="17" t="s">
        <v>89</v>
      </c>
      <c r="E91" s="21">
        <v>41000</v>
      </c>
      <c r="F91" s="49">
        <v>0</v>
      </c>
      <c r="G91" s="21">
        <v>39000</v>
      </c>
    </row>
    <row r="92" spans="1:7" ht="38.25">
      <c r="A92" s="19" t="s">
        <v>65</v>
      </c>
      <c r="B92" s="20" t="s">
        <v>101</v>
      </c>
      <c r="C92" s="17" t="s">
        <v>107</v>
      </c>
      <c r="D92" s="17" t="s">
        <v>112</v>
      </c>
      <c r="E92" s="21">
        <v>3</v>
      </c>
      <c r="F92" s="49">
        <v>0</v>
      </c>
      <c r="G92" s="21">
        <v>3</v>
      </c>
    </row>
    <row r="93" spans="1:7" ht="63.75">
      <c r="A93" s="19" t="s">
        <v>66</v>
      </c>
      <c r="B93" s="20" t="s">
        <v>102</v>
      </c>
      <c r="C93" s="17" t="s">
        <v>107</v>
      </c>
      <c r="D93" s="17" t="s">
        <v>108</v>
      </c>
      <c r="E93" s="21">
        <v>3</v>
      </c>
      <c r="F93" s="49">
        <v>0</v>
      </c>
      <c r="G93" s="21">
        <v>3</v>
      </c>
    </row>
    <row r="94" spans="1:7" ht="25.5">
      <c r="A94" s="19" t="s">
        <v>67</v>
      </c>
      <c r="B94" s="20" t="s">
        <v>103</v>
      </c>
      <c r="C94" s="17" t="s">
        <v>107</v>
      </c>
      <c r="D94" s="17" t="s">
        <v>96</v>
      </c>
      <c r="E94" s="21">
        <v>100</v>
      </c>
      <c r="F94" s="49">
        <v>0</v>
      </c>
      <c r="G94" s="21">
        <v>100</v>
      </c>
    </row>
    <row r="95" spans="1:7" ht="76.5">
      <c r="A95" s="19" t="s">
        <v>68</v>
      </c>
      <c r="B95" s="20" t="s">
        <v>104</v>
      </c>
      <c r="C95" s="17" t="s">
        <v>107</v>
      </c>
      <c r="D95" s="17" t="s">
        <v>110</v>
      </c>
      <c r="E95" s="21">
        <v>15</v>
      </c>
      <c r="F95" s="49">
        <v>0</v>
      </c>
      <c r="G95" s="21">
        <f>E95+F95</f>
        <v>15</v>
      </c>
    </row>
    <row r="96" spans="1:7" ht="39">
      <c r="A96" s="15" t="s">
        <v>106</v>
      </c>
      <c r="B96" s="16" t="s">
        <v>105</v>
      </c>
      <c r="C96" s="14" t="s">
        <v>107</v>
      </c>
      <c r="D96" s="22" t="s">
        <v>96</v>
      </c>
      <c r="E96" s="23">
        <v>80</v>
      </c>
      <c r="F96" s="49">
        <v>0</v>
      </c>
      <c r="G96" s="23">
        <f>E96</f>
        <v>80</v>
      </c>
    </row>
    <row r="97" spans="1:7" ht="35.25" customHeight="1">
      <c r="A97" s="100" t="s">
        <v>168</v>
      </c>
      <c r="B97" s="101"/>
      <c r="C97" s="101"/>
      <c r="D97" s="101"/>
      <c r="E97" s="101"/>
      <c r="F97" s="101"/>
      <c r="G97" s="102"/>
    </row>
    <row r="98" spans="1:7" ht="15.75">
      <c r="A98" s="10">
        <v>1</v>
      </c>
      <c r="B98" s="9" t="s">
        <v>25</v>
      </c>
      <c r="C98" s="8"/>
      <c r="D98" s="8"/>
      <c r="E98" s="8"/>
      <c r="F98" s="8"/>
      <c r="G98" s="8"/>
    </row>
    <row r="99" spans="1:7" ht="68.25" customHeight="1">
      <c r="A99" s="73" t="s">
        <v>47</v>
      </c>
      <c r="B99" s="12" t="s">
        <v>111</v>
      </c>
      <c r="C99" s="54" t="s">
        <v>95</v>
      </c>
      <c r="D99" s="48" t="s">
        <v>181</v>
      </c>
      <c r="E99" s="49">
        <v>129700</v>
      </c>
      <c r="F99" s="49">
        <f>F60</f>
        <v>145000</v>
      </c>
      <c r="G99" s="49">
        <f>E99+F99</f>
        <v>274700</v>
      </c>
    </row>
    <row r="100" spans="1:7" ht="64.5" customHeight="1">
      <c r="A100" s="18" t="s">
        <v>48</v>
      </c>
      <c r="B100" s="72" t="s">
        <v>165</v>
      </c>
      <c r="C100" s="54" t="s">
        <v>95</v>
      </c>
      <c r="D100" s="48" t="s">
        <v>181</v>
      </c>
      <c r="E100" s="49">
        <v>29300</v>
      </c>
      <c r="F100" s="49">
        <v>0</v>
      </c>
      <c r="G100" s="49">
        <f>E100+F100</f>
        <v>29300</v>
      </c>
    </row>
    <row r="101" spans="1:9" ht="68.25" customHeight="1">
      <c r="A101" s="18" t="s">
        <v>49</v>
      </c>
      <c r="B101" s="72" t="s">
        <v>166</v>
      </c>
      <c r="C101" s="54" t="s">
        <v>95</v>
      </c>
      <c r="D101" s="48" t="s">
        <v>181</v>
      </c>
      <c r="E101" s="49">
        <v>6000</v>
      </c>
      <c r="F101" s="49">
        <v>0</v>
      </c>
      <c r="G101" s="49">
        <f>E101+F101</f>
        <v>6000</v>
      </c>
      <c r="I101" s="78"/>
    </row>
    <row r="102" spans="1:7" ht="15.75">
      <c r="A102" s="65">
        <v>2</v>
      </c>
      <c r="B102" s="74" t="s">
        <v>26</v>
      </c>
      <c r="C102" s="55"/>
      <c r="D102" s="55"/>
      <c r="E102" s="55"/>
      <c r="F102" s="55"/>
      <c r="G102" s="55"/>
    </row>
    <row r="103" spans="1:7" ht="25.5">
      <c r="A103" s="75" t="s">
        <v>50</v>
      </c>
      <c r="B103" s="76" t="s">
        <v>114</v>
      </c>
      <c r="C103" s="48" t="s">
        <v>69</v>
      </c>
      <c r="D103" s="54" t="s">
        <v>113</v>
      </c>
      <c r="E103" s="77">
        <v>69</v>
      </c>
      <c r="F103" s="49">
        <v>0</v>
      </c>
      <c r="G103" s="54">
        <f>E103+F103</f>
        <v>69</v>
      </c>
    </row>
    <row r="104" spans="1:7" ht="15">
      <c r="A104" s="75" t="s">
        <v>51</v>
      </c>
      <c r="B104" s="76" t="s">
        <v>161</v>
      </c>
      <c r="C104" s="48" t="s">
        <v>69</v>
      </c>
      <c r="D104" s="54" t="s">
        <v>113</v>
      </c>
      <c r="E104" s="77">
        <v>101</v>
      </c>
      <c r="F104" s="49">
        <v>0</v>
      </c>
      <c r="G104" s="54">
        <f>E104+F104</f>
        <v>101</v>
      </c>
    </row>
    <row r="105" spans="1:7" ht="25.5">
      <c r="A105" s="75" t="s">
        <v>52</v>
      </c>
      <c r="B105" s="76" t="s">
        <v>162</v>
      </c>
      <c r="C105" s="48" t="s">
        <v>163</v>
      </c>
      <c r="D105" s="54" t="s">
        <v>113</v>
      </c>
      <c r="E105" s="77">
        <v>3</v>
      </c>
      <c r="F105" s="49">
        <v>0</v>
      </c>
      <c r="G105" s="54">
        <f>E105+F105</f>
        <v>3</v>
      </c>
    </row>
    <row r="106" spans="1:7" ht="15.75">
      <c r="A106" s="65">
        <v>3</v>
      </c>
      <c r="B106" s="74" t="s">
        <v>27</v>
      </c>
      <c r="C106" s="55"/>
      <c r="D106" s="54"/>
      <c r="E106" s="55"/>
      <c r="F106" s="55"/>
      <c r="G106" s="54"/>
    </row>
    <row r="107" spans="1:7" ht="38.25">
      <c r="A107" s="18" t="s">
        <v>57</v>
      </c>
      <c r="B107" s="71" t="s">
        <v>115</v>
      </c>
      <c r="C107" s="54" t="s">
        <v>95</v>
      </c>
      <c r="D107" s="54" t="s">
        <v>113</v>
      </c>
      <c r="E107" s="97">
        <f>E99/E103</f>
        <v>1879.7101449275362</v>
      </c>
      <c r="F107" s="97">
        <v>0</v>
      </c>
      <c r="G107" s="97">
        <f>E107+F107</f>
        <v>1879.7101449275362</v>
      </c>
    </row>
    <row r="108" spans="1:7" ht="25.5">
      <c r="A108" s="18" t="s">
        <v>58</v>
      </c>
      <c r="B108" s="71" t="s">
        <v>164</v>
      </c>
      <c r="C108" s="54" t="s">
        <v>95</v>
      </c>
      <c r="D108" s="54" t="s">
        <v>113</v>
      </c>
      <c r="E108" s="98">
        <f>E100/E104</f>
        <v>290.0990099009901</v>
      </c>
      <c r="F108" s="97">
        <v>0</v>
      </c>
      <c r="G108" s="97">
        <f>E108+F108</f>
        <v>290.0990099009901</v>
      </c>
    </row>
    <row r="109" spans="1:7" ht="38.25">
      <c r="A109" s="18" t="s">
        <v>59</v>
      </c>
      <c r="B109" s="71" t="s">
        <v>167</v>
      </c>
      <c r="C109" s="54" t="s">
        <v>95</v>
      </c>
      <c r="D109" s="54" t="s">
        <v>113</v>
      </c>
      <c r="E109" s="97">
        <f>E101/E105</f>
        <v>2000</v>
      </c>
      <c r="F109" s="97">
        <v>0</v>
      </c>
      <c r="G109" s="97">
        <f>E109+F109</f>
        <v>2000</v>
      </c>
    </row>
    <row r="110" spans="1:7" ht="15.75">
      <c r="A110" s="65">
        <v>4</v>
      </c>
      <c r="B110" s="74" t="s">
        <v>28</v>
      </c>
      <c r="C110" s="55"/>
      <c r="D110" s="55"/>
      <c r="E110" s="55"/>
      <c r="F110" s="55"/>
      <c r="G110" s="55"/>
    </row>
    <row r="111" spans="1:7" ht="25.5">
      <c r="A111" s="13" t="s">
        <v>62</v>
      </c>
      <c r="B111" s="12" t="s">
        <v>116</v>
      </c>
      <c r="C111" s="54" t="s">
        <v>107</v>
      </c>
      <c r="D111" s="54" t="s">
        <v>113</v>
      </c>
      <c r="E111" s="54">
        <v>100</v>
      </c>
      <c r="F111" s="49">
        <v>0</v>
      </c>
      <c r="G111" s="54">
        <v>100</v>
      </c>
    </row>
    <row r="112" spans="1:7" s="46" customFormat="1" ht="15">
      <c r="A112" s="115" t="s">
        <v>156</v>
      </c>
      <c r="B112" s="116"/>
      <c r="C112" s="116"/>
      <c r="D112" s="116"/>
      <c r="E112" s="116"/>
      <c r="F112" s="116"/>
      <c r="G112" s="117"/>
    </row>
    <row r="113" spans="1:7" s="46" customFormat="1" ht="15.75">
      <c r="A113" s="65" t="s">
        <v>136</v>
      </c>
      <c r="B113" s="118" t="s">
        <v>25</v>
      </c>
      <c r="C113" s="119"/>
      <c r="D113" s="119"/>
      <c r="E113" s="119"/>
      <c r="F113" s="119"/>
      <c r="G113" s="120"/>
    </row>
    <row r="114" spans="1:8" s="46" customFormat="1" ht="25.5">
      <c r="A114" s="50" t="s">
        <v>47</v>
      </c>
      <c r="B114" s="53" t="s">
        <v>137</v>
      </c>
      <c r="C114" s="48" t="s">
        <v>95</v>
      </c>
      <c r="D114" s="48" t="s">
        <v>138</v>
      </c>
      <c r="E114" s="52">
        <f>SUM(E115:E118)</f>
        <v>61810.219999999994</v>
      </c>
      <c r="F114" s="48"/>
      <c r="G114" s="52">
        <f>E114</f>
        <v>61810.219999999994</v>
      </c>
      <c r="H114" s="59"/>
    </row>
    <row r="115" spans="1:7" s="46" customFormat="1" ht="15">
      <c r="A115" s="50"/>
      <c r="B115" s="66" t="s">
        <v>139</v>
      </c>
      <c r="C115" s="48" t="s">
        <v>95</v>
      </c>
      <c r="D115" s="48" t="s">
        <v>138</v>
      </c>
      <c r="E115" s="52">
        <f>55500-15422.33</f>
        <v>40077.67</v>
      </c>
      <c r="F115" s="48"/>
      <c r="G115" s="52">
        <f aca="true" t="shared" si="1" ref="G115:G120">E115</f>
        <v>40077.67</v>
      </c>
    </row>
    <row r="116" spans="1:7" s="46" customFormat="1" ht="15">
      <c r="A116" s="50"/>
      <c r="B116" s="66" t="s">
        <v>140</v>
      </c>
      <c r="C116" s="48" t="s">
        <v>95</v>
      </c>
      <c r="D116" s="48" t="s">
        <v>138</v>
      </c>
      <c r="E116" s="52">
        <f>6600-3395.08</f>
        <v>3204.92</v>
      </c>
      <c r="F116" s="48"/>
      <c r="G116" s="52">
        <f t="shared" si="1"/>
        <v>3204.92</v>
      </c>
    </row>
    <row r="117" spans="1:7" s="46" customFormat="1" ht="15">
      <c r="A117" s="50"/>
      <c r="B117" s="66" t="s">
        <v>141</v>
      </c>
      <c r="C117" s="48" t="s">
        <v>95</v>
      </c>
      <c r="D117" s="48" t="s">
        <v>95</v>
      </c>
      <c r="E117" s="52">
        <f>31500-13042.19</f>
        <v>18457.809999999998</v>
      </c>
      <c r="F117" s="48"/>
      <c r="G117" s="52">
        <f t="shared" si="1"/>
        <v>18457.809999999998</v>
      </c>
    </row>
    <row r="118" spans="1:7" s="46" customFormat="1" ht="15">
      <c r="A118" s="50"/>
      <c r="B118" s="66" t="s">
        <v>186</v>
      </c>
      <c r="C118" s="48" t="s">
        <v>95</v>
      </c>
      <c r="D118" s="48" t="s">
        <v>95</v>
      </c>
      <c r="E118" s="52">
        <f>150-80.18</f>
        <v>69.82</v>
      </c>
      <c r="F118" s="48"/>
      <c r="G118" s="52">
        <f t="shared" si="1"/>
        <v>69.82</v>
      </c>
    </row>
    <row r="119" spans="1:7" s="46" customFormat="1" ht="15">
      <c r="A119" s="50" t="s">
        <v>48</v>
      </c>
      <c r="B119" s="53" t="s">
        <v>142</v>
      </c>
      <c r="C119" s="48" t="s">
        <v>143</v>
      </c>
      <c r="D119" s="48" t="s">
        <v>113</v>
      </c>
      <c r="E119" s="48">
        <v>163.59</v>
      </c>
      <c r="F119" s="48"/>
      <c r="G119" s="48">
        <f t="shared" si="1"/>
        <v>163.59</v>
      </c>
    </row>
    <row r="120" spans="1:7" s="46" customFormat="1" ht="15">
      <c r="A120" s="50" t="s">
        <v>49</v>
      </c>
      <c r="B120" s="53" t="s">
        <v>144</v>
      </c>
      <c r="C120" s="48" t="s">
        <v>143</v>
      </c>
      <c r="D120" s="48" t="s">
        <v>113</v>
      </c>
      <c r="E120" s="48">
        <v>206.64</v>
      </c>
      <c r="F120" s="48"/>
      <c r="G120" s="48">
        <f t="shared" si="1"/>
        <v>206.64</v>
      </c>
    </row>
    <row r="121" spans="1:7" s="46" customFormat="1" ht="15.75">
      <c r="A121" s="65">
        <v>2</v>
      </c>
      <c r="B121" s="118" t="s">
        <v>26</v>
      </c>
      <c r="C121" s="119"/>
      <c r="D121" s="119"/>
      <c r="E121" s="119"/>
      <c r="F121" s="119"/>
      <c r="G121" s="120"/>
    </row>
    <row r="122" spans="1:7" s="46" customFormat="1" ht="25.5">
      <c r="A122" s="50" t="s">
        <v>50</v>
      </c>
      <c r="B122" s="53" t="s">
        <v>159</v>
      </c>
      <c r="C122" s="48"/>
      <c r="D122" s="48"/>
      <c r="E122" s="48"/>
      <c r="F122" s="48"/>
      <c r="G122" s="48"/>
    </row>
    <row r="123" spans="1:7" s="46" customFormat="1" ht="15">
      <c r="A123" s="50"/>
      <c r="B123" s="66" t="s">
        <v>139</v>
      </c>
      <c r="C123" s="48" t="s">
        <v>145</v>
      </c>
      <c r="D123" s="48" t="s">
        <v>113</v>
      </c>
      <c r="E123" s="48">
        <v>40</v>
      </c>
      <c r="F123" s="48"/>
      <c r="G123" s="48">
        <f>E123</f>
        <v>40</v>
      </c>
    </row>
    <row r="124" spans="1:7" s="46" customFormat="1" ht="15">
      <c r="A124" s="50"/>
      <c r="B124" s="66" t="s">
        <v>140</v>
      </c>
      <c r="C124" s="48" t="s">
        <v>146</v>
      </c>
      <c r="D124" s="48" t="s">
        <v>113</v>
      </c>
      <c r="E124" s="48">
        <v>52</v>
      </c>
      <c r="F124" s="48"/>
      <c r="G124" s="48">
        <f>E124</f>
        <v>52</v>
      </c>
    </row>
    <row r="125" spans="1:7" s="46" customFormat="1" ht="15">
      <c r="A125" s="50"/>
      <c r="B125" s="66" t="s">
        <v>141</v>
      </c>
      <c r="C125" s="48" t="s">
        <v>147</v>
      </c>
      <c r="D125" s="48" t="s">
        <v>113</v>
      </c>
      <c r="E125" s="48">
        <v>666.66</v>
      </c>
      <c r="F125" s="48"/>
      <c r="G125" s="48">
        <f>E125</f>
        <v>666.66</v>
      </c>
    </row>
    <row r="126" spans="1:7" s="46" customFormat="1" ht="15">
      <c r="A126" s="50"/>
      <c r="B126" s="66" t="s">
        <v>187</v>
      </c>
      <c r="C126" s="48" t="s">
        <v>146</v>
      </c>
      <c r="D126" s="48" t="s">
        <v>113</v>
      </c>
      <c r="E126" s="48">
        <v>0.93</v>
      </c>
      <c r="F126" s="48"/>
      <c r="G126" s="48">
        <v>0.93</v>
      </c>
    </row>
    <row r="127" spans="1:7" s="46" customFormat="1" ht="15.75">
      <c r="A127" s="65">
        <v>3</v>
      </c>
      <c r="B127" s="118" t="s">
        <v>27</v>
      </c>
      <c r="C127" s="119"/>
      <c r="D127" s="119"/>
      <c r="E127" s="119"/>
      <c r="F127" s="119"/>
      <c r="G127" s="120"/>
    </row>
    <row r="128" spans="1:16" s="46" customFormat="1" ht="25.5">
      <c r="A128" s="50" t="s">
        <v>57</v>
      </c>
      <c r="B128" s="53" t="s">
        <v>160</v>
      </c>
      <c r="C128" s="48"/>
      <c r="D128" s="48"/>
      <c r="E128" s="52"/>
      <c r="F128" s="52"/>
      <c r="G128" s="52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1:7" s="46" customFormat="1" ht="25.5">
      <c r="A129" s="50"/>
      <c r="B129" s="66" t="s">
        <v>139</v>
      </c>
      <c r="C129" s="48" t="s">
        <v>148</v>
      </c>
      <c r="D129" s="48" t="s">
        <v>154</v>
      </c>
      <c r="E129" s="67">
        <f>E123/E120</f>
        <v>0.19357336430507163</v>
      </c>
      <c r="F129" s="48"/>
      <c r="G129" s="67">
        <f>E129</f>
        <v>0.19357336430507163</v>
      </c>
    </row>
    <row r="130" spans="1:7" s="46" customFormat="1" ht="25.5">
      <c r="A130" s="50"/>
      <c r="B130" s="66" t="s">
        <v>140</v>
      </c>
      <c r="C130" s="48" t="s">
        <v>149</v>
      </c>
      <c r="D130" s="48" t="s">
        <v>154</v>
      </c>
      <c r="E130" s="67">
        <f>E124/E119</f>
        <v>0.3178678403325387</v>
      </c>
      <c r="F130" s="48"/>
      <c r="G130" s="67">
        <f>E130</f>
        <v>0.3178678403325387</v>
      </c>
    </row>
    <row r="131" spans="1:7" s="46" customFormat="1" ht="25.5">
      <c r="A131" s="50"/>
      <c r="B131" s="66" t="s">
        <v>141</v>
      </c>
      <c r="C131" s="48" t="s">
        <v>150</v>
      </c>
      <c r="D131" s="48" t="s">
        <v>154</v>
      </c>
      <c r="E131" s="67">
        <f>E125/E119</f>
        <v>4.075187969924812</v>
      </c>
      <c r="F131" s="48"/>
      <c r="G131" s="67">
        <f>E131</f>
        <v>4.075187969924812</v>
      </c>
    </row>
    <row r="132" spans="1:7" s="46" customFormat="1" ht="25.5">
      <c r="A132" s="50"/>
      <c r="B132" s="66" t="s">
        <v>186</v>
      </c>
      <c r="C132" s="48" t="s">
        <v>149</v>
      </c>
      <c r="D132" s="48" t="s">
        <v>154</v>
      </c>
      <c r="E132" s="67">
        <f>E118/E126</f>
        <v>75.07526881720429</v>
      </c>
      <c r="F132" s="48"/>
      <c r="G132" s="67">
        <f>E132</f>
        <v>75.07526881720429</v>
      </c>
    </row>
    <row r="133" spans="1:7" s="46" customFormat="1" ht="15">
      <c r="A133" s="50" t="s">
        <v>58</v>
      </c>
      <c r="B133" s="53" t="s">
        <v>151</v>
      </c>
      <c r="C133" s="48" t="s">
        <v>152</v>
      </c>
      <c r="D133" s="48" t="s">
        <v>113</v>
      </c>
      <c r="E133" s="48">
        <v>50</v>
      </c>
      <c r="F133" s="48"/>
      <c r="G133" s="48">
        <f>E133</f>
        <v>50</v>
      </c>
    </row>
    <row r="134" spans="1:7" s="46" customFormat="1" ht="15">
      <c r="A134" s="50" t="s">
        <v>59</v>
      </c>
      <c r="B134" s="53" t="s">
        <v>158</v>
      </c>
      <c r="C134" s="48" t="s">
        <v>152</v>
      </c>
      <c r="D134" s="48" t="s">
        <v>113</v>
      </c>
      <c r="E134" s="48">
        <v>1</v>
      </c>
      <c r="F134" s="48"/>
      <c r="G134" s="48">
        <f>1</f>
        <v>1</v>
      </c>
    </row>
    <row r="135" spans="1:7" ht="15.75">
      <c r="A135" s="65">
        <v>4</v>
      </c>
      <c r="B135" s="118" t="s">
        <v>28</v>
      </c>
      <c r="C135" s="119"/>
      <c r="D135" s="119"/>
      <c r="E135" s="119"/>
      <c r="F135" s="119"/>
      <c r="G135" s="120"/>
    </row>
    <row r="136" spans="1:7" ht="25.5">
      <c r="A136" s="50" t="s">
        <v>62</v>
      </c>
      <c r="B136" s="53" t="s">
        <v>153</v>
      </c>
      <c r="C136" s="68" t="s">
        <v>107</v>
      </c>
      <c r="D136" s="48" t="s">
        <v>154</v>
      </c>
      <c r="E136" s="48"/>
      <c r="F136" s="48"/>
      <c r="G136" s="48"/>
    </row>
    <row r="137" spans="1:7" ht="15">
      <c r="A137" s="50"/>
      <c r="B137" s="66" t="s">
        <v>139</v>
      </c>
      <c r="C137" s="68" t="s">
        <v>107</v>
      </c>
      <c r="D137" s="48" t="s">
        <v>154</v>
      </c>
      <c r="E137" s="48">
        <v>1</v>
      </c>
      <c r="F137" s="48"/>
      <c r="G137" s="48">
        <v>1</v>
      </c>
    </row>
    <row r="138" spans="1:7" ht="15">
      <c r="A138" s="50"/>
      <c r="B138" s="66" t="s">
        <v>140</v>
      </c>
      <c r="C138" s="69" t="s">
        <v>107</v>
      </c>
      <c r="D138" s="48" t="s">
        <v>154</v>
      </c>
      <c r="E138" s="48">
        <v>1</v>
      </c>
      <c r="F138" s="48"/>
      <c r="G138" s="48">
        <v>1</v>
      </c>
    </row>
    <row r="139" spans="1:7" ht="15">
      <c r="A139" s="50"/>
      <c r="B139" s="66" t="s">
        <v>141</v>
      </c>
      <c r="C139" s="70" t="s">
        <v>107</v>
      </c>
      <c r="D139" s="48" t="s">
        <v>154</v>
      </c>
      <c r="E139" s="48">
        <v>1</v>
      </c>
      <c r="F139" s="48"/>
      <c r="G139" s="48">
        <v>1</v>
      </c>
    </row>
    <row r="140" spans="1:7" ht="69" customHeight="1" hidden="1">
      <c r="A140" s="60" t="s">
        <v>63</v>
      </c>
      <c r="B140" s="61" t="s">
        <v>155</v>
      </c>
      <c r="C140" s="63" t="s">
        <v>95</v>
      </c>
      <c r="D140" s="62" t="s">
        <v>154</v>
      </c>
      <c r="E140" s="64">
        <v>13292</v>
      </c>
      <c r="F140" s="62"/>
      <c r="G140" s="64">
        <v>13292</v>
      </c>
    </row>
    <row r="141" ht="29.25" customHeight="1">
      <c r="A141" s="1"/>
    </row>
    <row r="142" spans="1:4" ht="15">
      <c r="A142" s="110" t="s">
        <v>170</v>
      </c>
      <c r="B142" s="110"/>
      <c r="C142" s="110"/>
      <c r="D142" s="30"/>
    </row>
    <row r="143" spans="1:7" ht="33" customHeight="1">
      <c r="A143" s="110"/>
      <c r="B143" s="110"/>
      <c r="C143" s="110"/>
      <c r="D143" s="31"/>
      <c r="E143" s="4"/>
      <c r="F143" s="108" t="s">
        <v>171</v>
      </c>
      <c r="G143" s="108"/>
    </row>
    <row r="144" spans="1:7" ht="25.5" customHeight="1">
      <c r="A144" s="3"/>
      <c r="B144" s="56"/>
      <c r="D144" s="57" t="s">
        <v>29</v>
      </c>
      <c r="F144" s="114" t="s">
        <v>37</v>
      </c>
      <c r="G144" s="114"/>
    </row>
    <row r="145" spans="1:4" ht="25.5" customHeight="1">
      <c r="A145" s="109" t="s">
        <v>30</v>
      </c>
      <c r="B145" s="109"/>
      <c r="C145" s="56"/>
      <c r="D145" s="56"/>
    </row>
    <row r="146" spans="1:4" ht="25.5" customHeight="1">
      <c r="A146" s="109" t="s">
        <v>185</v>
      </c>
      <c r="B146" s="109"/>
      <c r="C146" s="109"/>
      <c r="D146" s="56"/>
    </row>
    <row r="147" spans="1:7" ht="31.5" customHeight="1">
      <c r="A147" s="109" t="s">
        <v>38</v>
      </c>
      <c r="B147" s="109"/>
      <c r="C147" s="109"/>
      <c r="D147" s="31"/>
      <c r="E147" s="4"/>
      <c r="F147" s="108" t="s">
        <v>36</v>
      </c>
      <c r="G147" s="108"/>
    </row>
    <row r="148" spans="1:7" ht="23.25" customHeight="1">
      <c r="A148" s="30"/>
      <c r="B148" s="56"/>
      <c r="C148" s="56"/>
      <c r="D148" s="57" t="s">
        <v>29</v>
      </c>
      <c r="F148" s="114" t="s">
        <v>37</v>
      </c>
      <c r="G148" s="114"/>
    </row>
    <row r="149" ht="15">
      <c r="A149" s="2" t="s">
        <v>122</v>
      </c>
    </row>
    <row r="150" ht="21" customHeight="1">
      <c r="A150" s="2" t="s">
        <v>123</v>
      </c>
    </row>
  </sheetData>
  <sheetProtection/>
  <mergeCells count="82">
    <mergeCell ref="E45:F45"/>
    <mergeCell ref="B25:G25"/>
    <mergeCell ref="E46:F46"/>
    <mergeCell ref="E41:F41"/>
    <mergeCell ref="B28:G28"/>
    <mergeCell ref="E40:F40"/>
    <mergeCell ref="A12:G12"/>
    <mergeCell ref="A11:G11"/>
    <mergeCell ref="A15:A16"/>
    <mergeCell ref="A17:A18"/>
    <mergeCell ref="E7:G7"/>
    <mergeCell ref="B24:G24"/>
    <mergeCell ref="F1:G3"/>
    <mergeCell ref="B31:G31"/>
    <mergeCell ref="E8:G8"/>
    <mergeCell ref="B22:G22"/>
    <mergeCell ref="B30:G30"/>
    <mergeCell ref="E5:G6"/>
    <mergeCell ref="C15:F15"/>
    <mergeCell ref="C16:F16"/>
    <mergeCell ref="C17:F17"/>
    <mergeCell ref="C18:F18"/>
    <mergeCell ref="F148:G148"/>
    <mergeCell ref="A145:B145"/>
    <mergeCell ref="B55:G55"/>
    <mergeCell ref="B62:G62"/>
    <mergeCell ref="B47:C47"/>
    <mergeCell ref="B34:G34"/>
    <mergeCell ref="B121:G121"/>
    <mergeCell ref="B127:G127"/>
    <mergeCell ref="B42:C42"/>
    <mergeCell ref="B43:C43"/>
    <mergeCell ref="B41:C41"/>
    <mergeCell ref="B72:G72"/>
    <mergeCell ref="B82:G82"/>
    <mergeCell ref="B88:G88"/>
    <mergeCell ref="B23:G23"/>
    <mergeCell ref="A19:A20"/>
    <mergeCell ref="B21:G21"/>
    <mergeCell ref="B36:G36"/>
    <mergeCell ref="E20:F20"/>
    <mergeCell ref="E19:F19"/>
    <mergeCell ref="B57:D57"/>
    <mergeCell ref="B58:D58"/>
    <mergeCell ref="B59:D59"/>
    <mergeCell ref="B135:G135"/>
    <mergeCell ref="B46:C46"/>
    <mergeCell ref="E48:F48"/>
    <mergeCell ref="B48:C48"/>
    <mergeCell ref="A60:D60"/>
    <mergeCell ref="B49:C49"/>
    <mergeCell ref="E49:F49"/>
    <mergeCell ref="E51:F51"/>
    <mergeCell ref="E53:F53"/>
    <mergeCell ref="B51:C51"/>
    <mergeCell ref="B27:G27"/>
    <mergeCell ref="B35:G35"/>
    <mergeCell ref="B33:G33"/>
    <mergeCell ref="B50:C50"/>
    <mergeCell ref="B45:C45"/>
    <mergeCell ref="A53:C53"/>
    <mergeCell ref="B40:C40"/>
    <mergeCell ref="F147:G147"/>
    <mergeCell ref="F143:G143"/>
    <mergeCell ref="A147:C147"/>
    <mergeCell ref="A142:C143"/>
    <mergeCell ref="A97:G97"/>
    <mergeCell ref="B67:G67"/>
    <mergeCell ref="F144:G144"/>
    <mergeCell ref="A112:G112"/>
    <mergeCell ref="B113:G113"/>
    <mergeCell ref="A146:C146"/>
    <mergeCell ref="A66:G66"/>
    <mergeCell ref="A13:G13"/>
    <mergeCell ref="E47:F47"/>
    <mergeCell ref="E44:F44"/>
    <mergeCell ref="B52:C52"/>
    <mergeCell ref="E52:F52"/>
    <mergeCell ref="B44:C44"/>
    <mergeCell ref="E42:F42"/>
    <mergeCell ref="E43:F43"/>
    <mergeCell ref="E50:F50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7" r:id="rId1"/>
  <rowBreaks count="7" manualBreakCount="7">
    <brk id="25" max="6" man="1"/>
    <brk id="54" max="255" man="1"/>
    <brk id="71" max="255" man="1"/>
    <brk id="84" max="6" man="1"/>
    <brk id="94" max="6" man="1"/>
    <brk id="111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2021-01-12T13:38:23Z</cp:lastPrinted>
  <dcterms:created xsi:type="dcterms:W3CDTF">2018-12-28T08:43:53Z</dcterms:created>
  <dcterms:modified xsi:type="dcterms:W3CDTF">2021-01-12T13:39:03Z</dcterms:modified>
  <cp:category/>
  <cp:version/>
  <cp:contentType/>
  <cp:contentStatus/>
</cp:coreProperties>
</file>