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50" windowWidth="27795" windowHeight="12090"/>
  </bookViews>
  <sheets>
    <sheet name="1113123" sheetId="1" r:id="rId1"/>
  </sheets>
  <definedNames>
    <definedName name="_xlnm.Print_Area" localSheetId="0">'1113123'!$A$1:$M$142</definedName>
  </definedNames>
  <calcPr calcId="125725"/>
</workbook>
</file>

<file path=xl/calcChain.xml><?xml version="1.0" encoding="utf-8"?>
<calcChain xmlns="http://schemas.openxmlformats.org/spreadsheetml/2006/main">
  <c r="J127" i="1"/>
  <c r="H127"/>
  <c r="G127"/>
  <c r="E127"/>
  <c r="J119"/>
  <c r="H119"/>
  <c r="G119"/>
  <c r="E119"/>
  <c r="M127"/>
  <c r="K127"/>
  <c r="M126"/>
  <c r="K126"/>
  <c r="M118"/>
  <c r="L118"/>
  <c r="K118"/>
  <c r="M112"/>
  <c r="M111"/>
  <c r="K112"/>
  <c r="K111"/>
  <c r="M110"/>
  <c r="M100"/>
  <c r="L100"/>
  <c r="K100"/>
  <c r="K72"/>
  <c r="G93"/>
  <c r="M86"/>
  <c r="L86"/>
  <c r="K86"/>
  <c r="E93"/>
  <c r="L72"/>
  <c r="J58"/>
  <c r="H58"/>
  <c r="G58"/>
  <c r="E58"/>
  <c r="E65" s="1"/>
  <c r="K110" l="1"/>
  <c r="H93"/>
  <c r="M72"/>
  <c r="L38"/>
  <c r="L39"/>
  <c r="L40"/>
  <c r="K40"/>
  <c r="J39"/>
  <c r="J38"/>
  <c r="J37"/>
  <c r="J36"/>
  <c r="J35"/>
  <c r="H39"/>
  <c r="H38"/>
  <c r="H37"/>
  <c r="H36"/>
  <c r="H35"/>
  <c r="G40"/>
  <c r="F41"/>
  <c r="L41" s="1"/>
  <c r="E39"/>
  <c r="G39" s="1"/>
  <c r="E38"/>
  <c r="G38" s="1"/>
  <c r="E37"/>
  <c r="E36"/>
  <c r="E35"/>
  <c r="K93" l="1"/>
  <c r="J93"/>
  <c r="M93" s="1"/>
  <c r="K36"/>
  <c r="K38"/>
  <c r="M38" s="1"/>
  <c r="J41"/>
  <c r="M79"/>
  <c r="K79"/>
  <c r="E41"/>
  <c r="H41"/>
  <c r="K37"/>
  <c r="K39"/>
  <c r="M39" s="1"/>
  <c r="M40"/>
  <c r="G65"/>
  <c r="K41" l="1"/>
  <c r="M41" s="1"/>
  <c r="H65"/>
  <c r="K65" s="1"/>
  <c r="L58"/>
  <c r="M58"/>
  <c r="K58"/>
  <c r="L49"/>
  <c r="M49"/>
  <c r="K49"/>
  <c r="L36"/>
  <c r="M36" s="1"/>
  <c r="L37"/>
  <c r="M37" s="1"/>
  <c r="L35"/>
  <c r="K35"/>
  <c r="J65" l="1"/>
  <c r="M65" s="1"/>
  <c r="M35"/>
  <c r="G36" l="1"/>
  <c r="G37"/>
  <c r="G35"/>
  <c r="G41" l="1"/>
</calcChain>
</file>

<file path=xl/sharedStrings.xml><?xml version="1.0" encoding="utf-8"?>
<sst xmlns="http://schemas.openxmlformats.org/spreadsheetml/2006/main" count="293" uniqueCount="131">
  <si>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</si>
  <si>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</si>
  <si>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</si>
  <si>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(код)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</si>
  <si>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</si>
  <si>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</si>
  <si>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</si>
  <si>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</si>
  <si>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</si>
  <si>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</si>
  <si>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</si>
  <si>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</si>
  <si>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Ціль державної політики</t>
  </si>
  <si>
    <t>5. Мета бюджетної програми</t>
  </si>
  <si>
    <t>6. Завдання бюджетної програми</t>
  </si>
  <si>
    <t>Завдання</t>
  </si>
  <si>
    <t>7. Видатки (надані кредити з бюджету) та напрями використання бюджетних коштів за бюджетною програмою</t>
  </si>
  <si>
    <t>гривень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</si>
  <si>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</si>
  <si>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</si>
  <si>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</si>
  <si>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</si>
  <si>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</si>
  <si>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</si>
  <si>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</si>
  <si>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Усього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</si>
  <si>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</si>
  <si>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N з/п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</si>
  <si>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</si>
  <si>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</si>
  <si>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</si>
  <si>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</si>
  <si>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</si>
  <si>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</si>
  <si>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затрат</t>
  </si>
  <si>
    <t>продукту</t>
  </si>
  <si>
    <t>ефективності</t>
  </si>
  <si>
    <t>якості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</si>
  <si>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</si>
  <si>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</si>
  <si>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(підпис)</t>
  </si>
  <si>
    <t>(ініціали/ініціал, прізвище)</t>
  </si>
  <si>
    <t>про виконання паспорта бюджетної програми місцевого бюджету станом на 01.01.2020 рік</t>
  </si>
  <si>
    <t xml:space="preserve">Управління у справах сім'ї, молоді та спорту Житомирської міської ради </t>
  </si>
  <si>
    <t>Фінансова підтримка громадських організацій</t>
  </si>
  <si>
    <t>Начальник управління у справах сім"ї, молоді та спорту Житомирської міської ради</t>
  </si>
  <si>
    <t>Головний бухгалтер  управління у справах сім"ї, молоді та спорту Житомирської міської ради</t>
  </si>
  <si>
    <t>О. І. Васильєва</t>
  </si>
  <si>
    <t>І. А. Ковальчук</t>
  </si>
  <si>
    <t>1.1.</t>
  </si>
  <si>
    <t>грн.</t>
  </si>
  <si>
    <t>2.1.</t>
  </si>
  <si>
    <t>од.</t>
  </si>
  <si>
    <t>2.2.</t>
  </si>
  <si>
    <t>осіб</t>
  </si>
  <si>
    <t>Пояснення щодо причин розбіжностей між фактичними та затвердженими результативними показниками: розбіжностей немає</t>
  </si>
  <si>
    <t>3.1.</t>
  </si>
  <si>
    <t>3.2.</t>
  </si>
  <si>
    <t>4.1.</t>
  </si>
  <si>
    <t>%</t>
  </si>
  <si>
    <t xml:space="preserve">Проведення навчально-тренувальних зборів і змагань з олімпійських видів спорту </t>
  </si>
  <si>
    <t>Забезпечення проведення постійно діючих навчально-тренувальних зборів з олімпійських видів спорту на спортивних спорудах, де створені умови для проживання, харчування спортсменів, належного медичного та наукового забезпечення їх підготовки, та участь спортсменів у відповідних змаганнях</t>
  </si>
  <si>
    <t>Забезпечення умов для підтримки напрямків фізичної культури і спорту</t>
  </si>
  <si>
    <t>Забезпечення розвитку олімпійських видів спорту</t>
  </si>
  <si>
    <t xml:space="preserve">Проведення навчально-тренувальних зборів з олімпійських видів спорту з підготовки до змагань </t>
  </si>
  <si>
    <t>Проведення навчально-тренувальних зборів з олімпійських видів спорту з підготовки до всеукраїнських змагань</t>
  </si>
  <si>
    <t>Організація і проведення регіональних змагань з олімпійських видів спорту</t>
  </si>
  <si>
    <t>Представлення спортивних досягнень спортсменами збірних команд області на всеукраїнських змаганнях з олімпійських видів спорту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</si>
  <si>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</si>
  <si>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</si>
  <si>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</si>
  <si>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Інші виплати населенню</t>
  </si>
  <si>
    <t>Субсидії та поточні трансферти підприємствам (установам, організаціям)</t>
  </si>
  <si>
    <t>Кредиторська заборгованість на 01.01.2019 р.</t>
  </si>
  <si>
    <t>Цільова програма розвитку галузі фізичної культури і спорту Житомирської міської об’єднаної територіальної громади на 2016-2020 роки</t>
  </si>
  <si>
    <t xml:space="preserve">Рішення міської ради від 18.12.2018 №1297 "Про бюджет Житомирської міської об’єднаної територіальної громади (бюджет міста Житомира) на 2019 рік" зі змінами              </t>
  </si>
  <si>
    <t>1.2.</t>
  </si>
  <si>
    <t>Кількість навчально-тренувальних зборів з олімпійських видівспорту з підготовки до регіональних змагань</t>
  </si>
  <si>
    <t>Положення та календарі про проведення регіональних змагань (план по мережі)</t>
  </si>
  <si>
    <t>Кість людино - днів навчально-тренувальних зборів з олімпійських видів спорту з підготовки до регіональних змагань</t>
  </si>
  <si>
    <t>люд./дні</t>
  </si>
  <si>
    <t xml:space="preserve">Звіт головного судді (план по мережі) </t>
  </si>
  <si>
    <t>5600</t>
  </si>
  <si>
    <t>середні витрати на один людино-день участі у регіональних змаганнях з олімпійських видів спорту</t>
  </si>
  <si>
    <t>грн</t>
  </si>
  <si>
    <t>Розрахунок відношення видатків до кількості змагань з олімпійських видів спорту з підготовки до регіональних змагань</t>
  </si>
  <si>
    <t>динаміка кількості навчально-тренувальних зборів з олімпійських видів спорту з підготовки до регіональних змагань порівняно з минулим роком</t>
  </si>
  <si>
    <t>Розрахунок відношення 2019 року до 2018 року</t>
  </si>
  <si>
    <t>Завдання 2. Проведення навчально-тренувальних зборів з олімпійських видів спорту з підготовки до всеукраїнських змагань</t>
  </si>
  <si>
    <t>витрати на проведення начально-тренувальних зборів з олімпійських видів спорту з підготовки до всеукраїнських змагань</t>
  </si>
  <si>
    <t>кількість навчально-тренувальних зборів з олімпійських видів спорту з підготовки до всеукраїнських змагань</t>
  </si>
  <si>
    <t>кількість людино-днів навчально-тренувальних зборів з олімпійських видів спорту з підготовки до всеукраїнських змагань</t>
  </si>
  <si>
    <t>Завдання 3. Організація і проведення регіональних змагань з олімпійських видів спорту</t>
  </si>
  <si>
    <t>Витрати на організацію і проведення регіональних змагань з олімпійських видів спорту</t>
  </si>
  <si>
    <t>кількість регіональних змагань з олімпійських видів спорту</t>
  </si>
  <si>
    <t>динаміка кількості спортсменів, які беруть участь у регіональних змаганнях, порівняно з минулим роком</t>
  </si>
  <si>
    <t>Завдання 4. Представлення спортивних досягнень спортсменами збірних команд області на всеукраїнських змаганняхз олімпійських видів спорту</t>
  </si>
  <si>
    <t>обсяги витрат на виплату стипендій</t>
  </si>
  <si>
    <t>Рішення міського виконавчого комітету</t>
  </si>
  <si>
    <t>обсяги витрат на виплату грантів</t>
  </si>
  <si>
    <t>1.3.</t>
  </si>
  <si>
    <t>обсяги витрат на виплату премій</t>
  </si>
  <si>
    <t>кількість стипендій міського голови</t>
  </si>
  <si>
    <t>Розпорядження Житомирського міського голови</t>
  </si>
  <si>
    <t>кількість грантів міського голови</t>
  </si>
  <si>
    <t>2.3.</t>
  </si>
  <si>
    <t>кількість премій міського голови</t>
  </si>
  <si>
    <t>середній розмір стипендій міського голови</t>
  </si>
  <si>
    <t>середня вартість гранту</t>
  </si>
  <si>
    <t>3.3.</t>
  </si>
  <si>
    <t>середній розмір премій міського голови</t>
  </si>
  <si>
    <t>динаміка кількості спортсменів регіону, які взяли участь/посіли призові місця у всеукраїнських змаганнх з олімпійських видів спорту</t>
  </si>
  <si>
    <t>Завдання 5. Фінансова підтримка громадських організацій</t>
  </si>
  <si>
    <t>Видатки на розвиток художньої гімнастики в м.Житомирі</t>
  </si>
  <si>
    <t xml:space="preserve">Рішення міської ради від 18.12.2018 №1297 "Про бюджет Житомирської міської об’єднаної територіальної громади (бюджет міста Житомира) на 2019 рік" зі змінами             </t>
  </si>
  <si>
    <t>Видатки на розвиток баскетболу в м.Житомирі</t>
  </si>
  <si>
    <t>Кількість громадських організацій з художньої гімнастики, яким надається фінансова підтримка з бюджету</t>
  </si>
  <si>
    <t>Рішення виконавчого кометету про визначення громадських організацій одержувачем бюджетних коштів</t>
  </si>
  <si>
    <t>Кількість громадських організацій з баскетболу, яким надається фінансова підтримка з бюджету</t>
  </si>
  <si>
    <t>Середні витрати на розвиток однієї громадської організації з художньої гімнастики, яким надається фінансова підтримка з бюджету</t>
  </si>
  <si>
    <t>Розрахунок (відношення загальної суми до кількості громадських організацій)</t>
  </si>
  <si>
    <t>Середні витрати на розвиток однієї громадської організації з баскетболу, яким надається фінансова підтримка з бюджету</t>
  </si>
  <si>
    <t>Динаміка громадських організацій з художньої гімнастики, що отримують фінансову підтримку з бюджету, порівняно з минулим роком, %;</t>
  </si>
  <si>
    <t>Розрахунок</t>
  </si>
  <si>
    <t>-</t>
  </si>
  <si>
    <t xml:space="preserve">4.2. </t>
  </si>
  <si>
    <t>Динаміка громадських організацій з баскетболу, що отримують фінансову підтримку з бюджету, порівняно з минулим роком, %;</t>
  </si>
  <si>
    <t>0810</t>
  </si>
  <si>
    <t>Аналіз стану виконання результативних показників. Виконано на 100%.</t>
  </si>
  <si>
    <t xml:space="preserve">Протягом 2019 року проведено 88 міських спортивних заходів та забезпечено участь у 36-и змаганнях обласного, всеукраїнського та міжнародного рівнів (загалом 26800 людино-днів). Наймасовішими змаганнями року стали: відкритий турнір з плавання «Тетерів Опен» (300 чол.); відкритий турнір з волейболу серед чоловічих та жіночих команд на Кубок Житомирського міського голови (120 чол.); відкритий чемпіонат м. Житомира з баскетболу серед чоловіків (120 чол.); відкритий міський турнір з веслування на байдарках і каное "Меморіал МСМК Сергія Ліміновича" (300 учасників); Кубок міста з футболу; міжнародний турнір з футболу серед юнаків U-12 "FENIKS ZHYTOMYR CUP - 2019" (144 чол.); дитячий міський турнір з баскетболу «Зірка надії» (108 чол.);  змагання з велоспорт-шосе пам’яті Толмачова С.І. (250 чол.), тощо. У 2019 році в м.Житомирі вперше проведено всеукраїнські змагання зі стрільби з лука «Артеміда Житомира». Проведено 60 НТЗ (6360 людиноднів). У 2019 році присвоєно звання «Майстер спорту України» 3 спортсменам.  У 2019 році присвоєно звання «Заслужений тренер України» Романову Юрію Володимировичу (вихованець - Данило Сікан – чемпіон світу з футболу U-2019).  Найвищі спортивні досягнення: 
1. Сікан Данило – чемпіон світу з футболу (U-20) ;
2. Єлістратова Юлія – чемпіонка Європи з триатлону;
3. Валєєв Тимур - переможець Кубку Європи з дзюдо серед кадетів до 18 років;
4. Яненко Олександр – бронзовий призер чемпіонату світу з триатлону (командний залік);
5. Лісовець Володимир – чемпіон України з плавання серед юнаків та молоді;
6. Теленков Максим - чемпіон України з веслування на байдарках і каное серед юніорів;
7. Волейбольні команди «Полісся-ЖДУ» (жінки) та «Житичі» (чоловіки) вибороли право виступати у сезоні 2019-2020 у супер-лігах чемпіонатів України;
8. Баскетбольний клуб «БК «Житомир» виборов право виступати у вищій лізі чемпіонату України у сезоні 2019/2020.
</t>
  </si>
  <si>
    <t>Завдання 1.Проведення навчально-тренувальних зборів з видів спорту осіб з інвалідністю з підготовки до регіональних змагань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</si>
</sst>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2" borderId="0" xfId="0" applyFont="1" applyFill="1"/>
    <xf numFmtId="0" fontId="5" fillId="2" borderId="0" xfId="0" applyFont="1" applyFill="1" applyAlignment="1">
      <alignment vertical="top"/>
    </xf>
    <xf numFmtId="0" fontId="4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42"/>
  <sheetViews>
    <sheetView tabSelected="1" view="pageBreakPreview" topLeftCell="A49" zoomScale="80" zoomScaleNormal="100" zoomScaleSheetLayoutView="80" workbookViewId="0">
      <selection activeCell="A56" sqref="A56:M56"/>
    </sheetView>
  </sheetViews>
  <sheetFormatPr defaultRowHeight="15.75"/>
  <cols>
    <col min="1" max="1" width="4.42578125" style="1" customWidth="1"/>
    <col min="2" max="2" width="25.7109375" style="1" customWidth="1"/>
    <col min="3" max="3" width="11.42578125" style="1" customWidth="1"/>
    <col min="4" max="4" width="24.85546875" style="1" customWidth="1"/>
    <col min="5" max="5" width="14.140625" style="1" customWidth="1"/>
    <col min="6" max="13" width="13" style="1" customWidth="1"/>
    <col min="14" max="16384" width="9.140625" style="1"/>
  </cols>
  <sheetData>
    <row r="1" spans="1:13" ht="15.75" customHeight="1">
      <c r="J1" s="38" t="s">
        <v>0</v>
      </c>
      <c r="K1" s="38"/>
      <c r="L1" s="38"/>
      <c r="M1" s="38"/>
    </row>
    <row r="2" spans="1:13">
      <c r="J2" s="38"/>
      <c r="K2" s="38"/>
      <c r="L2" s="38"/>
      <c r="M2" s="38"/>
    </row>
    <row r="3" spans="1:13">
      <c r="J3" s="38"/>
      <c r="K3" s="38"/>
      <c r="L3" s="38"/>
      <c r="M3" s="38"/>
    </row>
    <row r="4" spans="1:13">
      <c r="J4" s="38"/>
      <c r="K4" s="38"/>
      <c r="L4" s="38"/>
      <c r="M4" s="38"/>
    </row>
    <row r="5" spans="1:13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>
      <c r="A6" s="39" t="s">
        <v>42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>
      <c r="A7" s="40" t="s">
        <v>2</v>
      </c>
      <c r="B7" s="2">
        <v>1100000</v>
      </c>
      <c r="C7" s="3"/>
      <c r="E7" s="41" t="s">
        <v>43</v>
      </c>
      <c r="F7" s="41"/>
      <c r="G7" s="41"/>
      <c r="H7" s="41"/>
      <c r="I7" s="41"/>
      <c r="J7" s="41"/>
      <c r="K7" s="41"/>
      <c r="L7" s="41"/>
      <c r="M7" s="41"/>
    </row>
    <row r="8" spans="1:13" ht="15" customHeight="1">
      <c r="A8" s="40"/>
      <c r="B8" s="4" t="s">
        <v>3</v>
      </c>
      <c r="C8" s="5"/>
      <c r="D8" s="6"/>
      <c r="E8" s="42" t="s">
        <v>4</v>
      </c>
      <c r="F8" s="42"/>
      <c r="G8" s="42"/>
      <c r="H8" s="42"/>
      <c r="I8" s="42"/>
      <c r="J8" s="42"/>
      <c r="K8" s="42"/>
      <c r="L8" s="42"/>
      <c r="M8" s="42"/>
    </row>
    <row r="9" spans="1:13">
      <c r="A9" s="40" t="s">
        <v>5</v>
      </c>
      <c r="B9" s="2">
        <v>1110000</v>
      </c>
      <c r="C9" s="3"/>
      <c r="E9" s="41" t="s">
        <v>43</v>
      </c>
      <c r="F9" s="41"/>
      <c r="G9" s="41"/>
      <c r="H9" s="41"/>
      <c r="I9" s="41"/>
      <c r="J9" s="41"/>
      <c r="K9" s="41"/>
      <c r="L9" s="41"/>
      <c r="M9" s="41"/>
    </row>
    <row r="10" spans="1:13" ht="15" customHeight="1">
      <c r="A10" s="40"/>
      <c r="B10" s="4" t="s">
        <v>3</v>
      </c>
      <c r="C10" s="5"/>
      <c r="D10" s="6"/>
      <c r="E10" s="47" t="s">
        <v>6</v>
      </c>
      <c r="F10" s="47"/>
      <c r="G10" s="47"/>
      <c r="H10" s="47"/>
      <c r="I10" s="47"/>
      <c r="J10" s="47"/>
      <c r="K10" s="47"/>
      <c r="L10" s="47"/>
      <c r="M10" s="47"/>
    </row>
    <row r="11" spans="1:13">
      <c r="A11" s="40" t="s">
        <v>7</v>
      </c>
      <c r="B11" s="2">
        <v>1115011</v>
      </c>
      <c r="C11" s="33" t="s">
        <v>127</v>
      </c>
      <c r="E11" s="48" t="s">
        <v>60</v>
      </c>
      <c r="F11" s="48"/>
      <c r="G11" s="48"/>
      <c r="H11" s="48"/>
      <c r="I11" s="48"/>
      <c r="J11" s="48"/>
      <c r="K11" s="48"/>
      <c r="L11" s="48"/>
      <c r="M11" s="48"/>
    </row>
    <row r="12" spans="1:13" ht="15" customHeight="1">
      <c r="A12" s="40"/>
      <c r="B12" s="4" t="s">
        <v>3</v>
      </c>
      <c r="C12" s="7" t="s">
        <v>8</v>
      </c>
      <c r="D12" s="6"/>
      <c r="E12" s="42" t="s">
        <v>9</v>
      </c>
      <c r="F12" s="42"/>
      <c r="G12" s="42"/>
      <c r="H12" s="42"/>
      <c r="I12" s="42"/>
      <c r="J12" s="42"/>
      <c r="K12" s="42"/>
      <c r="L12" s="42"/>
      <c r="M12" s="42"/>
    </row>
    <row r="13" spans="1:13" ht="19.5" customHeight="1">
      <c r="A13" s="49" t="s">
        <v>10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3">
      <c r="A14" s="8"/>
    </row>
    <row r="15" spans="1:13" ht="31.5">
      <c r="A15" s="9" t="s">
        <v>11</v>
      </c>
      <c r="B15" s="50" t="s">
        <v>12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13" ht="30.75" customHeight="1">
      <c r="A16" s="9">
        <v>1</v>
      </c>
      <c r="B16" s="43" t="s">
        <v>61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5"/>
    </row>
    <row r="17" spans="1:26" ht="24" customHeight="1">
      <c r="A17" s="22">
        <v>2</v>
      </c>
      <c r="B17" s="43" t="s">
        <v>62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5"/>
    </row>
    <row r="18" spans="1:26">
      <c r="A18" s="8"/>
    </row>
    <row r="19" spans="1:26">
      <c r="A19" s="10" t="s">
        <v>13</v>
      </c>
    </row>
    <row r="20" spans="1:26" ht="31.5" customHeight="1">
      <c r="A20" s="46" t="s">
        <v>63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26">
      <c r="A21" s="10" t="s">
        <v>14</v>
      </c>
    </row>
    <row r="22" spans="1:26">
      <c r="A22" s="8"/>
    </row>
    <row r="23" spans="1:26" ht="32.25" customHeight="1">
      <c r="A23" s="9" t="s">
        <v>11</v>
      </c>
      <c r="B23" s="50" t="s">
        <v>15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</row>
    <row r="24" spans="1:26" ht="15.75" customHeight="1">
      <c r="A24" s="22">
        <v>1</v>
      </c>
      <c r="B24" s="43" t="s">
        <v>64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5"/>
    </row>
    <row r="25" spans="1:26" ht="15.75" customHeight="1">
      <c r="A25" s="22">
        <v>2</v>
      </c>
      <c r="B25" s="43" t="s">
        <v>65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</row>
    <row r="26" spans="1:26" ht="15.75" customHeight="1">
      <c r="A26" s="22">
        <v>3</v>
      </c>
      <c r="B26" s="43" t="s">
        <v>66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5"/>
    </row>
    <row r="27" spans="1:26" ht="15.75" customHeight="1">
      <c r="A27" s="22">
        <v>4</v>
      </c>
      <c r="B27" s="43" t="s">
        <v>67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5"/>
    </row>
    <row r="28" spans="1:26" ht="15.75" customHeight="1">
      <c r="A28" s="22">
        <v>5</v>
      </c>
      <c r="B28" s="43" t="s">
        <v>44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</row>
    <row r="29" spans="1:26">
      <c r="A29" s="8"/>
    </row>
    <row r="30" spans="1:26">
      <c r="A30" s="10" t="s">
        <v>16</v>
      </c>
    </row>
    <row r="31" spans="1:26" ht="15.75" customHeight="1">
      <c r="B31" s="3"/>
      <c r="L31" s="3"/>
    </row>
    <row r="32" spans="1:26" ht="30" customHeight="1">
      <c r="A32" s="50" t="s">
        <v>11</v>
      </c>
      <c r="B32" s="50" t="s">
        <v>18</v>
      </c>
      <c r="C32" s="50"/>
      <c r="D32" s="50"/>
      <c r="E32" s="50" t="s">
        <v>19</v>
      </c>
      <c r="F32" s="50"/>
      <c r="G32" s="50"/>
      <c r="H32" s="50" t="s">
        <v>20</v>
      </c>
      <c r="I32" s="50"/>
      <c r="J32" s="50"/>
      <c r="K32" s="50" t="s">
        <v>21</v>
      </c>
      <c r="L32" s="50"/>
      <c r="M32" s="50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33" customHeight="1">
      <c r="A33" s="50"/>
      <c r="B33" s="50"/>
      <c r="C33" s="50"/>
      <c r="D33" s="50"/>
      <c r="E33" s="9" t="s">
        <v>22</v>
      </c>
      <c r="F33" s="9" t="s">
        <v>23</v>
      </c>
      <c r="G33" s="9" t="s">
        <v>24</v>
      </c>
      <c r="H33" s="9" t="s">
        <v>22</v>
      </c>
      <c r="I33" s="9" t="s">
        <v>23</v>
      </c>
      <c r="J33" s="9" t="s">
        <v>24</v>
      </c>
      <c r="K33" s="9" t="s">
        <v>22</v>
      </c>
      <c r="L33" s="9" t="s">
        <v>23</v>
      </c>
      <c r="M33" s="9" t="s">
        <v>24</v>
      </c>
      <c r="R33" s="11"/>
      <c r="S33" s="11"/>
      <c r="T33" s="11"/>
      <c r="U33" s="11"/>
      <c r="V33" s="11"/>
      <c r="W33" s="11"/>
      <c r="X33" s="11"/>
      <c r="Y33" s="11"/>
      <c r="Z33" s="11"/>
    </row>
    <row r="34" spans="1:26">
      <c r="A34" s="9">
        <v>1</v>
      </c>
      <c r="B34" s="50">
        <v>2</v>
      </c>
      <c r="C34" s="50"/>
      <c r="D34" s="50"/>
      <c r="E34" s="9">
        <v>3</v>
      </c>
      <c r="F34" s="9">
        <v>4</v>
      </c>
      <c r="G34" s="9">
        <v>5</v>
      </c>
      <c r="H34" s="9">
        <v>6</v>
      </c>
      <c r="I34" s="9">
        <v>7</v>
      </c>
      <c r="J34" s="9">
        <v>8</v>
      </c>
      <c r="K34" s="9">
        <v>9</v>
      </c>
      <c r="L34" s="9">
        <v>10</v>
      </c>
      <c r="M34" s="9">
        <v>11</v>
      </c>
      <c r="R34" s="11"/>
      <c r="S34" s="11"/>
      <c r="T34" s="11"/>
      <c r="U34" s="11"/>
      <c r="V34" s="11"/>
      <c r="W34" s="11"/>
      <c r="X34" s="11"/>
      <c r="Y34" s="11"/>
      <c r="Z34" s="11"/>
    </row>
    <row r="35" spans="1:26">
      <c r="A35" s="9">
        <v>1</v>
      </c>
      <c r="B35" s="43" t="s">
        <v>68</v>
      </c>
      <c r="C35" s="44"/>
      <c r="D35" s="45"/>
      <c r="E35" s="24">
        <f>374537+67817.06-68000</f>
        <v>374354.06</v>
      </c>
      <c r="F35" s="9">
        <v>0</v>
      </c>
      <c r="G35" s="13">
        <f>E35+F35</f>
        <v>374354.06</v>
      </c>
      <c r="H35" s="24">
        <f>374537+67817.06-68000</f>
        <v>374354.06</v>
      </c>
      <c r="I35" s="9">
        <v>0</v>
      </c>
      <c r="J35" s="24">
        <f>374537+67817.06-68000</f>
        <v>374354.06</v>
      </c>
      <c r="K35" s="13">
        <f>H35-E35</f>
        <v>0</v>
      </c>
      <c r="L35" s="9">
        <f>I35-F35</f>
        <v>0</v>
      </c>
      <c r="M35" s="13">
        <f>K35+L35</f>
        <v>0</v>
      </c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9.5" customHeight="1">
      <c r="A36" s="9">
        <v>2</v>
      </c>
      <c r="B36" s="52" t="s">
        <v>69</v>
      </c>
      <c r="C36" s="52"/>
      <c r="D36" s="52"/>
      <c r="E36" s="24">
        <f>704672+41890.59-45500</f>
        <v>701062.59</v>
      </c>
      <c r="F36" s="9">
        <v>0</v>
      </c>
      <c r="G36" s="13">
        <f t="shared" ref="G36:G40" si="0">E36+F36</f>
        <v>701062.59</v>
      </c>
      <c r="H36" s="24">
        <f>704672+41890.59-45500</f>
        <v>701062.59</v>
      </c>
      <c r="I36" s="9">
        <v>0</v>
      </c>
      <c r="J36" s="24">
        <f>704672+41890.59-45500</f>
        <v>701062.59</v>
      </c>
      <c r="K36" s="13">
        <f t="shared" ref="K36:K41" si="1">H36-E36</f>
        <v>0</v>
      </c>
      <c r="L36" s="9">
        <f t="shared" ref="L36:L41" si="2">I36-F36</f>
        <v>0</v>
      </c>
      <c r="M36" s="13">
        <f t="shared" ref="M36:M41" si="3">K36+L36</f>
        <v>0</v>
      </c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>
      <c r="A37" s="9">
        <v>3</v>
      </c>
      <c r="B37" s="43" t="s">
        <v>70</v>
      </c>
      <c r="C37" s="44"/>
      <c r="D37" s="45"/>
      <c r="E37" s="24">
        <f>197356+36195.84-38000</f>
        <v>195551.84</v>
      </c>
      <c r="F37" s="9">
        <v>0</v>
      </c>
      <c r="G37" s="13">
        <f t="shared" si="0"/>
        <v>195551.84</v>
      </c>
      <c r="H37" s="24">
        <f>197356+36195.84-38000</f>
        <v>195551.84</v>
      </c>
      <c r="I37" s="9">
        <v>0</v>
      </c>
      <c r="J37" s="24">
        <f>197356+36195.84-38000</f>
        <v>195551.84</v>
      </c>
      <c r="K37" s="13">
        <f t="shared" si="1"/>
        <v>0</v>
      </c>
      <c r="L37" s="9">
        <f t="shared" si="2"/>
        <v>0</v>
      </c>
      <c r="M37" s="13">
        <f t="shared" si="3"/>
        <v>0</v>
      </c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>
      <c r="A38" s="22">
        <v>4</v>
      </c>
      <c r="B38" s="43" t="s">
        <v>71</v>
      </c>
      <c r="C38" s="44"/>
      <c r="D38" s="45"/>
      <c r="E38" s="24">
        <f>197500-765.84</f>
        <v>196734.16</v>
      </c>
      <c r="F38" s="22">
        <v>0</v>
      </c>
      <c r="G38" s="13">
        <f t="shared" si="0"/>
        <v>196734.16</v>
      </c>
      <c r="H38" s="24">
        <f>197500-765.84</f>
        <v>196734.16</v>
      </c>
      <c r="I38" s="22">
        <v>0</v>
      </c>
      <c r="J38" s="24">
        <f>197500-765.84</f>
        <v>196734.16</v>
      </c>
      <c r="K38" s="13">
        <f t="shared" si="1"/>
        <v>0</v>
      </c>
      <c r="L38" s="22">
        <f t="shared" si="2"/>
        <v>0</v>
      </c>
      <c r="M38" s="13">
        <f t="shared" si="3"/>
        <v>0</v>
      </c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32.25" customHeight="1">
      <c r="A39" s="22">
        <v>5</v>
      </c>
      <c r="B39" s="43" t="s">
        <v>72</v>
      </c>
      <c r="C39" s="44"/>
      <c r="D39" s="45"/>
      <c r="E39" s="24">
        <f>1050000-500000-138</f>
        <v>549862</v>
      </c>
      <c r="F39" s="22">
        <v>0</v>
      </c>
      <c r="G39" s="13">
        <f t="shared" si="0"/>
        <v>549862</v>
      </c>
      <c r="H39" s="24">
        <f>1050000-500000-138</f>
        <v>549862</v>
      </c>
      <c r="I39" s="22">
        <v>0</v>
      </c>
      <c r="J39" s="24">
        <f>1050000-500000-138</f>
        <v>549862</v>
      </c>
      <c r="K39" s="13">
        <f t="shared" si="1"/>
        <v>0</v>
      </c>
      <c r="L39" s="22">
        <f t="shared" si="2"/>
        <v>0</v>
      </c>
      <c r="M39" s="13">
        <f t="shared" si="3"/>
        <v>0</v>
      </c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5.75" customHeight="1">
      <c r="A40" s="22">
        <v>6</v>
      </c>
      <c r="B40" s="43" t="s">
        <v>73</v>
      </c>
      <c r="C40" s="44"/>
      <c r="D40" s="45"/>
      <c r="E40" s="24">
        <v>64702</v>
      </c>
      <c r="F40" s="22">
        <v>0</v>
      </c>
      <c r="G40" s="13">
        <f t="shared" si="0"/>
        <v>64702</v>
      </c>
      <c r="H40" s="24">
        <v>64702</v>
      </c>
      <c r="I40" s="22">
        <v>0</v>
      </c>
      <c r="J40" s="24">
        <v>64702</v>
      </c>
      <c r="K40" s="13">
        <f t="shared" si="1"/>
        <v>0</v>
      </c>
      <c r="L40" s="22">
        <f t="shared" si="2"/>
        <v>0</v>
      </c>
      <c r="M40" s="13">
        <f t="shared" si="3"/>
        <v>0</v>
      </c>
      <c r="R40" s="23"/>
      <c r="S40" s="23"/>
      <c r="T40" s="23"/>
      <c r="U40" s="23"/>
      <c r="V40" s="23"/>
      <c r="W40" s="23"/>
      <c r="X40" s="23"/>
      <c r="Y40" s="23"/>
      <c r="Z40" s="23"/>
    </row>
    <row r="41" spans="1:26">
      <c r="A41" s="9"/>
      <c r="B41" s="50" t="s">
        <v>25</v>
      </c>
      <c r="C41" s="50"/>
      <c r="D41" s="50"/>
      <c r="E41" s="13">
        <f>SUM(E35:E40)</f>
        <v>2082266.65</v>
      </c>
      <c r="F41" s="13">
        <f t="shared" ref="F41:G41" si="4">SUM(F35:F40)</f>
        <v>0</v>
      </c>
      <c r="G41" s="13">
        <f t="shared" si="4"/>
        <v>2082266.65</v>
      </c>
      <c r="H41" s="13">
        <f>SUM(H35:H40)</f>
        <v>2082266.65</v>
      </c>
      <c r="I41" s="9">
        <v>0</v>
      </c>
      <c r="J41" s="13">
        <f>SUM(J35:J40)</f>
        <v>2082266.65</v>
      </c>
      <c r="K41" s="13">
        <f t="shared" si="1"/>
        <v>0</v>
      </c>
      <c r="L41" s="22">
        <f t="shared" si="2"/>
        <v>0</v>
      </c>
      <c r="M41" s="13">
        <f t="shared" si="3"/>
        <v>0</v>
      </c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8" customHeight="1">
      <c r="A42" s="53" t="s">
        <v>55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5"/>
    </row>
    <row r="43" spans="1:26">
      <c r="A43" s="8"/>
    </row>
    <row r="44" spans="1:26" ht="33" customHeight="1">
      <c r="A44" s="46" t="s">
        <v>26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26">
      <c r="A45" s="8"/>
      <c r="M45" s="3" t="s">
        <v>17</v>
      </c>
    </row>
    <row r="46" spans="1:26" ht="31.5" customHeight="1">
      <c r="A46" s="50" t="s">
        <v>27</v>
      </c>
      <c r="B46" s="50" t="s">
        <v>28</v>
      </c>
      <c r="C46" s="50"/>
      <c r="D46" s="50"/>
      <c r="E46" s="50" t="s">
        <v>19</v>
      </c>
      <c r="F46" s="50"/>
      <c r="G46" s="50"/>
      <c r="H46" s="50" t="s">
        <v>20</v>
      </c>
      <c r="I46" s="50"/>
      <c r="J46" s="50"/>
      <c r="K46" s="50" t="s">
        <v>21</v>
      </c>
      <c r="L46" s="50"/>
      <c r="M46" s="50"/>
    </row>
    <row r="47" spans="1:26" ht="33.75" customHeight="1">
      <c r="A47" s="50"/>
      <c r="B47" s="50"/>
      <c r="C47" s="50"/>
      <c r="D47" s="50"/>
      <c r="E47" s="9" t="s">
        <v>22</v>
      </c>
      <c r="F47" s="9" t="s">
        <v>23</v>
      </c>
      <c r="G47" s="9" t="s">
        <v>24</v>
      </c>
      <c r="H47" s="9" t="s">
        <v>22</v>
      </c>
      <c r="I47" s="9" t="s">
        <v>23</v>
      </c>
      <c r="J47" s="9" t="s">
        <v>24</v>
      </c>
      <c r="K47" s="9" t="s">
        <v>22</v>
      </c>
      <c r="L47" s="9" t="s">
        <v>23</v>
      </c>
      <c r="M47" s="9" t="s">
        <v>24</v>
      </c>
    </row>
    <row r="48" spans="1:26">
      <c r="A48" s="9">
        <v>1</v>
      </c>
      <c r="B48" s="50">
        <v>2</v>
      </c>
      <c r="C48" s="50"/>
      <c r="D48" s="50"/>
      <c r="E48" s="9">
        <v>3</v>
      </c>
      <c r="F48" s="9">
        <v>4</v>
      </c>
      <c r="G48" s="9">
        <v>5</v>
      </c>
      <c r="H48" s="9">
        <v>6</v>
      </c>
      <c r="I48" s="9">
        <v>7</v>
      </c>
      <c r="J48" s="9">
        <v>8</v>
      </c>
      <c r="K48" s="9">
        <v>9</v>
      </c>
      <c r="L48" s="9">
        <v>10</v>
      </c>
      <c r="M48" s="9">
        <v>11</v>
      </c>
    </row>
    <row r="49" spans="1:13" ht="58.5" customHeight="1">
      <c r="A49" s="9">
        <v>1</v>
      </c>
      <c r="B49" s="66" t="s">
        <v>74</v>
      </c>
      <c r="C49" s="66"/>
      <c r="D49" s="66"/>
      <c r="E49" s="22">
        <v>2082266.65</v>
      </c>
      <c r="F49" s="9">
        <v>0</v>
      </c>
      <c r="G49" s="22">
        <v>2082266.65</v>
      </c>
      <c r="H49" s="22">
        <v>2082266.65</v>
      </c>
      <c r="I49" s="9">
        <v>0</v>
      </c>
      <c r="J49" s="22">
        <v>2082266.65</v>
      </c>
      <c r="K49" s="9">
        <f>H49-E49</f>
        <v>0</v>
      </c>
      <c r="L49" s="9">
        <f t="shared" ref="L49:M49" si="5">I49-F49</f>
        <v>0</v>
      </c>
      <c r="M49" s="9">
        <f t="shared" si="5"/>
        <v>0</v>
      </c>
    </row>
    <row r="50" spans="1:13">
      <c r="A50" s="8"/>
    </row>
    <row r="51" spans="1:13">
      <c r="A51" s="10" t="s">
        <v>29</v>
      </c>
    </row>
    <row r="52" spans="1:13">
      <c r="A52" s="8"/>
    </row>
    <row r="53" spans="1:13" ht="53.25" customHeight="1">
      <c r="A53" s="50" t="s">
        <v>27</v>
      </c>
      <c r="B53" s="50" t="s">
        <v>30</v>
      </c>
      <c r="C53" s="50" t="s">
        <v>31</v>
      </c>
      <c r="D53" s="50" t="s">
        <v>32</v>
      </c>
      <c r="E53" s="50" t="s">
        <v>19</v>
      </c>
      <c r="F53" s="50"/>
      <c r="G53" s="50"/>
      <c r="H53" s="50" t="s">
        <v>33</v>
      </c>
      <c r="I53" s="50"/>
      <c r="J53" s="50"/>
      <c r="K53" s="50" t="s">
        <v>21</v>
      </c>
      <c r="L53" s="50"/>
      <c r="M53" s="50"/>
    </row>
    <row r="54" spans="1:13" ht="30.75" customHeight="1">
      <c r="A54" s="50"/>
      <c r="B54" s="50"/>
      <c r="C54" s="50"/>
      <c r="D54" s="50"/>
      <c r="E54" s="9" t="s">
        <v>22</v>
      </c>
      <c r="F54" s="9" t="s">
        <v>23</v>
      </c>
      <c r="G54" s="9" t="s">
        <v>24</v>
      </c>
      <c r="H54" s="9" t="s">
        <v>22</v>
      </c>
      <c r="I54" s="9" t="s">
        <v>23</v>
      </c>
      <c r="J54" s="9" t="s">
        <v>24</v>
      </c>
      <c r="K54" s="9" t="s">
        <v>22</v>
      </c>
      <c r="L54" s="9" t="s">
        <v>23</v>
      </c>
      <c r="M54" s="9" t="s">
        <v>24</v>
      </c>
    </row>
    <row r="55" spans="1:13">
      <c r="A55" s="9">
        <v>1</v>
      </c>
      <c r="B55" s="9">
        <v>2</v>
      </c>
      <c r="C55" s="9">
        <v>3</v>
      </c>
      <c r="D55" s="9">
        <v>4</v>
      </c>
      <c r="E55" s="9">
        <v>5</v>
      </c>
      <c r="F55" s="9">
        <v>6</v>
      </c>
      <c r="G55" s="9">
        <v>7</v>
      </c>
      <c r="H55" s="9">
        <v>8</v>
      </c>
      <c r="I55" s="9">
        <v>9</v>
      </c>
      <c r="J55" s="9">
        <v>10</v>
      </c>
      <c r="K55" s="9">
        <v>11</v>
      </c>
      <c r="L55" s="9">
        <v>12</v>
      </c>
      <c r="M55" s="9">
        <v>13</v>
      </c>
    </row>
    <row r="56" spans="1:13">
      <c r="A56" s="56" t="s">
        <v>130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8"/>
    </row>
    <row r="57" spans="1:13">
      <c r="A57" s="14">
        <v>1</v>
      </c>
      <c r="B57" s="15" t="s">
        <v>34</v>
      </c>
      <c r="C57" s="14"/>
      <c r="D57" s="15"/>
      <c r="E57" s="14"/>
      <c r="F57" s="14"/>
      <c r="G57" s="14"/>
      <c r="H57" s="14"/>
      <c r="I57" s="14"/>
      <c r="J57" s="14"/>
      <c r="K57" s="14"/>
      <c r="L57" s="14"/>
      <c r="M57" s="14"/>
    </row>
    <row r="58" spans="1:13" ht="87.75" customHeight="1">
      <c r="A58" s="16" t="s">
        <v>49</v>
      </c>
      <c r="B58" s="17" t="s">
        <v>64</v>
      </c>
      <c r="C58" s="14" t="s">
        <v>50</v>
      </c>
      <c r="D58" s="14" t="s">
        <v>75</v>
      </c>
      <c r="E58" s="25">
        <f>393740+145137.65</f>
        <v>538877.65</v>
      </c>
      <c r="F58" s="14">
        <v>0</v>
      </c>
      <c r="G58" s="25">
        <f>393740+145137.65</f>
        <v>538877.65</v>
      </c>
      <c r="H58" s="25">
        <f>393740+145137.65</f>
        <v>538877.65</v>
      </c>
      <c r="I58" s="14">
        <v>0</v>
      </c>
      <c r="J58" s="25">
        <f>393740+145137.65</f>
        <v>538877.65</v>
      </c>
      <c r="K58" s="18">
        <f>H58-E58</f>
        <v>0</v>
      </c>
      <c r="L58" s="18">
        <f t="shared" ref="L58:M58" si="6">I58-F58</f>
        <v>0</v>
      </c>
      <c r="M58" s="18">
        <f t="shared" si="6"/>
        <v>0</v>
      </c>
    </row>
    <row r="59" spans="1:13" ht="68.25" customHeight="1">
      <c r="A59" s="16" t="s">
        <v>76</v>
      </c>
      <c r="B59" s="17" t="s">
        <v>77</v>
      </c>
      <c r="C59" s="14" t="s">
        <v>52</v>
      </c>
      <c r="D59" s="14" t="s">
        <v>78</v>
      </c>
      <c r="E59" s="26">
        <v>40</v>
      </c>
      <c r="F59" s="14">
        <v>0</v>
      </c>
      <c r="G59" s="26">
        <v>40</v>
      </c>
      <c r="H59" s="26">
        <v>40</v>
      </c>
      <c r="I59" s="14">
        <v>0</v>
      </c>
      <c r="J59" s="26">
        <v>40</v>
      </c>
      <c r="K59" s="14">
        <v>0</v>
      </c>
      <c r="L59" s="14">
        <v>0</v>
      </c>
      <c r="M59" s="14">
        <v>0</v>
      </c>
    </row>
    <row r="60" spans="1:13" ht="17.25" customHeight="1">
      <c r="A60" s="53" t="s">
        <v>55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5"/>
    </row>
    <row r="61" spans="1:13">
      <c r="A61" s="14">
        <v>2</v>
      </c>
      <c r="B61" s="15" t="s">
        <v>35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 ht="63.75">
      <c r="A62" s="16" t="s">
        <v>51</v>
      </c>
      <c r="B62" s="17" t="s">
        <v>79</v>
      </c>
      <c r="C62" s="14" t="s">
        <v>80</v>
      </c>
      <c r="D62" s="14" t="s">
        <v>81</v>
      </c>
      <c r="E62" s="16" t="s">
        <v>82</v>
      </c>
      <c r="F62" s="14">
        <v>0</v>
      </c>
      <c r="G62" s="16" t="s">
        <v>82</v>
      </c>
      <c r="H62" s="16" t="s">
        <v>82</v>
      </c>
      <c r="I62" s="14">
        <v>0</v>
      </c>
      <c r="J62" s="16" t="s">
        <v>82</v>
      </c>
      <c r="K62" s="14">
        <v>0</v>
      </c>
      <c r="L62" s="14">
        <v>0</v>
      </c>
      <c r="M62" s="14">
        <v>0</v>
      </c>
    </row>
    <row r="63" spans="1:13" ht="18" customHeight="1">
      <c r="A63" s="53" t="s">
        <v>55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5"/>
    </row>
    <row r="64" spans="1:13">
      <c r="A64" s="14">
        <v>3</v>
      </c>
      <c r="B64" s="15" t="s">
        <v>36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ht="63.75">
      <c r="A65" s="14" t="s">
        <v>56</v>
      </c>
      <c r="B65" s="27" t="s">
        <v>83</v>
      </c>
      <c r="C65" s="28" t="s">
        <v>84</v>
      </c>
      <c r="D65" s="14" t="s">
        <v>85</v>
      </c>
      <c r="E65" s="19">
        <f>E58/E62</f>
        <v>96.228151785714289</v>
      </c>
      <c r="F65" s="14">
        <v>0</v>
      </c>
      <c r="G65" s="19">
        <f>G58/G62</f>
        <v>96.228151785714289</v>
      </c>
      <c r="H65" s="18">
        <f>H58/H62</f>
        <v>96.228151785714289</v>
      </c>
      <c r="I65" s="14">
        <v>0</v>
      </c>
      <c r="J65" s="18">
        <f>H65</f>
        <v>96.228151785714289</v>
      </c>
      <c r="K65" s="18">
        <f>H65-E65</f>
        <v>0</v>
      </c>
      <c r="L65" s="14">
        <v>0</v>
      </c>
      <c r="M65" s="18">
        <f t="shared" ref="M65" si="7">J65-G65</f>
        <v>0</v>
      </c>
    </row>
    <row r="66" spans="1:13" ht="15.75" customHeight="1">
      <c r="A66" s="53" t="s">
        <v>55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5"/>
    </row>
    <row r="67" spans="1:13">
      <c r="A67" s="14">
        <v>4</v>
      </c>
      <c r="B67" s="15" t="s">
        <v>37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</row>
    <row r="68" spans="1:13" ht="76.5">
      <c r="A68" s="16" t="s">
        <v>58</v>
      </c>
      <c r="B68" s="27" t="s">
        <v>86</v>
      </c>
      <c r="C68" s="22" t="s">
        <v>59</v>
      </c>
      <c r="D68" s="14" t="s">
        <v>87</v>
      </c>
      <c r="E68" s="26">
        <v>100</v>
      </c>
      <c r="F68" s="14">
        <v>0</v>
      </c>
      <c r="G68" s="26">
        <v>100</v>
      </c>
      <c r="H68" s="26">
        <v>100</v>
      </c>
      <c r="I68" s="14">
        <v>0</v>
      </c>
      <c r="J68" s="26">
        <v>100</v>
      </c>
      <c r="K68" s="14">
        <v>0</v>
      </c>
      <c r="L68" s="14">
        <v>0</v>
      </c>
      <c r="M68" s="14">
        <v>0</v>
      </c>
    </row>
    <row r="69" spans="1:13" ht="15.75" customHeight="1">
      <c r="A69" s="53" t="s">
        <v>55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5"/>
    </row>
    <row r="70" spans="1:13">
      <c r="A70" s="56" t="s">
        <v>88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8"/>
    </row>
    <row r="71" spans="1:13">
      <c r="A71" s="14">
        <v>1</v>
      </c>
      <c r="B71" s="15" t="s">
        <v>34</v>
      </c>
      <c r="C71" s="14"/>
      <c r="D71" s="15"/>
      <c r="E71" s="14"/>
      <c r="F71" s="14"/>
      <c r="G71" s="14"/>
      <c r="H71" s="14"/>
      <c r="I71" s="14"/>
      <c r="J71" s="14"/>
      <c r="K71" s="14"/>
      <c r="L71" s="14"/>
      <c r="M71" s="14"/>
    </row>
    <row r="72" spans="1:13" ht="87.75" customHeight="1">
      <c r="A72" s="16" t="s">
        <v>49</v>
      </c>
      <c r="B72" s="27" t="s">
        <v>89</v>
      </c>
      <c r="C72" s="14" t="s">
        <v>50</v>
      </c>
      <c r="D72" s="14" t="s">
        <v>75</v>
      </c>
      <c r="E72" s="19">
        <v>322290</v>
      </c>
      <c r="F72" s="14">
        <v>0</v>
      </c>
      <c r="G72" s="19">
        <v>322290</v>
      </c>
      <c r="H72" s="19">
        <v>322290</v>
      </c>
      <c r="I72" s="14">
        <v>0</v>
      </c>
      <c r="J72" s="19">
        <v>322290</v>
      </c>
      <c r="K72" s="18">
        <f>H72-E72</f>
        <v>0</v>
      </c>
      <c r="L72" s="18">
        <f t="shared" ref="L72" si="8">I72-F72</f>
        <v>0</v>
      </c>
      <c r="M72" s="18">
        <f t="shared" ref="M72" si="9">J72-G72</f>
        <v>0</v>
      </c>
    </row>
    <row r="73" spans="1:13" ht="68.25" customHeight="1">
      <c r="A73" s="16" t="s">
        <v>76</v>
      </c>
      <c r="B73" s="27" t="s">
        <v>90</v>
      </c>
      <c r="C73" s="14" t="s">
        <v>52</v>
      </c>
      <c r="D73" s="14" t="s">
        <v>78</v>
      </c>
      <c r="E73" s="26">
        <v>62</v>
      </c>
      <c r="F73" s="14">
        <v>0</v>
      </c>
      <c r="G73" s="26">
        <v>62</v>
      </c>
      <c r="H73" s="26">
        <v>62</v>
      </c>
      <c r="I73" s="14">
        <v>0</v>
      </c>
      <c r="J73" s="26">
        <v>62</v>
      </c>
      <c r="K73" s="14">
        <v>0</v>
      </c>
      <c r="L73" s="14">
        <v>0</v>
      </c>
      <c r="M73" s="14">
        <v>0</v>
      </c>
    </row>
    <row r="74" spans="1:13" ht="17.25" customHeight="1">
      <c r="A74" s="53" t="s">
        <v>55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5"/>
    </row>
    <row r="75" spans="1:13">
      <c r="A75" s="14">
        <v>2</v>
      </c>
      <c r="B75" s="15" t="s">
        <v>35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1:13" ht="63.75">
      <c r="A76" s="16" t="s">
        <v>51</v>
      </c>
      <c r="B76" s="27" t="s">
        <v>91</v>
      </c>
      <c r="C76" s="22" t="s">
        <v>80</v>
      </c>
      <c r="D76" s="14" t="s">
        <v>81</v>
      </c>
      <c r="E76" s="26">
        <v>7600</v>
      </c>
      <c r="F76" s="14">
        <v>0</v>
      </c>
      <c r="G76" s="26">
        <v>7600</v>
      </c>
      <c r="H76" s="26">
        <v>7600</v>
      </c>
      <c r="I76" s="14">
        <v>0</v>
      </c>
      <c r="J76" s="26">
        <v>7600</v>
      </c>
      <c r="K76" s="14">
        <v>0</v>
      </c>
      <c r="L76" s="14">
        <v>0</v>
      </c>
      <c r="M76" s="14">
        <v>0</v>
      </c>
    </row>
    <row r="77" spans="1:13" ht="18" customHeight="1">
      <c r="A77" s="53" t="s">
        <v>55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5"/>
    </row>
    <row r="78" spans="1:13">
      <c r="A78" s="14">
        <v>3</v>
      </c>
      <c r="B78" s="15" t="s">
        <v>36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1:13" ht="63.75">
      <c r="A79" s="16" t="s">
        <v>56</v>
      </c>
      <c r="B79" s="27" t="s">
        <v>83</v>
      </c>
      <c r="C79" s="22" t="s">
        <v>84</v>
      </c>
      <c r="D79" s="14" t="s">
        <v>85</v>
      </c>
      <c r="E79" s="29">
        <v>42.41</v>
      </c>
      <c r="F79" s="14">
        <v>0</v>
      </c>
      <c r="G79" s="29">
        <v>42.41</v>
      </c>
      <c r="H79" s="29">
        <v>42.41</v>
      </c>
      <c r="I79" s="14">
        <v>0</v>
      </c>
      <c r="J79" s="29">
        <v>42.41</v>
      </c>
      <c r="K79" s="18">
        <f>H79-E79</f>
        <v>0</v>
      </c>
      <c r="L79" s="14">
        <v>0</v>
      </c>
      <c r="M79" s="18">
        <f t="shared" ref="M79" si="10">J79-G79</f>
        <v>0</v>
      </c>
    </row>
    <row r="80" spans="1:13" ht="15.75" customHeight="1">
      <c r="A80" s="53" t="s">
        <v>55</v>
      </c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5"/>
    </row>
    <row r="81" spans="1:13">
      <c r="A81" s="14">
        <v>4</v>
      </c>
      <c r="B81" s="15" t="s">
        <v>37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</row>
    <row r="82" spans="1:13" ht="76.5">
      <c r="A82" s="16" t="s">
        <v>58</v>
      </c>
      <c r="B82" s="27" t="s">
        <v>86</v>
      </c>
      <c r="C82" s="22" t="s">
        <v>59</v>
      </c>
      <c r="D82" s="14" t="s">
        <v>87</v>
      </c>
      <c r="E82" s="26">
        <v>100</v>
      </c>
      <c r="F82" s="14">
        <v>0</v>
      </c>
      <c r="G82" s="26">
        <v>100</v>
      </c>
      <c r="H82" s="26">
        <v>100</v>
      </c>
      <c r="I82" s="14">
        <v>0</v>
      </c>
      <c r="J82" s="26">
        <v>100</v>
      </c>
      <c r="K82" s="14">
        <v>0</v>
      </c>
      <c r="L82" s="14">
        <v>0</v>
      </c>
      <c r="M82" s="14">
        <v>0</v>
      </c>
    </row>
    <row r="83" spans="1:13" ht="15.75" customHeight="1">
      <c r="A83" s="53" t="s">
        <v>55</v>
      </c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5"/>
    </row>
    <row r="84" spans="1:13">
      <c r="A84" s="56" t="s">
        <v>92</v>
      </c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8"/>
    </row>
    <row r="85" spans="1:13">
      <c r="A85" s="14">
        <v>1</v>
      </c>
      <c r="B85" s="15" t="s">
        <v>34</v>
      </c>
      <c r="C85" s="14"/>
      <c r="D85" s="15"/>
      <c r="E85" s="14"/>
      <c r="F85" s="14"/>
      <c r="G85" s="14"/>
      <c r="H85" s="14"/>
      <c r="I85" s="14"/>
      <c r="J85" s="14"/>
      <c r="K85" s="14"/>
      <c r="L85" s="14"/>
      <c r="M85" s="14"/>
    </row>
    <row r="86" spans="1:13" ht="87.75" customHeight="1">
      <c r="A86" s="16" t="s">
        <v>49</v>
      </c>
      <c r="B86" s="27" t="s">
        <v>93</v>
      </c>
      <c r="C86" s="14" t="s">
        <v>50</v>
      </c>
      <c r="D86" s="14" t="s">
        <v>75</v>
      </c>
      <c r="E86" s="19">
        <v>331161</v>
      </c>
      <c r="F86" s="14">
        <v>0</v>
      </c>
      <c r="G86" s="19">
        <v>331161</v>
      </c>
      <c r="H86" s="19">
        <v>331161</v>
      </c>
      <c r="I86" s="14">
        <v>0</v>
      </c>
      <c r="J86" s="19">
        <v>331161</v>
      </c>
      <c r="K86" s="18">
        <f>H86-E86</f>
        <v>0</v>
      </c>
      <c r="L86" s="18">
        <f t="shared" ref="L86" si="11">I86-F86</f>
        <v>0</v>
      </c>
      <c r="M86" s="18">
        <f t="shared" ref="M86" si="12">J86-G86</f>
        <v>0</v>
      </c>
    </row>
    <row r="87" spans="1:13" ht="68.25" customHeight="1">
      <c r="A87" s="16" t="s">
        <v>76</v>
      </c>
      <c r="B87" s="27" t="s">
        <v>94</v>
      </c>
      <c r="C87" s="22" t="s">
        <v>52</v>
      </c>
      <c r="D87" s="14" t="s">
        <v>78</v>
      </c>
      <c r="E87" s="26">
        <v>67</v>
      </c>
      <c r="F87" s="14">
        <v>0</v>
      </c>
      <c r="G87" s="26">
        <v>67</v>
      </c>
      <c r="H87" s="26">
        <v>67</v>
      </c>
      <c r="I87" s="14">
        <v>0</v>
      </c>
      <c r="J87" s="26">
        <v>67</v>
      </c>
      <c r="K87" s="14">
        <v>0</v>
      </c>
      <c r="L87" s="14">
        <v>0</v>
      </c>
      <c r="M87" s="14">
        <v>0</v>
      </c>
    </row>
    <row r="88" spans="1:13" ht="17.25" customHeight="1">
      <c r="A88" s="53" t="s">
        <v>55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</row>
    <row r="89" spans="1:13">
      <c r="A89" s="14">
        <v>2</v>
      </c>
      <c r="B89" s="15" t="s">
        <v>35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</row>
    <row r="90" spans="1:13" ht="63.75">
      <c r="A90" s="16" t="s">
        <v>51</v>
      </c>
      <c r="B90" s="27" t="s">
        <v>91</v>
      </c>
      <c r="C90" s="22" t="s">
        <v>80</v>
      </c>
      <c r="D90" s="14" t="s">
        <v>81</v>
      </c>
      <c r="E90" s="26">
        <v>8300</v>
      </c>
      <c r="F90" s="14">
        <v>0</v>
      </c>
      <c r="G90" s="26">
        <v>8300</v>
      </c>
      <c r="H90" s="26">
        <v>8300</v>
      </c>
      <c r="I90" s="14">
        <v>0</v>
      </c>
      <c r="J90" s="26">
        <v>8300</v>
      </c>
      <c r="K90" s="14">
        <v>0</v>
      </c>
      <c r="L90" s="14">
        <v>0</v>
      </c>
      <c r="M90" s="14">
        <v>0</v>
      </c>
    </row>
    <row r="91" spans="1:13" ht="18" customHeight="1">
      <c r="A91" s="53" t="s">
        <v>55</v>
      </c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5"/>
    </row>
    <row r="92" spans="1:13">
      <c r="A92" s="14">
        <v>3</v>
      </c>
      <c r="B92" s="15" t="s">
        <v>36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</row>
    <row r="93" spans="1:13" ht="63.75">
      <c r="A93" s="14" t="s">
        <v>56</v>
      </c>
      <c r="B93" s="27" t="s">
        <v>83</v>
      </c>
      <c r="C93" s="28" t="s">
        <v>84</v>
      </c>
      <c r="D93" s="14" t="s">
        <v>85</v>
      </c>
      <c r="E93" s="19">
        <f>E86/E90</f>
        <v>39.898915662650602</v>
      </c>
      <c r="F93" s="14">
        <v>0</v>
      </c>
      <c r="G93" s="19">
        <f>G86/G90</f>
        <v>39.898915662650602</v>
      </c>
      <c r="H93" s="18">
        <f>H86/H90</f>
        <v>39.898915662650602</v>
      </c>
      <c r="I93" s="14">
        <v>0</v>
      </c>
      <c r="J93" s="18">
        <f>H93</f>
        <v>39.898915662650602</v>
      </c>
      <c r="K93" s="18">
        <f>H93-E93</f>
        <v>0</v>
      </c>
      <c r="L93" s="14">
        <v>0</v>
      </c>
      <c r="M93" s="18">
        <f t="shared" ref="M93" si="13">J93-G93</f>
        <v>0</v>
      </c>
    </row>
    <row r="94" spans="1:13" ht="15.75" customHeight="1">
      <c r="A94" s="53" t="s">
        <v>55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5"/>
    </row>
    <row r="95" spans="1:13">
      <c r="A95" s="14">
        <v>4</v>
      </c>
      <c r="B95" s="15" t="s">
        <v>37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</row>
    <row r="96" spans="1:13" ht="69.75" customHeight="1">
      <c r="A96" s="16" t="s">
        <v>58</v>
      </c>
      <c r="B96" s="27" t="s">
        <v>95</v>
      </c>
      <c r="C96" s="22" t="s">
        <v>59</v>
      </c>
      <c r="D96" s="14" t="s">
        <v>87</v>
      </c>
      <c r="E96" s="26">
        <v>110</v>
      </c>
      <c r="F96" s="14">
        <v>0</v>
      </c>
      <c r="G96" s="26">
        <v>110</v>
      </c>
      <c r="H96" s="26">
        <v>110</v>
      </c>
      <c r="I96" s="14">
        <v>0</v>
      </c>
      <c r="J96" s="26">
        <v>110</v>
      </c>
      <c r="K96" s="14">
        <v>0</v>
      </c>
      <c r="L96" s="14">
        <v>0</v>
      </c>
      <c r="M96" s="14">
        <v>0</v>
      </c>
    </row>
    <row r="97" spans="1:13" ht="15.75" customHeight="1">
      <c r="A97" s="53" t="s">
        <v>55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5"/>
    </row>
    <row r="98" spans="1:13">
      <c r="A98" s="56" t="s">
        <v>96</v>
      </c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8"/>
    </row>
    <row r="99" spans="1:13">
      <c r="A99" s="14">
        <v>1</v>
      </c>
      <c r="B99" s="15" t="s">
        <v>34</v>
      </c>
      <c r="C99" s="14"/>
      <c r="D99" s="15"/>
      <c r="E99" s="14"/>
      <c r="F99" s="14"/>
      <c r="G99" s="14"/>
      <c r="H99" s="14"/>
      <c r="I99" s="14"/>
      <c r="J99" s="14"/>
      <c r="K99" s="14"/>
      <c r="L99" s="14"/>
      <c r="M99" s="14"/>
    </row>
    <row r="100" spans="1:13" ht="41.25" customHeight="1">
      <c r="A100" s="16" t="s">
        <v>49</v>
      </c>
      <c r="B100" s="27" t="s">
        <v>97</v>
      </c>
      <c r="C100" s="22" t="s">
        <v>50</v>
      </c>
      <c r="D100" s="14" t="s">
        <v>98</v>
      </c>
      <c r="E100" s="19">
        <v>177210</v>
      </c>
      <c r="F100" s="14">
        <v>0</v>
      </c>
      <c r="G100" s="19">
        <v>177210</v>
      </c>
      <c r="H100" s="19">
        <v>177210</v>
      </c>
      <c r="I100" s="14">
        <v>0</v>
      </c>
      <c r="J100" s="19">
        <v>177210</v>
      </c>
      <c r="K100" s="18">
        <f>H100-E100</f>
        <v>0</v>
      </c>
      <c r="L100" s="18">
        <f t="shared" ref="L100" si="14">I100-F100</f>
        <v>0</v>
      </c>
      <c r="M100" s="18">
        <f t="shared" ref="M100" si="15">J100-G100</f>
        <v>0</v>
      </c>
    </row>
    <row r="101" spans="1:13" ht="43.5" customHeight="1">
      <c r="A101" s="16" t="s">
        <v>76</v>
      </c>
      <c r="B101" s="27" t="s">
        <v>99</v>
      </c>
      <c r="C101" s="22" t="s">
        <v>50</v>
      </c>
      <c r="D101" s="14" t="s">
        <v>98</v>
      </c>
      <c r="E101" s="19">
        <v>79369</v>
      </c>
      <c r="F101" s="14">
        <v>0</v>
      </c>
      <c r="G101" s="19">
        <v>79369</v>
      </c>
      <c r="H101" s="19">
        <v>79369</v>
      </c>
      <c r="I101" s="14">
        <v>0</v>
      </c>
      <c r="J101" s="19">
        <v>79369</v>
      </c>
      <c r="K101" s="14">
        <v>0</v>
      </c>
      <c r="L101" s="14">
        <v>0</v>
      </c>
      <c r="M101" s="14">
        <v>0</v>
      </c>
    </row>
    <row r="102" spans="1:13" ht="42.75" customHeight="1">
      <c r="A102" s="16" t="s">
        <v>100</v>
      </c>
      <c r="B102" s="27" t="s">
        <v>101</v>
      </c>
      <c r="C102" s="22" t="s">
        <v>50</v>
      </c>
      <c r="D102" s="14" t="s">
        <v>98</v>
      </c>
      <c r="E102" s="19">
        <v>18795</v>
      </c>
      <c r="F102" s="14">
        <v>0</v>
      </c>
      <c r="G102" s="19">
        <v>18795</v>
      </c>
      <c r="H102" s="19">
        <v>18795</v>
      </c>
      <c r="I102" s="14">
        <v>0</v>
      </c>
      <c r="J102" s="19">
        <v>18795</v>
      </c>
      <c r="K102" s="14">
        <v>0</v>
      </c>
      <c r="L102" s="14">
        <v>0</v>
      </c>
      <c r="M102" s="14">
        <v>0</v>
      </c>
    </row>
    <row r="103" spans="1:13" ht="17.25" customHeight="1">
      <c r="A103" s="53" t="s">
        <v>55</v>
      </c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5"/>
    </row>
    <row r="104" spans="1:13">
      <c r="A104" s="14">
        <v>2</v>
      </c>
      <c r="B104" s="15" t="s">
        <v>35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</row>
    <row r="105" spans="1:13" ht="38.25">
      <c r="A105" s="16" t="s">
        <v>51</v>
      </c>
      <c r="B105" s="27" t="s">
        <v>102</v>
      </c>
      <c r="C105" s="22" t="s">
        <v>54</v>
      </c>
      <c r="D105" s="14" t="s">
        <v>103</v>
      </c>
      <c r="E105" s="26">
        <v>60</v>
      </c>
      <c r="F105" s="14">
        <v>0</v>
      </c>
      <c r="G105" s="26">
        <v>60</v>
      </c>
      <c r="H105" s="26">
        <v>60</v>
      </c>
      <c r="I105" s="14">
        <v>0</v>
      </c>
      <c r="J105" s="26">
        <v>60</v>
      </c>
      <c r="K105" s="14">
        <v>0</v>
      </c>
      <c r="L105" s="14">
        <v>0</v>
      </c>
      <c r="M105" s="14">
        <v>0</v>
      </c>
    </row>
    <row r="106" spans="1:13" ht="38.25">
      <c r="A106" s="16" t="s">
        <v>53</v>
      </c>
      <c r="B106" s="27" t="s">
        <v>104</v>
      </c>
      <c r="C106" s="22" t="s">
        <v>54</v>
      </c>
      <c r="D106" s="14" t="s">
        <v>103</v>
      </c>
      <c r="E106" s="26">
        <v>5</v>
      </c>
      <c r="F106" s="14">
        <v>0</v>
      </c>
      <c r="G106" s="26">
        <v>5</v>
      </c>
      <c r="H106" s="26">
        <v>5</v>
      </c>
      <c r="I106" s="14">
        <v>0</v>
      </c>
      <c r="J106" s="26">
        <v>5</v>
      </c>
      <c r="K106" s="14">
        <v>0</v>
      </c>
      <c r="L106" s="14">
        <v>0</v>
      </c>
      <c r="M106" s="14">
        <v>0</v>
      </c>
    </row>
    <row r="107" spans="1:13" ht="38.25">
      <c r="A107" s="16" t="s">
        <v>105</v>
      </c>
      <c r="B107" s="27" t="s">
        <v>106</v>
      </c>
      <c r="C107" s="22" t="s">
        <v>54</v>
      </c>
      <c r="D107" s="14" t="s">
        <v>103</v>
      </c>
      <c r="E107" s="26">
        <v>22</v>
      </c>
      <c r="F107" s="14">
        <v>0</v>
      </c>
      <c r="G107" s="26">
        <v>22</v>
      </c>
      <c r="H107" s="26">
        <v>22</v>
      </c>
      <c r="I107" s="14">
        <v>0</v>
      </c>
      <c r="J107" s="26">
        <v>22</v>
      </c>
      <c r="K107" s="14">
        <v>0</v>
      </c>
      <c r="L107" s="14">
        <v>0</v>
      </c>
      <c r="M107" s="14">
        <v>0</v>
      </c>
    </row>
    <row r="108" spans="1:13" ht="18" customHeight="1">
      <c r="A108" s="53" t="s">
        <v>55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5"/>
    </row>
    <row r="109" spans="1:13">
      <c r="A109" s="14">
        <v>3</v>
      </c>
      <c r="B109" s="15" t="s">
        <v>36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</row>
    <row r="110" spans="1:13" ht="30" customHeight="1">
      <c r="A110" s="16" t="s">
        <v>56</v>
      </c>
      <c r="B110" s="27" t="s">
        <v>107</v>
      </c>
      <c r="C110" s="22" t="s">
        <v>84</v>
      </c>
      <c r="D110" s="14" t="s">
        <v>98</v>
      </c>
      <c r="E110" s="29">
        <v>2953.5</v>
      </c>
      <c r="F110" s="14">
        <v>0</v>
      </c>
      <c r="G110" s="29">
        <v>2953.5</v>
      </c>
      <c r="H110" s="29">
        <v>2953.5</v>
      </c>
      <c r="I110" s="14">
        <v>0</v>
      </c>
      <c r="J110" s="29">
        <v>2953.5</v>
      </c>
      <c r="K110" s="18">
        <f>H110-E110</f>
        <v>0</v>
      </c>
      <c r="L110" s="14">
        <v>0</v>
      </c>
      <c r="M110" s="18">
        <f t="shared" ref="M110:M112" si="16">J110-G110</f>
        <v>0</v>
      </c>
    </row>
    <row r="111" spans="1:13" ht="25.5">
      <c r="A111" s="16" t="s">
        <v>57</v>
      </c>
      <c r="B111" s="27" t="s">
        <v>108</v>
      </c>
      <c r="C111" s="22" t="s">
        <v>84</v>
      </c>
      <c r="D111" s="14" t="s">
        <v>98</v>
      </c>
      <c r="E111" s="29">
        <v>15873.8</v>
      </c>
      <c r="F111" s="14">
        <v>0</v>
      </c>
      <c r="G111" s="29">
        <v>15873.8</v>
      </c>
      <c r="H111" s="29">
        <v>15873.8</v>
      </c>
      <c r="I111" s="14">
        <v>0</v>
      </c>
      <c r="J111" s="29">
        <v>15873.8</v>
      </c>
      <c r="K111" s="18">
        <f t="shared" ref="K111:K112" si="17">H111-E111</f>
        <v>0</v>
      </c>
      <c r="L111" s="14">
        <v>0</v>
      </c>
      <c r="M111" s="18">
        <f t="shared" si="16"/>
        <v>0</v>
      </c>
    </row>
    <row r="112" spans="1:13" ht="32.25" customHeight="1">
      <c r="A112" s="16" t="s">
        <v>109</v>
      </c>
      <c r="B112" s="27" t="s">
        <v>110</v>
      </c>
      <c r="C112" s="22" t="s">
        <v>84</v>
      </c>
      <c r="D112" s="14" t="s">
        <v>98</v>
      </c>
      <c r="E112" s="29">
        <v>854.32</v>
      </c>
      <c r="F112" s="14">
        <v>0</v>
      </c>
      <c r="G112" s="29">
        <v>854.32</v>
      </c>
      <c r="H112" s="29">
        <v>854.32</v>
      </c>
      <c r="I112" s="14">
        <v>0</v>
      </c>
      <c r="J112" s="29">
        <v>854.32</v>
      </c>
      <c r="K112" s="18">
        <f t="shared" si="17"/>
        <v>0</v>
      </c>
      <c r="L112" s="14">
        <v>0</v>
      </c>
      <c r="M112" s="18">
        <f t="shared" si="16"/>
        <v>0</v>
      </c>
    </row>
    <row r="113" spans="1:13" ht="15.75" customHeight="1">
      <c r="A113" s="53" t="s">
        <v>55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5"/>
    </row>
    <row r="114" spans="1:13">
      <c r="A114" s="14">
        <v>4</v>
      </c>
      <c r="B114" s="15" t="s">
        <v>37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</row>
    <row r="115" spans="1:13" ht="90" customHeight="1">
      <c r="A115" s="16" t="s">
        <v>58</v>
      </c>
      <c r="B115" s="27" t="s">
        <v>111</v>
      </c>
      <c r="C115" s="22" t="s">
        <v>59</v>
      </c>
      <c r="D115" s="14" t="s">
        <v>87</v>
      </c>
      <c r="E115" s="26">
        <v>110</v>
      </c>
      <c r="F115" s="14">
        <v>0</v>
      </c>
      <c r="G115" s="26">
        <v>110</v>
      </c>
      <c r="H115" s="26">
        <v>110</v>
      </c>
      <c r="I115" s="14">
        <v>0</v>
      </c>
      <c r="J115" s="26">
        <v>110</v>
      </c>
      <c r="K115" s="14">
        <v>0</v>
      </c>
      <c r="L115" s="14">
        <v>0</v>
      </c>
      <c r="M115" s="14">
        <v>0</v>
      </c>
    </row>
    <row r="116" spans="1:13">
      <c r="A116" s="56" t="s">
        <v>112</v>
      </c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8"/>
    </row>
    <row r="117" spans="1:13">
      <c r="A117" s="14">
        <v>1</v>
      </c>
      <c r="B117" s="15" t="s">
        <v>34</v>
      </c>
      <c r="C117" s="14"/>
      <c r="D117" s="15"/>
      <c r="E117" s="14"/>
      <c r="F117" s="14"/>
      <c r="G117" s="14"/>
      <c r="H117" s="14"/>
      <c r="I117" s="14"/>
      <c r="J117" s="14"/>
      <c r="K117" s="14"/>
      <c r="L117" s="14"/>
      <c r="M117" s="14"/>
    </row>
    <row r="118" spans="1:13" ht="105" customHeight="1">
      <c r="A118" s="16" t="s">
        <v>49</v>
      </c>
      <c r="B118" s="17" t="s">
        <v>113</v>
      </c>
      <c r="C118" s="14" t="s">
        <v>50</v>
      </c>
      <c r="D118" s="14" t="s">
        <v>114</v>
      </c>
      <c r="E118" s="18">
        <v>50000</v>
      </c>
      <c r="F118" s="14">
        <v>0</v>
      </c>
      <c r="G118" s="18">
        <v>50000</v>
      </c>
      <c r="H118" s="18">
        <v>50000</v>
      </c>
      <c r="I118" s="14">
        <v>0</v>
      </c>
      <c r="J118" s="18">
        <v>50000</v>
      </c>
      <c r="K118" s="18">
        <f>H118-E118</f>
        <v>0</v>
      </c>
      <c r="L118" s="18">
        <f t="shared" ref="L118" si="18">I118-F118</f>
        <v>0</v>
      </c>
      <c r="M118" s="18">
        <f t="shared" ref="M118" si="19">J118-G118</f>
        <v>0</v>
      </c>
    </row>
    <row r="119" spans="1:13" ht="102" customHeight="1">
      <c r="A119" s="16" t="s">
        <v>76</v>
      </c>
      <c r="B119" s="17" t="s">
        <v>115</v>
      </c>
      <c r="C119" s="14" t="s">
        <v>50</v>
      </c>
      <c r="D119" s="14" t="s">
        <v>114</v>
      </c>
      <c r="E119" s="18">
        <f>500000-138</f>
        <v>499862</v>
      </c>
      <c r="F119" s="14">
        <v>0</v>
      </c>
      <c r="G119" s="18">
        <f>500000-138</f>
        <v>499862</v>
      </c>
      <c r="H119" s="18">
        <f>500000-138</f>
        <v>499862</v>
      </c>
      <c r="I119" s="14">
        <v>0</v>
      </c>
      <c r="J119" s="18">
        <f>500000-138</f>
        <v>499862</v>
      </c>
      <c r="K119" s="14">
        <v>0</v>
      </c>
      <c r="L119" s="14">
        <v>0</v>
      </c>
      <c r="M119" s="14">
        <v>0</v>
      </c>
    </row>
    <row r="120" spans="1:13" ht="17.25" customHeight="1">
      <c r="A120" s="53" t="s">
        <v>55</v>
      </c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5"/>
    </row>
    <row r="121" spans="1:13">
      <c r="A121" s="14">
        <v>2</v>
      </c>
      <c r="B121" s="15" t="s">
        <v>35</v>
      </c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</row>
    <row r="122" spans="1:13" ht="73.5" customHeight="1">
      <c r="A122" s="16" t="s">
        <v>51</v>
      </c>
      <c r="B122" s="30" t="s">
        <v>116</v>
      </c>
      <c r="C122" s="14" t="s">
        <v>52</v>
      </c>
      <c r="D122" s="14" t="s">
        <v>117</v>
      </c>
      <c r="E122" s="14">
        <v>1</v>
      </c>
      <c r="F122" s="14">
        <v>0</v>
      </c>
      <c r="G122" s="14">
        <v>1</v>
      </c>
      <c r="H122" s="14">
        <v>1</v>
      </c>
      <c r="I122" s="14">
        <v>0</v>
      </c>
      <c r="J122" s="14">
        <v>1</v>
      </c>
      <c r="K122" s="14">
        <v>0</v>
      </c>
      <c r="L122" s="14">
        <v>0</v>
      </c>
      <c r="M122" s="14">
        <v>0</v>
      </c>
    </row>
    <row r="123" spans="1:13" ht="68.25" customHeight="1">
      <c r="A123" s="16" t="s">
        <v>53</v>
      </c>
      <c r="B123" s="30" t="s">
        <v>118</v>
      </c>
      <c r="C123" s="14" t="s">
        <v>52</v>
      </c>
      <c r="D123" s="14" t="s">
        <v>117</v>
      </c>
      <c r="E123" s="14">
        <v>1</v>
      </c>
      <c r="F123" s="14">
        <v>0</v>
      </c>
      <c r="G123" s="14">
        <v>1</v>
      </c>
      <c r="H123" s="14">
        <v>1</v>
      </c>
      <c r="I123" s="14">
        <v>0</v>
      </c>
      <c r="J123" s="14">
        <v>1</v>
      </c>
      <c r="K123" s="14">
        <v>0</v>
      </c>
      <c r="L123" s="14">
        <v>0</v>
      </c>
      <c r="M123" s="14">
        <v>0</v>
      </c>
    </row>
    <row r="124" spans="1:13" ht="18" customHeight="1">
      <c r="A124" s="53" t="s">
        <v>55</v>
      </c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5"/>
    </row>
    <row r="125" spans="1:13">
      <c r="A125" s="14">
        <v>3</v>
      </c>
      <c r="B125" s="15" t="s">
        <v>36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</row>
    <row r="126" spans="1:13" ht="82.5" customHeight="1">
      <c r="A126" s="16" t="s">
        <v>56</v>
      </c>
      <c r="B126" s="17" t="s">
        <v>119</v>
      </c>
      <c r="C126" s="14" t="s">
        <v>50</v>
      </c>
      <c r="D126" s="14" t="s">
        <v>120</v>
      </c>
      <c r="E126" s="18">
        <v>50000</v>
      </c>
      <c r="F126" s="14">
        <v>0</v>
      </c>
      <c r="G126" s="18">
        <v>50000</v>
      </c>
      <c r="H126" s="18">
        <v>50000</v>
      </c>
      <c r="I126" s="14">
        <v>0</v>
      </c>
      <c r="J126" s="18">
        <v>50000</v>
      </c>
      <c r="K126" s="18">
        <f>H126-E126</f>
        <v>0</v>
      </c>
      <c r="L126" s="14">
        <v>0</v>
      </c>
      <c r="M126" s="18">
        <f t="shared" ref="M126:M127" si="20">J126-G126</f>
        <v>0</v>
      </c>
    </row>
    <row r="127" spans="1:13" ht="63.75">
      <c r="A127" s="16" t="s">
        <v>57</v>
      </c>
      <c r="B127" s="17" t="s">
        <v>121</v>
      </c>
      <c r="C127" s="14" t="s">
        <v>50</v>
      </c>
      <c r="D127" s="14" t="s">
        <v>120</v>
      </c>
      <c r="E127" s="18">
        <f>500000-138</f>
        <v>499862</v>
      </c>
      <c r="F127" s="14">
        <v>0</v>
      </c>
      <c r="G127" s="18">
        <f>500000-138</f>
        <v>499862</v>
      </c>
      <c r="H127" s="18">
        <f>500000-138</f>
        <v>499862</v>
      </c>
      <c r="I127" s="14">
        <v>0</v>
      </c>
      <c r="J127" s="18">
        <f>500000-138</f>
        <v>499862</v>
      </c>
      <c r="K127" s="18">
        <f t="shared" ref="K127" si="21">H127-E127</f>
        <v>0</v>
      </c>
      <c r="L127" s="14">
        <v>0</v>
      </c>
      <c r="M127" s="18">
        <f t="shared" si="20"/>
        <v>0</v>
      </c>
    </row>
    <row r="128" spans="1:13" ht="15.75" customHeight="1">
      <c r="A128" s="53" t="s">
        <v>55</v>
      </c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5"/>
    </row>
    <row r="129" spans="1:13">
      <c r="A129" s="14">
        <v>4</v>
      </c>
      <c r="B129" s="15" t="s">
        <v>37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</row>
    <row r="130" spans="1:13" ht="76.5">
      <c r="A130" s="20" t="s">
        <v>58</v>
      </c>
      <c r="B130" s="31" t="s">
        <v>122</v>
      </c>
      <c r="C130" s="21" t="s">
        <v>59</v>
      </c>
      <c r="D130" s="21" t="s">
        <v>123</v>
      </c>
      <c r="E130" s="32" t="s">
        <v>124</v>
      </c>
      <c r="F130" s="32"/>
      <c r="G130" s="32" t="s">
        <v>124</v>
      </c>
      <c r="H130" s="32" t="s">
        <v>124</v>
      </c>
      <c r="I130" s="32"/>
      <c r="J130" s="32" t="s">
        <v>124</v>
      </c>
      <c r="K130" s="32" t="s">
        <v>124</v>
      </c>
      <c r="L130" s="32"/>
      <c r="M130" s="32" t="s">
        <v>124</v>
      </c>
    </row>
    <row r="131" spans="1:13" ht="76.5">
      <c r="A131" s="20" t="s">
        <v>125</v>
      </c>
      <c r="B131" s="31" t="s">
        <v>126</v>
      </c>
      <c r="C131" s="21" t="s">
        <v>59</v>
      </c>
      <c r="D131" s="21" t="s">
        <v>123</v>
      </c>
      <c r="E131" s="32" t="s">
        <v>124</v>
      </c>
      <c r="F131" s="32"/>
      <c r="G131" s="32" t="s">
        <v>124</v>
      </c>
      <c r="H131" s="32" t="s">
        <v>124</v>
      </c>
      <c r="I131" s="32"/>
      <c r="J131" s="32" t="s">
        <v>124</v>
      </c>
      <c r="K131" s="32" t="s">
        <v>124</v>
      </c>
      <c r="L131" s="32"/>
      <c r="M131" s="32" t="s">
        <v>124</v>
      </c>
    </row>
    <row r="132" spans="1:13" ht="15.75" customHeight="1">
      <c r="A132" s="53" t="s">
        <v>55</v>
      </c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5"/>
    </row>
    <row r="133" spans="1:13" ht="15.75" customHeight="1">
      <c r="A133" s="63" t="s">
        <v>128</v>
      </c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5"/>
    </row>
    <row r="134" spans="1:13">
      <c r="A134" s="8"/>
    </row>
    <row r="135" spans="1:13" ht="19.5" customHeight="1">
      <c r="A135" s="34" t="s">
        <v>38</v>
      </c>
      <c r="B135" s="34"/>
      <c r="C135" s="34"/>
      <c r="D135" s="34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ht="249" customHeight="1">
      <c r="A136" s="37" t="s">
        <v>129</v>
      </c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</row>
    <row r="137" spans="1:13" ht="19.5" customHeight="1">
      <c r="A137" s="36" t="s">
        <v>39</v>
      </c>
      <c r="B137" s="36"/>
      <c r="C137" s="36"/>
      <c r="D137" s="36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>
      <c r="A138" s="59" t="s">
        <v>45</v>
      </c>
      <c r="B138" s="59"/>
      <c r="C138" s="59"/>
      <c r="D138" s="59"/>
      <c r="E138" s="59"/>
    </row>
    <row r="139" spans="1:13">
      <c r="A139" s="59"/>
      <c r="B139" s="59"/>
      <c r="C139" s="59"/>
      <c r="D139" s="59"/>
      <c r="E139" s="59"/>
      <c r="G139" s="60"/>
      <c r="H139" s="60"/>
      <c r="J139" s="61" t="s">
        <v>48</v>
      </c>
      <c r="K139" s="61"/>
      <c r="L139" s="61"/>
      <c r="M139" s="61"/>
    </row>
    <row r="140" spans="1:13" ht="15.75" customHeight="1">
      <c r="A140" s="12"/>
      <c r="B140" s="12"/>
      <c r="C140" s="12"/>
      <c r="D140" s="12"/>
      <c r="E140" s="12"/>
      <c r="G140" s="62" t="s">
        <v>40</v>
      </c>
      <c r="H140" s="62"/>
      <c r="J140" s="47" t="s">
        <v>41</v>
      </c>
      <c r="K140" s="47"/>
      <c r="L140" s="47"/>
      <c r="M140" s="47"/>
    </row>
    <row r="141" spans="1:13" ht="31.5" customHeight="1">
      <c r="A141" s="59" t="s">
        <v>46</v>
      </c>
      <c r="B141" s="59"/>
      <c r="C141" s="59"/>
      <c r="D141" s="59"/>
      <c r="E141" s="59"/>
      <c r="G141" s="60"/>
      <c r="H141" s="60"/>
      <c r="J141" s="61" t="s">
        <v>47</v>
      </c>
      <c r="K141" s="61"/>
      <c r="L141" s="61"/>
      <c r="M141" s="61"/>
    </row>
    <row r="142" spans="1:13" ht="15.75" customHeight="1">
      <c r="A142" s="59"/>
      <c r="B142" s="59"/>
      <c r="C142" s="59"/>
      <c r="D142" s="59"/>
      <c r="E142" s="59"/>
      <c r="G142" s="62" t="s">
        <v>40</v>
      </c>
      <c r="H142" s="62"/>
      <c r="J142" s="47" t="s">
        <v>41</v>
      </c>
      <c r="K142" s="47"/>
      <c r="L142" s="47"/>
      <c r="M142" s="47"/>
    </row>
  </sheetData>
  <mergeCells count="91">
    <mergeCell ref="A42:M42"/>
    <mergeCell ref="A44:M44"/>
    <mergeCell ref="A113:M113"/>
    <mergeCell ref="A132:M132"/>
    <mergeCell ref="A116:M116"/>
    <mergeCell ref="A120:M120"/>
    <mergeCell ref="A124:M124"/>
    <mergeCell ref="A128:M128"/>
    <mergeCell ref="A74:M74"/>
    <mergeCell ref="A77:M77"/>
    <mergeCell ref="B48:D48"/>
    <mergeCell ref="B49:D49"/>
    <mergeCell ref="A53:A54"/>
    <mergeCell ref="B53:B54"/>
    <mergeCell ref="C53:C54"/>
    <mergeCell ref="D53:D54"/>
    <mergeCell ref="E53:G53"/>
    <mergeCell ref="H53:J53"/>
    <mergeCell ref="K53:M53"/>
    <mergeCell ref="A133:M133"/>
    <mergeCell ref="A98:M98"/>
    <mergeCell ref="A103:M103"/>
    <mergeCell ref="A108:M108"/>
    <mergeCell ref="A66:M66"/>
    <mergeCell ref="A56:M56"/>
    <mergeCell ref="A60:M60"/>
    <mergeCell ref="A63:M63"/>
    <mergeCell ref="A84:M84"/>
    <mergeCell ref="A88:M88"/>
    <mergeCell ref="A91:M91"/>
    <mergeCell ref="A94:M94"/>
    <mergeCell ref="A138:E139"/>
    <mergeCell ref="G139:H139"/>
    <mergeCell ref="J139:M139"/>
    <mergeCell ref="G140:H140"/>
    <mergeCell ref="J140:M140"/>
    <mergeCell ref="A141:E142"/>
    <mergeCell ref="G141:H141"/>
    <mergeCell ref="J141:M141"/>
    <mergeCell ref="G142:H142"/>
    <mergeCell ref="J142:M142"/>
    <mergeCell ref="A97:M97"/>
    <mergeCell ref="A69:M69"/>
    <mergeCell ref="A80:M80"/>
    <mergeCell ref="A83:M83"/>
    <mergeCell ref="A70:M70"/>
    <mergeCell ref="A46:A47"/>
    <mergeCell ref="B46:D47"/>
    <mergeCell ref="E46:G46"/>
    <mergeCell ref="H46:J46"/>
    <mergeCell ref="K46:M46"/>
    <mergeCell ref="R32:T32"/>
    <mergeCell ref="U32:W32"/>
    <mergeCell ref="X32:Z32"/>
    <mergeCell ref="B34:D34"/>
    <mergeCell ref="B36:D36"/>
    <mergeCell ref="A32:A33"/>
    <mergeCell ref="B32:D33"/>
    <mergeCell ref="E32:G32"/>
    <mergeCell ref="H32:J32"/>
    <mergeCell ref="K32:M32"/>
    <mergeCell ref="B15:M15"/>
    <mergeCell ref="B16:M16"/>
    <mergeCell ref="B23:M23"/>
    <mergeCell ref="B17:M17"/>
    <mergeCell ref="B41:D41"/>
    <mergeCell ref="B35:D35"/>
    <mergeCell ref="B37:D37"/>
    <mergeCell ref="B25:M25"/>
    <mergeCell ref="B26:M26"/>
    <mergeCell ref="B27:M27"/>
    <mergeCell ref="B28:M28"/>
    <mergeCell ref="B38:D38"/>
    <mergeCell ref="B39:D39"/>
    <mergeCell ref="B40:D40"/>
    <mergeCell ref="A136:M136"/>
    <mergeCell ref="J1:M4"/>
    <mergeCell ref="A5:M5"/>
    <mergeCell ref="A6:M6"/>
    <mergeCell ref="A7:A8"/>
    <mergeCell ref="E7:M7"/>
    <mergeCell ref="E8:M8"/>
    <mergeCell ref="B24:M24"/>
    <mergeCell ref="A20:M20"/>
    <mergeCell ref="A9:A10"/>
    <mergeCell ref="E9:M9"/>
    <mergeCell ref="E10:M10"/>
    <mergeCell ref="A11:A12"/>
    <mergeCell ref="E11:M11"/>
    <mergeCell ref="E12:M12"/>
    <mergeCell ref="A13:M13"/>
  </mergeCells>
  <pageMargins left="0.15748031496062992" right="0.15748031496062992" top="0.35433070866141736" bottom="0.31496062992125984" header="0.31496062992125984" footer="0.31496062992125984"/>
  <pageSetup paperSize="9" scale="68" fitToHeight="0" orientation="landscape" verticalDpi="0" r:id="rId1"/>
  <rowBreaks count="5" manualBreakCount="5">
    <brk id="42" max="12" man="1"/>
    <brk id="63" min="12" max="12" man="1"/>
    <brk id="83" max="12" man="1"/>
    <brk id="107" max="12" man="1"/>
    <brk id="12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1113123</vt:lpstr>
      <vt:lpstr>'1113123'!Область_печати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2020-06-03T12:31:01Z</cp:lastPrinted>
  <dcterms:created xsi:type="dcterms:W3CDTF">2020-01-27T14:50:59Z</dcterms:created>
  <dcterms:modified xsi:type="dcterms:W3CDTF">2021-01-20T13:27:42Z</dcterms:modified>
</cp:coreProperties>
</file>