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090"/>
  </bookViews>
  <sheets>
    <sheet name="1113123" sheetId="1" r:id="rId1"/>
  </sheets>
  <definedNames>
    <definedName name="_xlnm.Print_Area" localSheetId="0">'1113123'!$A$1:$M$166</definedName>
  </definedNames>
  <calcPr calcId="145621"/>
</workbook>
</file>

<file path=xl/calcChain.xml><?xml version="1.0" encoding="utf-8"?>
<calcChain xmlns="http://schemas.openxmlformats.org/spreadsheetml/2006/main">
  <c r="K81" i="1" l="1"/>
  <c r="M152" i="1" l="1"/>
  <c r="K152" i="1" l="1"/>
  <c r="M151" i="1"/>
  <c r="K151" i="1"/>
  <c r="M150" i="1"/>
  <c r="K150" i="1"/>
  <c r="M149" i="1"/>
  <c r="K149" i="1"/>
  <c r="M138" i="1"/>
  <c r="M139" i="1"/>
  <c r="M140" i="1"/>
  <c r="K138" i="1"/>
  <c r="K139" i="1"/>
  <c r="K140" i="1"/>
  <c r="M137" i="1"/>
  <c r="K137" i="1"/>
  <c r="H129" i="1"/>
  <c r="J129" i="1" s="1"/>
  <c r="I128" i="1"/>
  <c r="J128" i="1"/>
  <c r="G129" i="1"/>
  <c r="G128" i="1"/>
  <c r="F128" i="1"/>
  <c r="E129" i="1"/>
  <c r="M37" i="1"/>
  <c r="M38" i="1"/>
  <c r="M39" i="1"/>
  <c r="M40" i="1"/>
  <c r="M41" i="1"/>
  <c r="M42" i="1"/>
  <c r="M43" i="1"/>
  <c r="L37" i="1"/>
  <c r="L38" i="1"/>
  <c r="L39" i="1"/>
  <c r="L40" i="1"/>
  <c r="L41" i="1"/>
  <c r="L42" i="1"/>
  <c r="L43" i="1"/>
  <c r="K37" i="1"/>
  <c r="K38" i="1"/>
  <c r="K39" i="1"/>
  <c r="K40" i="1"/>
  <c r="K41" i="1"/>
  <c r="K42" i="1"/>
  <c r="K43" i="1"/>
  <c r="M121" i="1"/>
  <c r="L121" i="1"/>
  <c r="K121" i="1"/>
  <c r="E121" i="1"/>
  <c r="G113" i="1"/>
  <c r="E113" i="1"/>
  <c r="G112" i="1"/>
  <c r="E112" i="1"/>
  <c r="G114" i="1"/>
  <c r="E114" i="1"/>
  <c r="G81" i="1" l="1"/>
  <c r="H81" i="1"/>
  <c r="J81" i="1"/>
  <c r="E81" i="1"/>
  <c r="G67" i="1"/>
  <c r="H67" i="1"/>
  <c r="J67" i="1"/>
  <c r="E67" i="1"/>
  <c r="J51" i="1"/>
  <c r="I51" i="1"/>
  <c r="I43" i="1"/>
  <c r="H51" i="1"/>
  <c r="G51" i="1"/>
  <c r="H39" i="1"/>
  <c r="H36" i="1"/>
  <c r="J37" i="1"/>
  <c r="J38" i="1"/>
  <c r="J39" i="1"/>
  <c r="J40" i="1"/>
  <c r="J41" i="1"/>
  <c r="J42" i="1"/>
  <c r="J36" i="1"/>
  <c r="G37" i="1"/>
  <c r="G38" i="1"/>
  <c r="G39" i="1"/>
  <c r="G40" i="1"/>
  <c r="G41" i="1"/>
  <c r="G42" i="1"/>
  <c r="G36" i="1"/>
  <c r="E43" i="1"/>
  <c r="G43" i="1" s="1"/>
  <c r="E39" i="1"/>
  <c r="E36" i="1"/>
  <c r="M129" i="1" l="1"/>
  <c r="K129" i="1"/>
  <c r="M128" i="1"/>
  <c r="K128" i="1"/>
  <c r="M120" i="1"/>
  <c r="L120" i="1"/>
  <c r="K120" i="1"/>
  <c r="M114" i="1"/>
  <c r="M113" i="1"/>
  <c r="K114" i="1"/>
  <c r="K113" i="1"/>
  <c r="M112" i="1"/>
  <c r="M102" i="1"/>
  <c r="K102" i="1"/>
  <c r="K74" i="1"/>
  <c r="G95" i="1"/>
  <c r="M88" i="1"/>
  <c r="L88" i="1"/>
  <c r="K88" i="1"/>
  <c r="E95" i="1"/>
  <c r="L74" i="1"/>
  <c r="K112" i="1" l="1"/>
  <c r="H95" i="1"/>
  <c r="M74" i="1"/>
  <c r="F43" i="1"/>
  <c r="K95" i="1" l="1"/>
  <c r="J95" i="1"/>
  <c r="M95" i="1" s="1"/>
  <c r="M81" i="1"/>
  <c r="H43" i="1"/>
  <c r="J43" i="1" s="1"/>
  <c r="K67" i="1" l="1"/>
  <c r="L60" i="1"/>
  <c r="M60" i="1"/>
  <c r="K60" i="1"/>
  <c r="L51" i="1"/>
  <c r="M51" i="1"/>
  <c r="K51" i="1"/>
  <c r="L36" i="1"/>
  <c r="K36" i="1"/>
  <c r="M67" i="1" l="1"/>
  <c r="M36" i="1"/>
</calcChain>
</file>

<file path=xl/sharedStrings.xml><?xml version="1.0" encoding="utf-8"?>
<sst xmlns="http://schemas.openxmlformats.org/spreadsheetml/2006/main" count="353" uniqueCount="156">
  <si>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</si>
  <si>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</si>
  <si>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</si>
  <si>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</si>
  <si>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</si>
  <si>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</si>
  <si>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</si>
  <si>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</si>
  <si>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</si>
  <si>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</si>
  <si>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</si>
  <si>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</si>
  <si>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</si>
  <si>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5. Мета бюджетної програми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</si>
  <si>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</si>
  <si>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</si>
  <si>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</si>
  <si>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</si>
  <si>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</si>
  <si>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</si>
  <si>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</si>
  <si>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</si>
  <si>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</si>
  <si>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</si>
  <si>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</si>
  <si>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</si>
  <si>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</si>
  <si>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</si>
  <si>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</si>
  <si>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</si>
  <si>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</si>
  <si>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</si>
  <si>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</si>
  <si>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</si>
  <si>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</si>
  <si>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продукту</t>
  </si>
  <si>
    <t>ефективності</t>
  </si>
  <si>
    <t>якості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</si>
  <si>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</si>
  <si>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</si>
  <si>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(підпис)</t>
  </si>
  <si>
    <t>(ініціали/ініціал, прізвище)</t>
  </si>
  <si>
    <t>про виконання паспорта бюджетної програми місцевого бюджету станом на 01.01.2020 рік</t>
  </si>
  <si>
    <t xml:space="preserve">Управління у справах сім'ї, молоді та спорту Житомирської міської ради </t>
  </si>
  <si>
    <t>Фінансова підтримка громадських організацій</t>
  </si>
  <si>
    <t>Начальник управління у справах сім"ї, молоді та спорту Житомирської міської ради</t>
  </si>
  <si>
    <t>Головний бухгалтер  управління у справах сім"ї, молоді та спорту Житомирської міської ради</t>
  </si>
  <si>
    <t>О. І. Васильєва</t>
  </si>
  <si>
    <t>І. А. Ковальчук</t>
  </si>
  <si>
    <t>1.1.</t>
  </si>
  <si>
    <t>грн.</t>
  </si>
  <si>
    <t>2.1.</t>
  </si>
  <si>
    <t>од.</t>
  </si>
  <si>
    <t>2.2.</t>
  </si>
  <si>
    <t>осіб</t>
  </si>
  <si>
    <t>Пояснення щодо причин розбіжностей між фактичними та затвердженими результативними показниками: розбіжностей немає</t>
  </si>
  <si>
    <t>3.1.</t>
  </si>
  <si>
    <t>3.2.</t>
  </si>
  <si>
    <t>4.1.</t>
  </si>
  <si>
    <t>%</t>
  </si>
  <si>
    <t>Забезпечення умов для підтримки напрямків фізичної культури і спорту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</si>
  <si>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</si>
  <si>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</si>
  <si>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</si>
  <si>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Інші виплати населенню</t>
  </si>
  <si>
    <t>Субсидії та поточні трансферти підприємствам (установам, організаціям)</t>
  </si>
  <si>
    <t>Кредиторська заборгованість на 01.01.2019 р.</t>
  </si>
  <si>
    <t>Цільова програма розвитку галузі фізичної культури і спорту Житомирської міської об’єднаної територіальної громади на 2016-2020 роки</t>
  </si>
  <si>
    <t>1.2.</t>
  </si>
  <si>
    <t>Положення та календарі про проведення регіональних змагань (план по мережі)</t>
  </si>
  <si>
    <t>люд./дні</t>
  </si>
  <si>
    <t xml:space="preserve">Звіт головного судді (план по мережі) </t>
  </si>
  <si>
    <t>грн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</si>
  <si>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</t>
  </si>
  <si>
    <t>Розрахунок відношення 2019 року до 2018 року</t>
  </si>
  <si>
    <t>динаміка кількості спортсменів, які беруть участь у регіональних змаганнях, порівняно з минулим роком</t>
  </si>
  <si>
    <t>обсяги витрат на виплату стипендій</t>
  </si>
  <si>
    <t>Рішення міського виконавчого комітету</t>
  </si>
  <si>
    <t>обсяги витрат на виплату грантів</t>
  </si>
  <si>
    <t>1.3.</t>
  </si>
  <si>
    <t>обсяги витрат на виплату премій</t>
  </si>
  <si>
    <t>кількість стипендій міського голови</t>
  </si>
  <si>
    <t>Розпорядження Житомирського міського голови</t>
  </si>
  <si>
    <t>кількість грантів міського голови</t>
  </si>
  <si>
    <t>2.3.</t>
  </si>
  <si>
    <t>кількість премій міського голови</t>
  </si>
  <si>
    <t>середній розмір стипендій міського голови</t>
  </si>
  <si>
    <t>середня вартість гранту</t>
  </si>
  <si>
    <t>3.3.</t>
  </si>
  <si>
    <t>середній розмір премій міського голови</t>
  </si>
  <si>
    <t xml:space="preserve">Рішення міської ради від 18.12.2018 №1297 "Про бюджет Житомирської міської об’єднаної територіальної громади (бюджет міста Житомира) на 2019 рік" зі змінами             </t>
  </si>
  <si>
    <t>Розрахунок (відношення загальної суми до кількості громадських організацій)</t>
  </si>
  <si>
    <t>Розрахунок</t>
  </si>
  <si>
    <t>-</t>
  </si>
  <si>
    <t xml:space="preserve">Проведення навчально-тренувальних зборів і змагань з неолімпійських видів спорту </t>
  </si>
  <si>
    <t>0810</t>
  </si>
  <si>
    <t xml:space="preserve">Удосконалення системи формування та підготовки збірних команд з неолімпійських видів спорту, створення умов для розвитку індивідуальних
здібностей спортсменів на етапах багаторічної підготовки. </t>
  </si>
  <si>
    <t>Забезпечення розвитку неолімпійських видів спорту.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</si>
  <si>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</si>
  <si>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</si>
  <si>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</si>
  <si>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</si>
  <si>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>Сприяння розвитку неолімпійського виду спорту: веслування на човнах "Дракон"</t>
  </si>
  <si>
    <t>Придбання обладнання і предметів довгострокового користування</t>
  </si>
  <si>
    <t xml:space="preserve">Завдання 1. Проведення навчально-тренувальних зборів з неолімпійських видів спорту з підготовки до змагань </t>
  </si>
  <si>
    <t>витрати на проведення начально-тренувальних зборів з неолімпійських видів спорту з підготовки до регіональних змагань</t>
  </si>
  <si>
    <t>кількість регіональних змагань з неолімпійських видів спорту</t>
  </si>
  <si>
    <t>кількість людино-днів участі у регіональних змаганнях з неолімпійських видів спорту</t>
  </si>
  <si>
    <t>5000</t>
  </si>
  <si>
    <t>середні витрати на один людино-день участі у регіональних змаганнях з неолімпійських видів спорту</t>
  </si>
  <si>
    <t>Розрахунок відношення видатків до кількості змагань з неолімпійських видів спорту з підготовки до регіональних змагань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</si>
  <si>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</t>
  </si>
  <si>
    <t>Завдання 2. Проведення навчально-тренувальних зборів з неолімпійських видів спорту з підготовки до всеукраїнських змагань</t>
  </si>
  <si>
    <t>витрати на проведення начально-тренувальних зборів з неолімпійських видів спорту з підготовки до всеукраїнських змагань</t>
  </si>
  <si>
    <t>кількість навчально-тренувальних зборів з неолімпійських видів спорту з підготовки до всеукраїнських змагань</t>
  </si>
  <si>
    <t>кількість людино-днів навчально-тренувальних зборів з неолімпійських видів спорту з підготовки до всеукраїнських змагань</t>
  </si>
  <si>
    <t>Завдання 3. Організація і проведення регіональних змагань з неолімпійських видів спорту</t>
  </si>
  <si>
    <t>Витрати на організацію і проведення регіональних змагань з неолімпійських видів спорту</t>
  </si>
  <si>
    <t>кількість людино-днів на організацію і проведення регіональних змагань з неолімпійських видів спорту</t>
  </si>
  <si>
    <t>середні витрати на один людино-день участі на організацію і проведення регіональних змагань з неолімпійських видів спорту</t>
  </si>
  <si>
    <t>Завдання 4. Представлення спортивних досягнень спортсменами збірних команд області на всеукраїнських змаганняхз неолімпійських видів спорту</t>
  </si>
  <si>
    <t xml:space="preserve"> </t>
  </si>
  <si>
    <t>динаміка кількості спортсменів регіону, які взяли участь/посіли призові місця у всеукраїнських змаганнх з неолімпійських видів спорту</t>
  </si>
  <si>
    <t>Завдання 5. Сприяння розвитку неолімпійського виду спорту: веслування на човнах "Дракон"</t>
  </si>
  <si>
    <t>Видатки на придбання основних засобів для розвитку неолімпійського виду спорту: веслування на човнах "Дракон"</t>
  </si>
  <si>
    <t>Видатки на придбання інвентарю для розвитку неолімпійського виду спорту: веслування на човнах "Дракон"</t>
  </si>
  <si>
    <t>Кількість основних засобів для розвитку неолімпійського виду спорту: веслування на човнах "Дракон"</t>
  </si>
  <si>
    <t>Розрахунок до кошторису</t>
  </si>
  <si>
    <t>Кількість інвентарю для розвитку неолімпійського виду спорту: веслування на човнах "Дракон"</t>
  </si>
  <si>
    <t>Середні витрати на придбання одного основного засобу для розвитку неолімпійського виду спорту: веслування на човнах "Дракон"</t>
  </si>
  <si>
    <t>Розрахунок (відношення загальної суми до кількості основних засобів)</t>
  </si>
  <si>
    <t>Середні витрати на придбання одного інвентарю для розвитку неолімпійського виду спорту: веслування на човнах "Дракон"</t>
  </si>
  <si>
    <t>Рівень забезпечення основними засобами для розвитку неолімпійського виду спорту: веслування на човнах "Дракон"</t>
  </si>
  <si>
    <t>4.2.</t>
  </si>
  <si>
    <t>Рівень забезпечення інвентарем для розвитку неолімпійського виду спорту: веслування на човнах "Дракон"</t>
  </si>
  <si>
    <t>Завдання 6. Фінансова підтримка громадських організацій</t>
  </si>
  <si>
    <t>Видатки для участі "Танцювального клубу" "Кристал" у міжнародних змаганнях</t>
  </si>
  <si>
    <t xml:space="preserve">Рішення міської ради від 18.12.2018 №1297 "Про бюджет Житомирської міської об’єднаної територіальної громади (бюджет міста Житомира) на 2019 рік" зі змінами                       </t>
  </si>
  <si>
    <t>Видатки для участі у Чемпіонаті міста з футзалу та для участі у Чемпіонаті міста з футзалу молодіжної збірної (2019-2020) футбольного клубу "Бульвар"</t>
  </si>
  <si>
    <t>Видатки для участі у Чемпіонаті міста з футзалу футбольного клубу "Освіта"</t>
  </si>
  <si>
    <t>1.4.</t>
  </si>
  <si>
    <t>Видатки на розвиток футзалу в м.Житомирі</t>
  </si>
  <si>
    <t>Кількість громадських організацій, яким надається фінансова підтримка з бюджету</t>
  </si>
  <si>
    <t>Рішення сесії Житомирської міської ради від 28.12.2015 № 31 "Про затвердження міської цільової соціальної програми розвитку галузі фізичної культури і спорту на 2016-2020 роки" (зі змінами)</t>
  </si>
  <si>
    <t>2.4.</t>
  </si>
  <si>
    <t>Кількість громадських організацій з футзалу, яким надається фінансова підтримка з бюджету</t>
  </si>
  <si>
    <t>Середні витрати на розвиток однієї громадської організації, яким надається фінансова підтримка з бюджету</t>
  </si>
  <si>
    <t>3.4.</t>
  </si>
  <si>
    <t>Середні витрати на розвиток однієї громадської організації з футзалу, яким надається фінансова підтримка з бюджету</t>
  </si>
  <si>
    <t>Динаміка громадських організацій , що отримують фінансову підтримку з бюджету, порівняно з минулим роком, %;</t>
  </si>
  <si>
    <t xml:space="preserve">  </t>
  </si>
  <si>
    <t>У 2019 році виділено 2652092 грн., в т. ч. загального фонду - 1859092 грн., спеціального фонду -793000 грн. Протягом 2019 року проведено 60 міських спортивних заходів та забезпечено участь в 33 обласних і всеукраїнських змаганнях з неолімпійських видів спорту - (29189 людино-днів). Наймасовішими змаганнями року стали: міські змагання з веслування на човнах «Дракон» (350 чол.); відкритий чемпіонат м.Житомира з футзалу серед чоловіків сезону 2018-2019 р.р. – 52 команди (930 чол.); міський турнір серед груп початкової підготовки з боротьби самбо (400 чол.);  змагання з кросфіту серед клубів міста та військовослужбовців ДШВ ЗСУ (140 чол.), турнір з мотокросу на призи С.П.Корольова (понад 300 учасників). Проведено 43 НТЗ (4690 людиноднів). У 2019 році присвоєно звання «Майстер спорту України» 13 спортсменам.  1 спортсмену м.Житомира у 2019 році присвоєно звання «Майстер спорту України міжнародного класу» а саме:  Мороз Дмитро Михайлович – веслування на човнах «Дракон». 1 спортсмену м.Житомира у 2019 році присвоєно звання «Заслужений майстер спорту України» а саме: Недоля Володимир Володимирович – гирьовий спорт.
Найвищі спортивні досягнення:
1. Светківська Анастасія – чемпіонка світу та Європи зі змішаних єдиноборств ММА серед жінок;
2. Демчук Володимир  – переможець Кубку світу з кікбоксингу;
3. Кратюк Вероніка – переможниця кубку світу з кунгфу (саньда);
4. Фролов Єгор – переможець Кубку Європи з кікбоксингу;
5. Мельник Артем – срібний призер Кубку світу з кікбоксингу;
6. Волковський Максим – чемпіон світу з традиційного карате серед дітей;
7. Кузьменко Анатолій – срібний призер чемпіонату світу з традиційного карате;
8. Петренко Марина – чемпіонка України з шахів серед дівчат до 10 років;
9. Журавська Вікторія, Шелест Ілона, Словінська Анастасія, Герговська Дар’я, Долгіх Анастасія – чемпіонки України зі спортивної аеробіки;
10.  Кумечко Віолетта - чемпіонка України з боротьби самбо серед дівчат.</t>
  </si>
  <si>
    <t>Аналіз стану виконання результативних показників: виконано майже на 100%.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</si>
  <si>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розбіжність між касовими та плановими видатками виникла за рахунок невикористаних коштів на проведення заходів  та залученню позабюджетних коштів для економії бюджету.</t>
  </si>
  <si>
    <t>Пояснення щодо причин розбіжностей між фактичними та затвердженими результативними показниками: розбіжність між касовими та плановими видатками виникла за рахунок невикористаних коштів на проведення заходів  та залученню позабюджетних коштів для економії бюджету.</t>
  </si>
  <si>
    <t>Пояснення щодо причин розбіжностей між фактичними та затвердженими результативними показниками: зменшення фактичних видатків відносно планових відбулося у зв'язку з економією бюджетних коштів на закупівлю товарів,  за рахунок чого зменшились середні витрати на проведення заходу.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</si>
</sst>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1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6"/>
  <sheetViews>
    <sheetView tabSelected="1" view="pageBreakPreview" topLeftCell="A97" zoomScale="90" zoomScaleNormal="100" zoomScaleSheetLayoutView="90" workbookViewId="0">
      <selection activeCell="V160" sqref="V160"/>
    </sheetView>
  </sheetViews>
  <sheetFormatPr defaultRowHeight="15.75" x14ac:dyDescent="0.25"/>
  <cols>
    <col min="1" max="1" width="4.42578125" style="1" customWidth="1"/>
    <col min="2" max="2" width="25.7109375" style="1" customWidth="1"/>
    <col min="3" max="3" width="11.42578125" style="1" customWidth="1"/>
    <col min="4" max="4" width="24.85546875" style="1" customWidth="1"/>
    <col min="5" max="5" width="14.140625" style="1" customWidth="1"/>
    <col min="6" max="13" width="13" style="1" customWidth="1"/>
    <col min="14" max="16384" width="9.140625" style="1"/>
  </cols>
  <sheetData>
    <row r="1" spans="1:18" ht="15.75" customHeight="1" x14ac:dyDescent="0.25">
      <c r="J1" s="84" t="s">
        <v>0</v>
      </c>
      <c r="K1" s="84"/>
      <c r="L1" s="84"/>
      <c r="M1" s="84"/>
    </row>
    <row r="2" spans="1:18" x14ac:dyDescent="0.25">
      <c r="J2" s="84"/>
      <c r="K2" s="84"/>
      <c r="L2" s="84"/>
      <c r="M2" s="84"/>
    </row>
    <row r="3" spans="1:18" x14ac:dyDescent="0.25">
      <c r="J3" s="84"/>
      <c r="K3" s="84"/>
      <c r="L3" s="84"/>
      <c r="M3" s="84"/>
    </row>
    <row r="4" spans="1:18" x14ac:dyDescent="0.25">
      <c r="J4" s="84"/>
      <c r="K4" s="84"/>
      <c r="L4" s="84"/>
      <c r="M4" s="84"/>
      <c r="R4" s="34"/>
    </row>
    <row r="5" spans="1:18" x14ac:dyDescent="0.25">
      <c r="A5" s="85" t="s">
        <v>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8" x14ac:dyDescent="0.25">
      <c r="A6" s="85" t="s">
        <v>42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8" x14ac:dyDescent="0.25">
      <c r="A7" s="78" t="s">
        <v>2</v>
      </c>
      <c r="B7" s="2">
        <v>1100000</v>
      </c>
      <c r="C7" s="3"/>
      <c r="E7" s="79" t="s">
        <v>43</v>
      </c>
      <c r="F7" s="79"/>
      <c r="G7" s="79"/>
      <c r="H7" s="79"/>
      <c r="I7" s="79"/>
      <c r="J7" s="79"/>
      <c r="K7" s="79"/>
      <c r="L7" s="79"/>
      <c r="M7" s="79"/>
    </row>
    <row r="8" spans="1:18" ht="15" customHeight="1" x14ac:dyDescent="0.25">
      <c r="A8" s="78"/>
      <c r="B8" s="4" t="s">
        <v>3</v>
      </c>
      <c r="C8" s="5"/>
      <c r="D8" s="6"/>
      <c r="E8" s="82" t="s">
        <v>4</v>
      </c>
      <c r="F8" s="82"/>
      <c r="G8" s="82"/>
      <c r="H8" s="82"/>
      <c r="I8" s="82"/>
      <c r="J8" s="82"/>
      <c r="K8" s="82"/>
      <c r="L8" s="82"/>
      <c r="M8" s="82"/>
    </row>
    <row r="9" spans="1:18" x14ac:dyDescent="0.25">
      <c r="A9" s="78" t="s">
        <v>5</v>
      </c>
      <c r="B9" s="2">
        <v>1110000</v>
      </c>
      <c r="C9" s="3"/>
      <c r="E9" s="79" t="s">
        <v>43</v>
      </c>
      <c r="F9" s="79"/>
      <c r="G9" s="79"/>
      <c r="H9" s="79"/>
      <c r="I9" s="79"/>
      <c r="J9" s="79"/>
      <c r="K9" s="79"/>
      <c r="L9" s="79"/>
      <c r="M9" s="79"/>
    </row>
    <row r="10" spans="1:18" ht="15" customHeight="1" x14ac:dyDescent="0.25">
      <c r="A10" s="78"/>
      <c r="B10" s="4" t="s">
        <v>3</v>
      </c>
      <c r="C10" s="5"/>
      <c r="D10" s="6"/>
      <c r="E10" s="80" t="s">
        <v>6</v>
      </c>
      <c r="F10" s="80"/>
      <c r="G10" s="80"/>
      <c r="H10" s="80"/>
      <c r="I10" s="80"/>
      <c r="J10" s="80"/>
      <c r="K10" s="80"/>
      <c r="L10" s="80"/>
      <c r="M10" s="80"/>
    </row>
    <row r="11" spans="1:18" x14ac:dyDescent="0.25">
      <c r="A11" s="78" t="s">
        <v>7</v>
      </c>
      <c r="B11" s="2">
        <v>1115012</v>
      </c>
      <c r="C11" s="35" t="s">
        <v>95</v>
      </c>
      <c r="E11" s="81" t="s">
        <v>94</v>
      </c>
      <c r="F11" s="81"/>
      <c r="G11" s="81"/>
      <c r="H11" s="81"/>
      <c r="I11" s="81"/>
      <c r="J11" s="81"/>
      <c r="K11" s="81"/>
      <c r="L11" s="81"/>
      <c r="M11" s="81"/>
    </row>
    <row r="12" spans="1:18" ht="15" customHeight="1" x14ac:dyDescent="0.25">
      <c r="A12" s="78"/>
      <c r="B12" s="4" t="s">
        <v>3</v>
      </c>
      <c r="C12" s="7" t="s">
        <v>8</v>
      </c>
      <c r="D12" s="6"/>
      <c r="E12" s="82" t="s">
        <v>9</v>
      </c>
      <c r="F12" s="82"/>
      <c r="G12" s="82"/>
      <c r="H12" s="82"/>
      <c r="I12" s="82"/>
      <c r="J12" s="82"/>
      <c r="K12" s="82"/>
      <c r="L12" s="82"/>
      <c r="M12" s="82"/>
    </row>
    <row r="13" spans="1:18" ht="19.5" customHeight="1" x14ac:dyDescent="0.25">
      <c r="A13" s="83" t="s">
        <v>10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8" x14ac:dyDescent="0.25">
      <c r="A14" s="8"/>
    </row>
    <row r="15" spans="1:18" ht="31.5" x14ac:dyDescent="0.25">
      <c r="A15" s="9" t="s">
        <v>11</v>
      </c>
      <c r="B15" s="63" t="s">
        <v>12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8" ht="30.75" customHeight="1" x14ac:dyDescent="0.25">
      <c r="A16" s="9">
        <v>1</v>
      </c>
      <c r="B16" s="57" t="s">
        <v>96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1:13" ht="24" hidden="1" customHeight="1" x14ac:dyDescent="0.25">
      <c r="A17" s="21">
        <v>2</v>
      </c>
      <c r="B17" s="57" t="s">
        <v>60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1:13" x14ac:dyDescent="0.25">
      <c r="A18" s="8"/>
    </row>
    <row r="19" spans="1:13" x14ac:dyDescent="0.25">
      <c r="A19" s="10" t="s">
        <v>13</v>
      </c>
    </row>
    <row r="20" spans="1:13" ht="31.5" customHeight="1" x14ac:dyDescent="0.25">
      <c r="A20" s="62" t="s">
        <v>97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10" t="s">
        <v>14</v>
      </c>
    </row>
    <row r="22" spans="1:13" x14ac:dyDescent="0.25">
      <c r="A22" s="8"/>
    </row>
    <row r="23" spans="1:13" ht="32.25" customHeight="1" x14ac:dyDescent="0.25">
      <c r="A23" s="9" t="s">
        <v>11</v>
      </c>
      <c r="B23" s="63" t="s">
        <v>15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 ht="15.75" customHeight="1" x14ac:dyDescent="0.25">
      <c r="A24" s="21">
        <v>1</v>
      </c>
      <c r="B24" s="57" t="s">
        <v>98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3" ht="15.75" customHeight="1" x14ac:dyDescent="0.25">
      <c r="A25" s="21">
        <v>2</v>
      </c>
      <c r="B25" s="57" t="s">
        <v>99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</row>
    <row r="26" spans="1:13" ht="15.75" customHeight="1" x14ac:dyDescent="0.25">
      <c r="A26" s="21">
        <v>3</v>
      </c>
      <c r="B26" s="57" t="s">
        <v>100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1:13" ht="15.75" customHeight="1" x14ac:dyDescent="0.25">
      <c r="A27" s="21">
        <v>4</v>
      </c>
      <c r="B27" s="57" t="s">
        <v>101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</row>
    <row r="28" spans="1:13" ht="15.75" customHeight="1" x14ac:dyDescent="0.25">
      <c r="A28" s="31">
        <v>5</v>
      </c>
      <c r="B28" s="57" t="s">
        <v>102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9"/>
    </row>
    <row r="29" spans="1:13" ht="15.75" customHeight="1" x14ac:dyDescent="0.25">
      <c r="A29" s="21">
        <v>6</v>
      </c>
      <c r="B29" s="57" t="s">
        <v>44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</row>
    <row r="30" spans="1:13" x14ac:dyDescent="0.25">
      <c r="A30" s="8"/>
    </row>
    <row r="31" spans="1:13" x14ac:dyDescent="0.25">
      <c r="A31" s="10" t="s">
        <v>16</v>
      </c>
    </row>
    <row r="32" spans="1:13" ht="15.75" customHeight="1" x14ac:dyDescent="0.25">
      <c r="B32" s="3"/>
      <c r="L32" s="3"/>
    </row>
    <row r="33" spans="1:26" ht="30" customHeight="1" x14ac:dyDescent="0.25">
      <c r="A33" s="63" t="s">
        <v>11</v>
      </c>
      <c r="B33" s="63" t="s">
        <v>18</v>
      </c>
      <c r="C33" s="63"/>
      <c r="D33" s="63"/>
      <c r="E33" s="63" t="s">
        <v>19</v>
      </c>
      <c r="F33" s="63"/>
      <c r="G33" s="63"/>
      <c r="H33" s="63" t="s">
        <v>20</v>
      </c>
      <c r="I33" s="63"/>
      <c r="J33" s="63"/>
      <c r="K33" s="63" t="s">
        <v>21</v>
      </c>
      <c r="L33" s="63"/>
      <c r="M33" s="63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33" customHeight="1" x14ac:dyDescent="0.25">
      <c r="A34" s="63"/>
      <c r="B34" s="63"/>
      <c r="C34" s="63"/>
      <c r="D34" s="63"/>
      <c r="E34" s="9" t="s">
        <v>22</v>
      </c>
      <c r="F34" s="9" t="s">
        <v>23</v>
      </c>
      <c r="G34" s="9" t="s">
        <v>24</v>
      </c>
      <c r="H34" s="9" t="s">
        <v>22</v>
      </c>
      <c r="I34" s="9" t="s">
        <v>23</v>
      </c>
      <c r="J34" s="9" t="s">
        <v>24</v>
      </c>
      <c r="K34" s="9" t="s">
        <v>22</v>
      </c>
      <c r="L34" s="9" t="s">
        <v>23</v>
      </c>
      <c r="M34" s="9" t="s">
        <v>24</v>
      </c>
      <c r="R34" s="11"/>
      <c r="S34" s="11"/>
      <c r="T34" s="11"/>
      <c r="U34" s="11"/>
      <c r="V34" s="11"/>
      <c r="W34" s="11"/>
      <c r="X34" s="11"/>
      <c r="Y34" s="11"/>
      <c r="Z34" s="11"/>
    </row>
    <row r="35" spans="1:26" x14ac:dyDescent="0.25">
      <c r="A35" s="9">
        <v>1</v>
      </c>
      <c r="B35" s="63">
        <v>2</v>
      </c>
      <c r="C35" s="63"/>
      <c r="D35" s="63"/>
      <c r="E35" s="9">
        <v>3</v>
      </c>
      <c r="F35" s="9">
        <v>4</v>
      </c>
      <c r="G35" s="9">
        <v>5</v>
      </c>
      <c r="H35" s="9">
        <v>6</v>
      </c>
      <c r="I35" s="9">
        <v>7</v>
      </c>
      <c r="J35" s="9">
        <v>8</v>
      </c>
      <c r="K35" s="9">
        <v>9</v>
      </c>
      <c r="L35" s="9">
        <v>10</v>
      </c>
      <c r="M35" s="9">
        <v>11</v>
      </c>
      <c r="R35" s="11"/>
      <c r="S35" s="11"/>
      <c r="T35" s="11"/>
      <c r="U35" s="11"/>
      <c r="V35" s="11"/>
      <c r="W35" s="11"/>
      <c r="X35" s="11"/>
      <c r="Y35" s="11"/>
      <c r="Z35" s="11"/>
    </row>
    <row r="36" spans="1:26" x14ac:dyDescent="0.25">
      <c r="A36" s="9">
        <v>1</v>
      </c>
      <c r="B36" s="57" t="s">
        <v>61</v>
      </c>
      <c r="C36" s="58"/>
      <c r="D36" s="59"/>
      <c r="E36" s="23">
        <f>666571-86420.6</f>
        <v>580150.4</v>
      </c>
      <c r="F36" s="37">
        <v>0</v>
      </c>
      <c r="G36" s="36">
        <f>E36+F36</f>
        <v>580150.4</v>
      </c>
      <c r="H36" s="23">
        <f>666571-86420.6</f>
        <v>580150.4</v>
      </c>
      <c r="I36" s="37">
        <v>0</v>
      </c>
      <c r="J36" s="23">
        <f>H36+I36</f>
        <v>580150.4</v>
      </c>
      <c r="K36" s="36">
        <f>H36-E36</f>
        <v>0</v>
      </c>
      <c r="L36" s="37">
        <f>I36-F36</f>
        <v>0</v>
      </c>
      <c r="M36" s="36">
        <f>K36+L36</f>
        <v>0</v>
      </c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5" customHeight="1" x14ac:dyDescent="0.25">
      <c r="A37" s="9">
        <v>2</v>
      </c>
      <c r="B37" s="77" t="s">
        <v>62</v>
      </c>
      <c r="C37" s="77"/>
      <c r="D37" s="77"/>
      <c r="E37" s="23">
        <v>644442.87</v>
      </c>
      <c r="F37" s="32">
        <v>0</v>
      </c>
      <c r="G37" s="38">
        <f t="shared" ref="G37:G43" si="0">E37+F37</f>
        <v>644442.87</v>
      </c>
      <c r="H37" s="23">
        <v>644361.56999999995</v>
      </c>
      <c r="I37" s="37">
        <v>0</v>
      </c>
      <c r="J37" s="23">
        <f t="shared" ref="J37:J43" si="1">H37+I37</f>
        <v>644361.56999999995</v>
      </c>
      <c r="K37" s="36">
        <f t="shared" ref="K37:K43" si="2">H37-E37</f>
        <v>-81.300000000046566</v>
      </c>
      <c r="L37" s="37">
        <f t="shared" ref="L37:L43" si="3">I37-F37</f>
        <v>0</v>
      </c>
      <c r="M37" s="36">
        <f t="shared" ref="M37:M43" si="4">K37+L37</f>
        <v>-81.300000000046566</v>
      </c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>
      <c r="A38" s="9">
        <v>3</v>
      </c>
      <c r="B38" s="57" t="s">
        <v>63</v>
      </c>
      <c r="C38" s="58"/>
      <c r="D38" s="59"/>
      <c r="E38" s="23">
        <v>155812.76</v>
      </c>
      <c r="F38" s="32">
        <v>0</v>
      </c>
      <c r="G38" s="38">
        <f t="shared" si="0"/>
        <v>155812.76</v>
      </c>
      <c r="H38" s="23">
        <v>154532.76</v>
      </c>
      <c r="I38" s="37">
        <v>0</v>
      </c>
      <c r="J38" s="23">
        <f t="shared" si="1"/>
        <v>154532.76</v>
      </c>
      <c r="K38" s="36">
        <f t="shared" si="2"/>
        <v>-1280</v>
      </c>
      <c r="L38" s="37">
        <f t="shared" si="3"/>
        <v>0</v>
      </c>
      <c r="M38" s="36">
        <f t="shared" si="4"/>
        <v>-1280</v>
      </c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5">
      <c r="A39" s="21">
        <v>4</v>
      </c>
      <c r="B39" s="57" t="s">
        <v>64</v>
      </c>
      <c r="C39" s="58"/>
      <c r="D39" s="59"/>
      <c r="E39" s="23">
        <f>170700-954.66</f>
        <v>169745.34</v>
      </c>
      <c r="F39" s="37">
        <v>0</v>
      </c>
      <c r="G39" s="36">
        <f t="shared" si="0"/>
        <v>169745.34</v>
      </c>
      <c r="H39" s="23">
        <f>170700-954.66</f>
        <v>169745.34</v>
      </c>
      <c r="I39" s="37">
        <v>0</v>
      </c>
      <c r="J39" s="23">
        <f t="shared" si="1"/>
        <v>169745.34</v>
      </c>
      <c r="K39" s="36">
        <f t="shared" si="2"/>
        <v>0</v>
      </c>
      <c r="L39" s="37">
        <f t="shared" si="3"/>
        <v>0</v>
      </c>
      <c r="M39" s="36">
        <f t="shared" si="4"/>
        <v>0</v>
      </c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33" customHeight="1" x14ac:dyDescent="0.25">
      <c r="A40" s="31">
        <v>5</v>
      </c>
      <c r="B40" s="57" t="s">
        <v>103</v>
      </c>
      <c r="C40" s="58"/>
      <c r="D40" s="59"/>
      <c r="E40" s="23">
        <v>0</v>
      </c>
      <c r="F40" s="36">
        <v>792699</v>
      </c>
      <c r="G40" s="36">
        <f t="shared" si="0"/>
        <v>792699</v>
      </c>
      <c r="H40" s="23">
        <v>0</v>
      </c>
      <c r="I40" s="36">
        <v>792699</v>
      </c>
      <c r="J40" s="23">
        <f t="shared" si="1"/>
        <v>792699</v>
      </c>
      <c r="K40" s="36">
        <f t="shared" si="2"/>
        <v>0</v>
      </c>
      <c r="L40" s="37">
        <f t="shared" si="3"/>
        <v>0</v>
      </c>
      <c r="M40" s="36">
        <f t="shared" si="4"/>
        <v>0</v>
      </c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32.25" customHeight="1" x14ac:dyDescent="0.25">
      <c r="A41" s="21">
        <v>6</v>
      </c>
      <c r="B41" s="57" t="s">
        <v>65</v>
      </c>
      <c r="C41" s="58"/>
      <c r="D41" s="59"/>
      <c r="E41" s="23">
        <v>500000</v>
      </c>
      <c r="F41" s="37">
        <v>0</v>
      </c>
      <c r="G41" s="36">
        <f t="shared" si="0"/>
        <v>500000</v>
      </c>
      <c r="H41" s="23">
        <v>499922</v>
      </c>
      <c r="I41" s="37">
        <v>0</v>
      </c>
      <c r="J41" s="23">
        <f t="shared" si="1"/>
        <v>499922</v>
      </c>
      <c r="K41" s="36">
        <f t="shared" si="2"/>
        <v>-78</v>
      </c>
      <c r="L41" s="37">
        <f t="shared" si="3"/>
        <v>0</v>
      </c>
      <c r="M41" s="36">
        <f t="shared" si="4"/>
        <v>-78</v>
      </c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5">
      <c r="A42" s="21">
        <v>7</v>
      </c>
      <c r="B42" s="57" t="s">
        <v>66</v>
      </c>
      <c r="C42" s="58"/>
      <c r="D42" s="59"/>
      <c r="E42" s="23">
        <v>159769</v>
      </c>
      <c r="F42" s="37">
        <v>0</v>
      </c>
      <c r="G42" s="36">
        <f t="shared" si="0"/>
        <v>159769</v>
      </c>
      <c r="H42" s="23">
        <v>159769</v>
      </c>
      <c r="I42" s="37">
        <v>0</v>
      </c>
      <c r="J42" s="23">
        <f t="shared" si="1"/>
        <v>159769</v>
      </c>
      <c r="K42" s="36">
        <f t="shared" si="2"/>
        <v>0</v>
      </c>
      <c r="L42" s="37">
        <f t="shared" si="3"/>
        <v>0</v>
      </c>
      <c r="M42" s="36">
        <f t="shared" si="4"/>
        <v>0</v>
      </c>
      <c r="R42" s="22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9"/>
      <c r="B43" s="63" t="s">
        <v>25</v>
      </c>
      <c r="C43" s="63"/>
      <c r="D43" s="63"/>
      <c r="E43" s="23">
        <f>SUM(E36:E42)</f>
        <v>2209920.37</v>
      </c>
      <c r="F43" s="36">
        <f t="shared" ref="F43" si="5">SUM(F36:F42)</f>
        <v>792699</v>
      </c>
      <c r="G43" s="36">
        <f t="shared" si="0"/>
        <v>3002619.37</v>
      </c>
      <c r="H43" s="36">
        <f>SUM(H36:H42)</f>
        <v>2208481.0700000003</v>
      </c>
      <c r="I43" s="37">
        <f>SUM(I36:I42)</f>
        <v>792699</v>
      </c>
      <c r="J43" s="23">
        <f t="shared" si="1"/>
        <v>3001180.0700000003</v>
      </c>
      <c r="K43" s="36">
        <f t="shared" si="2"/>
        <v>-1439.2999999998137</v>
      </c>
      <c r="L43" s="37">
        <f t="shared" si="3"/>
        <v>0</v>
      </c>
      <c r="M43" s="36">
        <f t="shared" si="4"/>
        <v>-1439.2999999998137</v>
      </c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39" customHeight="1" x14ac:dyDescent="0.25">
      <c r="A44" s="60" t="s">
        <v>153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1:26" x14ac:dyDescent="0.25">
      <c r="A45" s="8"/>
    </row>
    <row r="46" spans="1:26" ht="33" customHeight="1" x14ac:dyDescent="0.25">
      <c r="A46" s="62" t="s">
        <v>26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1:26" x14ac:dyDescent="0.25">
      <c r="A47" s="8"/>
      <c r="M47" s="3" t="s">
        <v>17</v>
      </c>
    </row>
    <row r="48" spans="1:26" ht="31.5" customHeight="1" x14ac:dyDescent="0.25">
      <c r="A48" s="63" t="s">
        <v>27</v>
      </c>
      <c r="B48" s="63" t="s">
        <v>28</v>
      </c>
      <c r="C48" s="63"/>
      <c r="D48" s="63"/>
      <c r="E48" s="63" t="s">
        <v>19</v>
      </c>
      <c r="F48" s="63"/>
      <c r="G48" s="63"/>
      <c r="H48" s="63" t="s">
        <v>20</v>
      </c>
      <c r="I48" s="63"/>
      <c r="J48" s="63"/>
      <c r="K48" s="63" t="s">
        <v>21</v>
      </c>
      <c r="L48" s="63"/>
      <c r="M48" s="63"/>
    </row>
    <row r="49" spans="1:13" ht="33.75" customHeight="1" x14ac:dyDescent="0.25">
      <c r="A49" s="63"/>
      <c r="B49" s="63"/>
      <c r="C49" s="63"/>
      <c r="D49" s="63"/>
      <c r="E49" s="9" t="s">
        <v>22</v>
      </c>
      <c r="F49" s="9" t="s">
        <v>23</v>
      </c>
      <c r="G49" s="9" t="s">
        <v>24</v>
      </c>
      <c r="H49" s="9" t="s">
        <v>22</v>
      </c>
      <c r="I49" s="9" t="s">
        <v>23</v>
      </c>
      <c r="J49" s="9" t="s">
        <v>24</v>
      </c>
      <c r="K49" s="9" t="s">
        <v>22</v>
      </c>
      <c r="L49" s="9" t="s">
        <v>23</v>
      </c>
      <c r="M49" s="9" t="s">
        <v>24</v>
      </c>
    </row>
    <row r="50" spans="1:13" x14ac:dyDescent="0.25">
      <c r="A50" s="9">
        <v>1</v>
      </c>
      <c r="B50" s="63">
        <v>2</v>
      </c>
      <c r="C50" s="63"/>
      <c r="D50" s="63"/>
      <c r="E50" s="9">
        <v>3</v>
      </c>
      <c r="F50" s="9">
        <v>4</v>
      </c>
      <c r="G50" s="9">
        <v>5</v>
      </c>
      <c r="H50" s="9">
        <v>6</v>
      </c>
      <c r="I50" s="9">
        <v>7</v>
      </c>
      <c r="J50" s="9">
        <v>8</v>
      </c>
      <c r="K50" s="9">
        <v>9</v>
      </c>
      <c r="L50" s="9">
        <v>10</v>
      </c>
      <c r="M50" s="9">
        <v>11</v>
      </c>
    </row>
    <row r="51" spans="1:13" ht="58.5" customHeight="1" x14ac:dyDescent="0.25">
      <c r="A51" s="9">
        <v>1</v>
      </c>
      <c r="B51" s="64" t="s">
        <v>67</v>
      </c>
      <c r="C51" s="64"/>
      <c r="D51" s="64"/>
      <c r="E51" s="21">
        <v>2209920.37</v>
      </c>
      <c r="F51" s="12">
        <v>792699</v>
      </c>
      <c r="G51" s="12">
        <f>E51+F51</f>
        <v>3002619.37</v>
      </c>
      <c r="H51" s="12">
        <f>H43</f>
        <v>2208481.0700000003</v>
      </c>
      <c r="I51" s="9">
        <f>I43</f>
        <v>792699</v>
      </c>
      <c r="J51" s="39">
        <f>J43</f>
        <v>3001180.0700000003</v>
      </c>
      <c r="K51" s="9">
        <f>H51-E51</f>
        <v>-1439.2999999998137</v>
      </c>
      <c r="L51" s="9">
        <f t="shared" ref="L51:M51" si="6">I51-F51</f>
        <v>0</v>
      </c>
      <c r="M51" s="9">
        <f t="shared" si="6"/>
        <v>-1439.2999999998137</v>
      </c>
    </row>
    <row r="52" spans="1:13" x14ac:dyDescent="0.25">
      <c r="A52" s="8"/>
    </row>
    <row r="53" spans="1:13" x14ac:dyDescent="0.25">
      <c r="A53" s="10" t="s">
        <v>29</v>
      </c>
    </row>
    <row r="54" spans="1:13" x14ac:dyDescent="0.25">
      <c r="A54" s="8"/>
    </row>
    <row r="55" spans="1:13" ht="53.25" customHeight="1" x14ac:dyDescent="0.25">
      <c r="A55" s="63" t="s">
        <v>27</v>
      </c>
      <c r="B55" s="63" t="s">
        <v>30</v>
      </c>
      <c r="C55" s="63" t="s">
        <v>31</v>
      </c>
      <c r="D55" s="63" t="s">
        <v>32</v>
      </c>
      <c r="E55" s="63" t="s">
        <v>19</v>
      </c>
      <c r="F55" s="63"/>
      <c r="G55" s="63"/>
      <c r="H55" s="63" t="s">
        <v>33</v>
      </c>
      <c r="I55" s="63"/>
      <c r="J55" s="63"/>
      <c r="K55" s="63" t="s">
        <v>21</v>
      </c>
      <c r="L55" s="63"/>
      <c r="M55" s="63"/>
    </row>
    <row r="56" spans="1:13" ht="30.75" customHeight="1" x14ac:dyDescent="0.25">
      <c r="A56" s="63"/>
      <c r="B56" s="63"/>
      <c r="C56" s="63"/>
      <c r="D56" s="63"/>
      <c r="E56" s="9" t="s">
        <v>22</v>
      </c>
      <c r="F56" s="9" t="s">
        <v>23</v>
      </c>
      <c r="G56" s="9" t="s">
        <v>24</v>
      </c>
      <c r="H56" s="9" t="s">
        <v>22</v>
      </c>
      <c r="I56" s="9" t="s">
        <v>23</v>
      </c>
      <c r="J56" s="9" t="s">
        <v>24</v>
      </c>
      <c r="K56" s="9" t="s">
        <v>22</v>
      </c>
      <c r="L56" s="9" t="s">
        <v>23</v>
      </c>
      <c r="M56" s="9" t="s">
        <v>24</v>
      </c>
    </row>
    <row r="57" spans="1:13" x14ac:dyDescent="0.25">
      <c r="A57" s="9">
        <v>1</v>
      </c>
      <c r="B57" s="9">
        <v>2</v>
      </c>
      <c r="C57" s="9">
        <v>3</v>
      </c>
      <c r="D57" s="9">
        <v>4</v>
      </c>
      <c r="E57" s="9">
        <v>5</v>
      </c>
      <c r="F57" s="9">
        <v>6</v>
      </c>
      <c r="G57" s="9">
        <v>7</v>
      </c>
      <c r="H57" s="9">
        <v>8</v>
      </c>
      <c r="I57" s="9">
        <v>9</v>
      </c>
      <c r="J57" s="9">
        <v>10</v>
      </c>
      <c r="K57" s="9">
        <v>11</v>
      </c>
      <c r="L57" s="9">
        <v>12</v>
      </c>
      <c r="M57" s="9">
        <v>13</v>
      </c>
    </row>
    <row r="58" spans="1:13" x14ac:dyDescent="0.25">
      <c r="A58" s="68" t="s">
        <v>104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70"/>
    </row>
    <row r="59" spans="1:13" x14ac:dyDescent="0.25">
      <c r="A59" s="13">
        <v>1</v>
      </c>
      <c r="B59" s="14" t="s">
        <v>34</v>
      </c>
      <c r="C59" s="13"/>
      <c r="D59" s="14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87.75" customHeight="1" x14ac:dyDescent="0.25">
      <c r="A60" s="15" t="s">
        <v>49</v>
      </c>
      <c r="B60" s="16" t="s">
        <v>105</v>
      </c>
      <c r="C60" s="13" t="s">
        <v>50</v>
      </c>
      <c r="D60" s="13" t="s">
        <v>90</v>
      </c>
      <c r="E60" s="40">
        <v>408283</v>
      </c>
      <c r="F60" s="13">
        <v>0</v>
      </c>
      <c r="G60" s="40">
        <v>408283</v>
      </c>
      <c r="H60" s="40">
        <v>407633</v>
      </c>
      <c r="I60" s="13">
        <v>0</v>
      </c>
      <c r="J60" s="40">
        <v>407633</v>
      </c>
      <c r="K60" s="17">
        <f>H60-E60</f>
        <v>-650</v>
      </c>
      <c r="L60" s="17">
        <f t="shared" ref="L60:M60" si="7">I60-F60</f>
        <v>0</v>
      </c>
      <c r="M60" s="17">
        <f t="shared" si="7"/>
        <v>-650</v>
      </c>
    </row>
    <row r="61" spans="1:13" ht="68.25" customHeight="1" x14ac:dyDescent="0.25">
      <c r="A61" s="15" t="s">
        <v>68</v>
      </c>
      <c r="B61" s="16" t="s">
        <v>106</v>
      </c>
      <c r="C61" s="13" t="s">
        <v>52</v>
      </c>
      <c r="D61" s="13" t="s">
        <v>69</v>
      </c>
      <c r="E61" s="24">
        <v>82</v>
      </c>
      <c r="F61" s="13">
        <v>0</v>
      </c>
      <c r="G61" s="24">
        <v>82</v>
      </c>
      <c r="H61" s="24">
        <v>82</v>
      </c>
      <c r="I61" s="13">
        <v>0</v>
      </c>
      <c r="J61" s="24">
        <v>82</v>
      </c>
      <c r="K61" s="13">
        <v>0</v>
      </c>
      <c r="L61" s="13">
        <v>0</v>
      </c>
      <c r="M61" s="13">
        <v>0</v>
      </c>
    </row>
    <row r="62" spans="1:13" ht="27.75" customHeight="1" x14ac:dyDescent="0.25">
      <c r="A62" s="51" t="s">
        <v>154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3"/>
    </row>
    <row r="63" spans="1:13" x14ac:dyDescent="0.25">
      <c r="A63" s="13">
        <v>2</v>
      </c>
      <c r="B63" s="14" t="s">
        <v>35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38.25" x14ac:dyDescent="0.25">
      <c r="A64" s="15" t="s">
        <v>51</v>
      </c>
      <c r="B64" s="16" t="s">
        <v>107</v>
      </c>
      <c r="C64" s="13" t="s">
        <v>70</v>
      </c>
      <c r="D64" s="13" t="s">
        <v>71</v>
      </c>
      <c r="E64" s="15" t="s">
        <v>108</v>
      </c>
      <c r="F64" s="13">
        <v>0</v>
      </c>
      <c r="G64" s="15" t="s">
        <v>108</v>
      </c>
      <c r="H64" s="15" t="s">
        <v>108</v>
      </c>
      <c r="I64" s="13">
        <v>0</v>
      </c>
      <c r="J64" s="15" t="s">
        <v>108</v>
      </c>
      <c r="K64" s="13">
        <v>0</v>
      </c>
      <c r="L64" s="13">
        <v>0</v>
      </c>
      <c r="M64" s="13">
        <v>0</v>
      </c>
    </row>
    <row r="65" spans="1:13" ht="18" customHeight="1" x14ac:dyDescent="0.25">
      <c r="A65" s="51" t="s">
        <v>55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3"/>
    </row>
    <row r="66" spans="1:13" x14ac:dyDescent="0.25">
      <c r="A66" s="13">
        <v>3</v>
      </c>
      <c r="B66" s="14" t="s">
        <v>36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63.75" x14ac:dyDescent="0.25">
      <c r="A67" s="13" t="s">
        <v>56</v>
      </c>
      <c r="B67" s="25" t="s">
        <v>109</v>
      </c>
      <c r="C67" s="26" t="s">
        <v>72</v>
      </c>
      <c r="D67" s="13" t="s">
        <v>110</v>
      </c>
      <c r="E67" s="18">
        <f>E60/E64</f>
        <v>81.656599999999997</v>
      </c>
      <c r="F67" s="13">
        <v>0</v>
      </c>
      <c r="G67" s="18">
        <f t="shared" ref="G67:J67" si="8">G60/G64</f>
        <v>81.656599999999997</v>
      </c>
      <c r="H67" s="18">
        <f t="shared" si="8"/>
        <v>81.526600000000002</v>
      </c>
      <c r="I67" s="13">
        <v>0</v>
      </c>
      <c r="J67" s="18">
        <f t="shared" si="8"/>
        <v>81.526600000000002</v>
      </c>
      <c r="K67" s="17">
        <f>H67-E67</f>
        <v>-0.12999999999999545</v>
      </c>
      <c r="L67" s="13">
        <v>0</v>
      </c>
      <c r="M67" s="17">
        <f t="shared" ref="M67" si="9">J67-G67</f>
        <v>-0.12999999999999545</v>
      </c>
    </row>
    <row r="68" spans="1:13" ht="30" customHeight="1" x14ac:dyDescent="0.25">
      <c r="A68" s="51" t="s">
        <v>155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3"/>
    </row>
    <row r="69" spans="1:13" x14ac:dyDescent="0.25">
      <c r="A69" s="13">
        <v>4</v>
      </c>
      <c r="B69" s="14" t="s">
        <v>37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76.5" x14ac:dyDescent="0.25">
      <c r="A70" s="15" t="s">
        <v>58</v>
      </c>
      <c r="B70" s="25" t="s">
        <v>111</v>
      </c>
      <c r="C70" s="31" t="s">
        <v>59</v>
      </c>
      <c r="D70" s="20" t="s">
        <v>74</v>
      </c>
      <c r="E70" s="24">
        <v>100</v>
      </c>
      <c r="F70" s="13">
        <v>0</v>
      </c>
      <c r="G70" s="24">
        <v>100</v>
      </c>
      <c r="H70" s="24">
        <v>100</v>
      </c>
      <c r="I70" s="13">
        <v>0</v>
      </c>
      <c r="J70" s="24">
        <v>100</v>
      </c>
      <c r="K70" s="13">
        <v>0</v>
      </c>
      <c r="L70" s="13">
        <v>0</v>
      </c>
      <c r="M70" s="13">
        <v>0</v>
      </c>
    </row>
    <row r="71" spans="1:13" ht="15.75" customHeight="1" x14ac:dyDescent="0.25">
      <c r="A71" s="51" t="s">
        <v>55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3"/>
    </row>
    <row r="72" spans="1:13" x14ac:dyDescent="0.25">
      <c r="A72" s="68" t="s">
        <v>112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70"/>
    </row>
    <row r="73" spans="1:13" x14ac:dyDescent="0.25">
      <c r="A73" s="13">
        <v>1</v>
      </c>
      <c r="B73" s="14" t="s">
        <v>34</v>
      </c>
      <c r="C73" s="13"/>
      <c r="D73" s="14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87.75" customHeight="1" x14ac:dyDescent="0.25">
      <c r="A74" s="15" t="s">
        <v>49</v>
      </c>
      <c r="B74" s="25" t="s">
        <v>113</v>
      </c>
      <c r="C74" s="31" t="s">
        <v>50</v>
      </c>
      <c r="D74" s="13" t="s">
        <v>90</v>
      </c>
      <c r="E74" s="27">
        <v>352500.03</v>
      </c>
      <c r="F74" s="20">
        <v>0</v>
      </c>
      <c r="G74" s="27">
        <v>352500.03</v>
      </c>
      <c r="H74" s="27">
        <v>351908.73</v>
      </c>
      <c r="I74" s="20">
        <v>0</v>
      </c>
      <c r="J74" s="27">
        <v>351908.73</v>
      </c>
      <c r="K74" s="17">
        <f>H74-E74</f>
        <v>-591.30000000004657</v>
      </c>
      <c r="L74" s="17">
        <f t="shared" ref="L74" si="10">I74-F74</f>
        <v>0</v>
      </c>
      <c r="M74" s="17">
        <f t="shared" ref="M74" si="11">J74-G74</f>
        <v>-591.30000000004657</v>
      </c>
    </row>
    <row r="75" spans="1:13" ht="68.25" customHeight="1" x14ac:dyDescent="0.25">
      <c r="A75" s="15" t="s">
        <v>68</v>
      </c>
      <c r="B75" s="25" t="s">
        <v>114</v>
      </c>
      <c r="C75" s="31" t="s">
        <v>52</v>
      </c>
      <c r="D75" s="13" t="s">
        <v>69</v>
      </c>
      <c r="E75" s="43">
        <v>100</v>
      </c>
      <c r="F75" s="20">
        <v>0</v>
      </c>
      <c r="G75" s="43">
        <v>100</v>
      </c>
      <c r="H75" s="43">
        <v>100</v>
      </c>
      <c r="I75" s="20">
        <v>0</v>
      </c>
      <c r="J75" s="43">
        <v>100</v>
      </c>
      <c r="K75" s="13">
        <v>0</v>
      </c>
      <c r="L75" s="13">
        <v>0</v>
      </c>
      <c r="M75" s="13">
        <v>0</v>
      </c>
    </row>
    <row r="76" spans="1:13" ht="30.75" customHeight="1" x14ac:dyDescent="0.25">
      <c r="A76" s="51" t="s">
        <v>154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3"/>
    </row>
    <row r="77" spans="1:13" x14ac:dyDescent="0.25">
      <c r="A77" s="13">
        <v>2</v>
      </c>
      <c r="B77" s="14" t="s">
        <v>35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63.75" x14ac:dyDescent="0.25">
      <c r="A78" s="15" t="s">
        <v>51</v>
      </c>
      <c r="B78" s="25" t="s">
        <v>115</v>
      </c>
      <c r="C78" s="31" t="s">
        <v>70</v>
      </c>
      <c r="D78" s="13" t="s">
        <v>71</v>
      </c>
      <c r="E78" s="18">
        <v>8000</v>
      </c>
      <c r="F78" s="13">
        <v>0</v>
      </c>
      <c r="G78" s="18">
        <v>8000</v>
      </c>
      <c r="H78" s="18">
        <v>8000</v>
      </c>
      <c r="I78" s="13">
        <v>0</v>
      </c>
      <c r="J78" s="18">
        <v>8000</v>
      </c>
      <c r="K78" s="13">
        <v>0</v>
      </c>
      <c r="L78" s="13">
        <v>0</v>
      </c>
      <c r="M78" s="13">
        <v>0</v>
      </c>
    </row>
    <row r="79" spans="1:13" ht="18" customHeight="1" x14ac:dyDescent="0.25">
      <c r="A79" s="51" t="s">
        <v>55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3"/>
    </row>
    <row r="80" spans="1:13" x14ac:dyDescent="0.25">
      <c r="A80" s="13">
        <v>3</v>
      </c>
      <c r="B80" s="14" t="s">
        <v>36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63.75" x14ac:dyDescent="0.25">
      <c r="A81" s="15" t="s">
        <v>56</v>
      </c>
      <c r="B81" s="25" t="s">
        <v>109</v>
      </c>
      <c r="C81" s="31" t="s">
        <v>72</v>
      </c>
      <c r="D81" s="13" t="s">
        <v>110</v>
      </c>
      <c r="E81" s="18">
        <f>E74/E78</f>
        <v>44.062503750000005</v>
      </c>
      <c r="F81" s="13">
        <v>0</v>
      </c>
      <c r="G81" s="18">
        <f t="shared" ref="G81:J81" si="12">G74/G78</f>
        <v>44.062503750000005</v>
      </c>
      <c r="H81" s="18">
        <f t="shared" si="12"/>
        <v>43.988591249999999</v>
      </c>
      <c r="I81" s="13">
        <v>0</v>
      </c>
      <c r="J81" s="18">
        <f t="shared" si="12"/>
        <v>43.988591249999999</v>
      </c>
      <c r="K81" s="18">
        <f>H81-E81</f>
        <v>-7.3912500000005821E-2</v>
      </c>
      <c r="L81" s="13">
        <v>0</v>
      </c>
      <c r="M81" s="17">
        <f t="shared" ref="M81" si="13">J81-G81</f>
        <v>-7.3912500000005821E-2</v>
      </c>
    </row>
    <row r="82" spans="1:13" ht="31.5" customHeight="1" x14ac:dyDescent="0.25">
      <c r="A82" s="51" t="s">
        <v>155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3"/>
    </row>
    <row r="83" spans="1:13" x14ac:dyDescent="0.25">
      <c r="A83" s="13">
        <v>4</v>
      </c>
      <c r="B83" s="14" t="s">
        <v>37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76.5" x14ac:dyDescent="0.25">
      <c r="A84" s="15" t="s">
        <v>58</v>
      </c>
      <c r="B84" s="25" t="s">
        <v>73</v>
      </c>
      <c r="C84" s="31" t="s">
        <v>59</v>
      </c>
      <c r="D84" s="20" t="s">
        <v>74</v>
      </c>
      <c r="E84" s="18">
        <v>100</v>
      </c>
      <c r="F84" s="13">
        <v>0</v>
      </c>
      <c r="G84" s="18">
        <v>100</v>
      </c>
      <c r="H84" s="24">
        <v>100</v>
      </c>
      <c r="I84" s="13">
        <v>0</v>
      </c>
      <c r="J84" s="24">
        <v>100</v>
      </c>
      <c r="K84" s="13">
        <v>0</v>
      </c>
      <c r="L84" s="13">
        <v>0</v>
      </c>
      <c r="M84" s="13">
        <v>0</v>
      </c>
    </row>
    <row r="85" spans="1:13" ht="15.75" customHeight="1" x14ac:dyDescent="0.25">
      <c r="A85" s="51" t="s">
        <v>55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3"/>
    </row>
    <row r="86" spans="1:13" x14ac:dyDescent="0.25">
      <c r="A86" s="68" t="s">
        <v>116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70"/>
    </row>
    <row r="87" spans="1:13" x14ac:dyDescent="0.25">
      <c r="A87" s="13">
        <v>1</v>
      </c>
      <c r="B87" s="14" t="s">
        <v>34</v>
      </c>
      <c r="C87" s="13"/>
      <c r="D87" s="14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87.75" customHeight="1" x14ac:dyDescent="0.25">
      <c r="A88" s="15" t="s">
        <v>49</v>
      </c>
      <c r="B88" s="25" t="s">
        <v>117</v>
      </c>
      <c r="C88" s="13" t="s">
        <v>50</v>
      </c>
      <c r="D88" s="13" t="s">
        <v>90</v>
      </c>
      <c r="E88" s="18">
        <v>358454</v>
      </c>
      <c r="F88" s="13">
        <v>0</v>
      </c>
      <c r="G88" s="18">
        <v>358454</v>
      </c>
      <c r="H88" s="18">
        <v>358454</v>
      </c>
      <c r="I88" s="13">
        <v>0</v>
      </c>
      <c r="J88" s="18">
        <v>358454</v>
      </c>
      <c r="K88" s="17">
        <f>H88-E88</f>
        <v>0</v>
      </c>
      <c r="L88" s="17">
        <f t="shared" ref="L88" si="14">I88-F88</f>
        <v>0</v>
      </c>
      <c r="M88" s="17">
        <f t="shared" ref="M88" si="15">J88-G88</f>
        <v>0</v>
      </c>
    </row>
    <row r="89" spans="1:13" ht="68.25" customHeight="1" x14ac:dyDescent="0.25">
      <c r="A89" s="15" t="s">
        <v>68</v>
      </c>
      <c r="B89" s="25" t="s">
        <v>106</v>
      </c>
      <c r="C89" s="31" t="s">
        <v>52</v>
      </c>
      <c r="D89" s="13" t="s">
        <v>69</v>
      </c>
      <c r="E89" s="24">
        <v>78</v>
      </c>
      <c r="F89" s="13">
        <v>0</v>
      </c>
      <c r="G89" s="24">
        <v>78</v>
      </c>
      <c r="H89" s="24">
        <v>78</v>
      </c>
      <c r="I89" s="13">
        <v>0</v>
      </c>
      <c r="J89" s="24">
        <v>78</v>
      </c>
      <c r="K89" s="13">
        <v>0</v>
      </c>
      <c r="L89" s="13">
        <v>0</v>
      </c>
      <c r="M89" s="13">
        <v>0</v>
      </c>
    </row>
    <row r="90" spans="1:13" ht="17.25" customHeight="1" x14ac:dyDescent="0.25">
      <c r="A90" s="51" t="s">
        <v>55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3"/>
    </row>
    <row r="91" spans="1:13" x14ac:dyDescent="0.25">
      <c r="A91" s="20">
        <v>2</v>
      </c>
      <c r="B91" s="44" t="s">
        <v>35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 ht="51" x14ac:dyDescent="0.25">
      <c r="A92" s="19" t="s">
        <v>51</v>
      </c>
      <c r="B92" s="41" t="s">
        <v>118</v>
      </c>
      <c r="C92" s="42" t="s">
        <v>70</v>
      </c>
      <c r="D92" s="20" t="s">
        <v>71</v>
      </c>
      <c r="E92" s="43">
        <v>6300</v>
      </c>
      <c r="F92" s="20">
        <v>0</v>
      </c>
      <c r="G92" s="43">
        <v>6300</v>
      </c>
      <c r="H92" s="43">
        <v>6300</v>
      </c>
      <c r="I92" s="20">
        <v>0</v>
      </c>
      <c r="J92" s="43">
        <v>6300</v>
      </c>
      <c r="K92" s="20">
        <v>0</v>
      </c>
      <c r="L92" s="20">
        <v>0</v>
      </c>
      <c r="M92" s="20">
        <v>0</v>
      </c>
    </row>
    <row r="93" spans="1:13" ht="18" customHeight="1" x14ac:dyDescent="0.25">
      <c r="A93" s="51" t="s">
        <v>55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3"/>
    </row>
    <row r="94" spans="1:13" x14ac:dyDescent="0.25">
      <c r="A94" s="20">
        <v>3</v>
      </c>
      <c r="B94" s="44" t="s">
        <v>36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ht="63.75" x14ac:dyDescent="0.25">
      <c r="A95" s="19" t="s">
        <v>56</v>
      </c>
      <c r="B95" s="41" t="s">
        <v>119</v>
      </c>
      <c r="C95" s="42" t="s">
        <v>50</v>
      </c>
      <c r="D95" s="20" t="s">
        <v>110</v>
      </c>
      <c r="E95" s="27">
        <f>E88/E92</f>
        <v>56.897460317460315</v>
      </c>
      <c r="F95" s="20">
        <v>0</v>
      </c>
      <c r="G95" s="27">
        <f>G88/G92</f>
        <v>56.897460317460315</v>
      </c>
      <c r="H95" s="45">
        <f>H88/H92</f>
        <v>56.897460317460315</v>
      </c>
      <c r="I95" s="20">
        <v>0</v>
      </c>
      <c r="J95" s="45">
        <f>H95</f>
        <v>56.897460317460315</v>
      </c>
      <c r="K95" s="45">
        <f>H95-E95</f>
        <v>0</v>
      </c>
      <c r="L95" s="20">
        <v>0</v>
      </c>
      <c r="M95" s="45">
        <f t="shared" ref="M95" si="16">J95-G95</f>
        <v>0</v>
      </c>
    </row>
    <row r="96" spans="1:13" ht="15.75" customHeight="1" x14ac:dyDescent="0.25">
      <c r="A96" s="51" t="s">
        <v>55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3"/>
    </row>
    <row r="97" spans="1:21" x14ac:dyDescent="0.25">
      <c r="A97" s="20">
        <v>4</v>
      </c>
      <c r="B97" s="44" t="s">
        <v>37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21" ht="69.75" customHeight="1" x14ac:dyDescent="0.25">
      <c r="A98" s="19" t="s">
        <v>58</v>
      </c>
      <c r="B98" s="41" t="s">
        <v>75</v>
      </c>
      <c r="C98" s="42" t="s">
        <v>59</v>
      </c>
      <c r="D98" s="20" t="s">
        <v>74</v>
      </c>
      <c r="E98" s="43">
        <v>110</v>
      </c>
      <c r="F98" s="20">
        <v>0</v>
      </c>
      <c r="G98" s="43">
        <v>110</v>
      </c>
      <c r="H98" s="43">
        <v>110</v>
      </c>
      <c r="I98" s="20">
        <v>0</v>
      </c>
      <c r="J98" s="43" t="s">
        <v>150</v>
      </c>
      <c r="K98" s="20">
        <v>0</v>
      </c>
      <c r="L98" s="20">
        <v>0</v>
      </c>
      <c r="M98" s="20">
        <v>0</v>
      </c>
    </row>
    <row r="99" spans="1:21" ht="15.75" customHeight="1" x14ac:dyDescent="0.25">
      <c r="A99" s="51" t="s">
        <v>55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3"/>
    </row>
    <row r="100" spans="1:21" x14ac:dyDescent="0.25">
      <c r="A100" s="54" t="s">
        <v>120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6"/>
    </row>
    <row r="101" spans="1:21" x14ac:dyDescent="0.25">
      <c r="A101" s="20">
        <v>1</v>
      </c>
      <c r="B101" s="44" t="s">
        <v>34</v>
      </c>
      <c r="C101" s="20"/>
      <c r="D101" s="44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1:21" ht="41.25" customHeight="1" x14ac:dyDescent="0.25">
      <c r="A102" s="19" t="s">
        <v>49</v>
      </c>
      <c r="B102" s="41" t="s">
        <v>76</v>
      </c>
      <c r="C102" s="42" t="s">
        <v>50</v>
      </c>
      <c r="D102" s="20" t="s">
        <v>77</v>
      </c>
      <c r="E102" s="27">
        <v>144745.34</v>
      </c>
      <c r="F102" s="20">
        <v>0</v>
      </c>
      <c r="G102" s="27">
        <v>144745.34</v>
      </c>
      <c r="H102" s="27">
        <v>144745.34</v>
      </c>
      <c r="I102" s="20">
        <v>0</v>
      </c>
      <c r="J102" s="27">
        <v>144745.34</v>
      </c>
      <c r="K102" s="45">
        <f>H102-E102</f>
        <v>0</v>
      </c>
      <c r="L102" s="20">
        <v>0</v>
      </c>
      <c r="M102" s="45">
        <f t="shared" ref="M102" si="17">J102-G102</f>
        <v>0</v>
      </c>
      <c r="U102" s="1" t="s">
        <v>121</v>
      </c>
    </row>
    <row r="103" spans="1:21" ht="43.5" customHeight="1" x14ac:dyDescent="0.25">
      <c r="A103" s="19" t="s">
        <v>68</v>
      </c>
      <c r="B103" s="41" t="s">
        <v>78</v>
      </c>
      <c r="C103" s="42" t="s">
        <v>50</v>
      </c>
      <c r="D103" s="20" t="s">
        <v>77</v>
      </c>
      <c r="E103" s="27">
        <v>88669</v>
      </c>
      <c r="F103" s="20">
        <v>0</v>
      </c>
      <c r="G103" s="27">
        <v>88669</v>
      </c>
      <c r="H103" s="27">
        <v>88669</v>
      </c>
      <c r="I103" s="20">
        <v>0</v>
      </c>
      <c r="J103" s="27">
        <v>88669</v>
      </c>
      <c r="K103" s="20">
        <v>0</v>
      </c>
      <c r="L103" s="20">
        <v>0</v>
      </c>
      <c r="M103" s="20">
        <v>0</v>
      </c>
    </row>
    <row r="104" spans="1:21" ht="42.75" customHeight="1" x14ac:dyDescent="0.25">
      <c r="A104" s="19" t="s">
        <v>79</v>
      </c>
      <c r="B104" s="41" t="s">
        <v>80</v>
      </c>
      <c r="C104" s="42" t="s">
        <v>50</v>
      </c>
      <c r="D104" s="20" t="s">
        <v>77</v>
      </c>
      <c r="E104" s="27">
        <v>25000</v>
      </c>
      <c r="F104" s="20">
        <v>0</v>
      </c>
      <c r="G104" s="27">
        <v>25000</v>
      </c>
      <c r="H104" s="27">
        <v>25000</v>
      </c>
      <c r="I104" s="20">
        <v>0</v>
      </c>
      <c r="J104" s="27">
        <v>25000</v>
      </c>
      <c r="K104" s="20">
        <v>0</v>
      </c>
      <c r="L104" s="20">
        <v>0</v>
      </c>
      <c r="M104" s="20">
        <v>0</v>
      </c>
    </row>
    <row r="105" spans="1:21" ht="17.25" customHeight="1" x14ac:dyDescent="0.25">
      <c r="A105" s="51" t="s">
        <v>55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3"/>
    </row>
    <row r="106" spans="1:21" x14ac:dyDescent="0.25">
      <c r="A106" s="20">
        <v>2</v>
      </c>
      <c r="B106" s="44" t="s">
        <v>35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1:21" ht="38.25" x14ac:dyDescent="0.25">
      <c r="A107" s="19" t="s">
        <v>51</v>
      </c>
      <c r="B107" s="41" t="s">
        <v>81</v>
      </c>
      <c r="C107" s="42" t="s">
        <v>54</v>
      </c>
      <c r="D107" s="20" t="s">
        <v>82</v>
      </c>
      <c r="E107" s="43">
        <v>45</v>
      </c>
      <c r="F107" s="20">
        <v>0</v>
      </c>
      <c r="G107" s="43">
        <v>45</v>
      </c>
      <c r="H107" s="43">
        <v>45</v>
      </c>
      <c r="I107" s="20">
        <v>0</v>
      </c>
      <c r="J107" s="43">
        <v>45</v>
      </c>
      <c r="K107" s="20">
        <v>0</v>
      </c>
      <c r="L107" s="20">
        <v>0</v>
      </c>
      <c r="M107" s="20">
        <v>0</v>
      </c>
    </row>
    <row r="108" spans="1:21" ht="38.25" x14ac:dyDescent="0.25">
      <c r="A108" s="19" t="s">
        <v>53</v>
      </c>
      <c r="B108" s="41" t="s">
        <v>83</v>
      </c>
      <c r="C108" s="42" t="s">
        <v>54</v>
      </c>
      <c r="D108" s="20" t="s">
        <v>82</v>
      </c>
      <c r="E108" s="43">
        <v>4</v>
      </c>
      <c r="F108" s="20">
        <v>0</v>
      </c>
      <c r="G108" s="43">
        <v>4</v>
      </c>
      <c r="H108" s="43">
        <v>4</v>
      </c>
      <c r="I108" s="20">
        <v>0</v>
      </c>
      <c r="J108" s="43">
        <v>4</v>
      </c>
      <c r="K108" s="20">
        <v>0</v>
      </c>
      <c r="L108" s="20">
        <v>0</v>
      </c>
      <c r="M108" s="20">
        <v>0</v>
      </c>
    </row>
    <row r="109" spans="1:21" ht="38.25" x14ac:dyDescent="0.25">
      <c r="A109" s="19" t="s">
        <v>84</v>
      </c>
      <c r="B109" s="41" t="s">
        <v>85</v>
      </c>
      <c r="C109" s="42" t="s">
        <v>54</v>
      </c>
      <c r="D109" s="20" t="s">
        <v>82</v>
      </c>
      <c r="E109" s="43">
        <v>29</v>
      </c>
      <c r="F109" s="20">
        <v>0</v>
      </c>
      <c r="G109" s="43">
        <v>29</v>
      </c>
      <c r="H109" s="43">
        <v>29</v>
      </c>
      <c r="I109" s="20">
        <v>0</v>
      </c>
      <c r="J109" s="43">
        <v>29</v>
      </c>
      <c r="K109" s="20">
        <v>0</v>
      </c>
      <c r="L109" s="20">
        <v>0</v>
      </c>
      <c r="M109" s="20">
        <v>0</v>
      </c>
    </row>
    <row r="110" spans="1:21" ht="18" customHeight="1" x14ac:dyDescent="0.25">
      <c r="A110" s="51" t="s">
        <v>55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3"/>
    </row>
    <row r="111" spans="1:21" x14ac:dyDescent="0.25">
      <c r="A111" s="20">
        <v>3</v>
      </c>
      <c r="B111" s="44" t="s">
        <v>36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</row>
    <row r="112" spans="1:21" ht="30" customHeight="1" x14ac:dyDescent="0.25">
      <c r="A112" s="19" t="s">
        <v>56</v>
      </c>
      <c r="B112" s="41" t="s">
        <v>86</v>
      </c>
      <c r="C112" s="42" t="s">
        <v>72</v>
      </c>
      <c r="D112" s="20" t="s">
        <v>77</v>
      </c>
      <c r="E112" s="27">
        <f>E102/E107</f>
        <v>3216.5631111111111</v>
      </c>
      <c r="F112" s="20">
        <v>0</v>
      </c>
      <c r="G112" s="27">
        <f>G102/G107</f>
        <v>3216.5631111111111</v>
      </c>
      <c r="H112" s="27">
        <v>3216.56</v>
      </c>
      <c r="I112" s="20">
        <v>0</v>
      </c>
      <c r="J112" s="27">
        <v>3216.56</v>
      </c>
      <c r="K112" s="45">
        <f>H112-E112</f>
        <v>-3.1111111111385981E-3</v>
      </c>
      <c r="L112" s="20">
        <v>0</v>
      </c>
      <c r="M112" s="45">
        <f t="shared" ref="M112:M114" si="18">J112-G112</f>
        <v>-3.1111111111385981E-3</v>
      </c>
    </row>
    <row r="113" spans="1:13" ht="25.5" x14ac:dyDescent="0.25">
      <c r="A113" s="19" t="s">
        <v>57</v>
      </c>
      <c r="B113" s="41" t="s">
        <v>87</v>
      </c>
      <c r="C113" s="42" t="s">
        <v>72</v>
      </c>
      <c r="D113" s="20" t="s">
        <v>77</v>
      </c>
      <c r="E113" s="27">
        <f>E103/E108</f>
        <v>22167.25</v>
      </c>
      <c r="F113" s="20">
        <v>0</v>
      </c>
      <c r="G113" s="27">
        <f>G103/G108</f>
        <v>22167.25</v>
      </c>
      <c r="H113" s="27">
        <v>22167.25</v>
      </c>
      <c r="I113" s="20">
        <v>0</v>
      </c>
      <c r="J113" s="27">
        <v>22167.25</v>
      </c>
      <c r="K113" s="45">
        <f t="shared" ref="K113:K114" si="19">H113-E113</f>
        <v>0</v>
      </c>
      <c r="L113" s="20">
        <v>0</v>
      </c>
      <c r="M113" s="45">
        <f t="shared" si="18"/>
        <v>0</v>
      </c>
    </row>
    <row r="114" spans="1:13" ht="32.25" customHeight="1" x14ac:dyDescent="0.25">
      <c r="A114" s="19" t="s">
        <v>88</v>
      </c>
      <c r="B114" s="41" t="s">
        <v>89</v>
      </c>
      <c r="C114" s="42" t="s">
        <v>72</v>
      </c>
      <c r="D114" s="20" t="s">
        <v>77</v>
      </c>
      <c r="E114" s="27">
        <f>E104/E109</f>
        <v>862.06896551724139</v>
      </c>
      <c r="F114" s="20">
        <v>0</v>
      </c>
      <c r="G114" s="27">
        <f>G104/G109</f>
        <v>862.06896551724139</v>
      </c>
      <c r="H114" s="27">
        <v>862.07</v>
      </c>
      <c r="I114" s="20">
        <v>0</v>
      </c>
      <c r="J114" s="27">
        <v>862.07</v>
      </c>
      <c r="K114" s="45">
        <f t="shared" si="19"/>
        <v>1.0344827586550309E-3</v>
      </c>
      <c r="L114" s="20">
        <v>0</v>
      </c>
      <c r="M114" s="45">
        <f t="shared" si="18"/>
        <v>1.0344827586550309E-3</v>
      </c>
    </row>
    <row r="115" spans="1:13" ht="15.75" customHeight="1" x14ac:dyDescent="0.25">
      <c r="A115" s="51" t="s">
        <v>55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3"/>
    </row>
    <row r="116" spans="1:13" x14ac:dyDescent="0.25">
      <c r="A116" s="20">
        <v>4</v>
      </c>
      <c r="B116" s="44" t="s">
        <v>37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 ht="90" customHeight="1" x14ac:dyDescent="0.25">
      <c r="A117" s="19" t="s">
        <v>58</v>
      </c>
      <c r="B117" s="41" t="s">
        <v>122</v>
      </c>
      <c r="C117" s="42" t="s">
        <v>59</v>
      </c>
      <c r="D117" s="20" t="s">
        <v>74</v>
      </c>
      <c r="E117" s="43">
        <v>110</v>
      </c>
      <c r="F117" s="20">
        <v>0</v>
      </c>
      <c r="G117" s="43">
        <v>110</v>
      </c>
      <c r="H117" s="43">
        <v>110</v>
      </c>
      <c r="I117" s="20">
        <v>0</v>
      </c>
      <c r="J117" s="43">
        <v>110</v>
      </c>
      <c r="K117" s="20">
        <v>0</v>
      </c>
      <c r="L117" s="20">
        <v>0</v>
      </c>
      <c r="M117" s="20">
        <v>0</v>
      </c>
    </row>
    <row r="118" spans="1:13" x14ac:dyDescent="0.25">
      <c r="A118" s="54" t="s">
        <v>123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6"/>
    </row>
    <row r="119" spans="1:13" x14ac:dyDescent="0.25">
      <c r="A119" s="20">
        <v>1</v>
      </c>
      <c r="B119" s="44" t="s">
        <v>34</v>
      </c>
      <c r="C119" s="20"/>
      <c r="D119" s="44"/>
      <c r="E119" s="20"/>
      <c r="F119" s="20"/>
      <c r="G119" s="20"/>
      <c r="H119" s="20"/>
      <c r="I119" s="20"/>
      <c r="J119" s="20"/>
      <c r="K119" s="20"/>
      <c r="L119" s="20"/>
      <c r="M119" s="20"/>
    </row>
    <row r="120" spans="1:13" ht="105" customHeight="1" x14ac:dyDescent="0.25">
      <c r="A120" s="19" t="s">
        <v>49</v>
      </c>
      <c r="B120" s="41" t="s">
        <v>124</v>
      </c>
      <c r="C120" s="20" t="s">
        <v>50</v>
      </c>
      <c r="D120" s="20" t="s">
        <v>90</v>
      </c>
      <c r="E120" s="20">
        <v>0</v>
      </c>
      <c r="F120" s="27">
        <v>792699</v>
      </c>
      <c r="G120" s="27">
        <v>792699</v>
      </c>
      <c r="H120" s="20">
        <v>0</v>
      </c>
      <c r="I120" s="27">
        <v>792699</v>
      </c>
      <c r="J120" s="27">
        <v>792699</v>
      </c>
      <c r="K120" s="45">
        <f>H120-E120</f>
        <v>0</v>
      </c>
      <c r="L120" s="45">
        <f t="shared" ref="L120" si="20">I120-F120</f>
        <v>0</v>
      </c>
      <c r="M120" s="45">
        <f t="shared" ref="M120" si="21">J120-G120</f>
        <v>0</v>
      </c>
    </row>
    <row r="121" spans="1:13" ht="102" customHeight="1" x14ac:dyDescent="0.25">
      <c r="A121" s="19" t="s">
        <v>68</v>
      </c>
      <c r="B121" s="41" t="s">
        <v>125</v>
      </c>
      <c r="C121" s="20" t="s">
        <v>50</v>
      </c>
      <c r="D121" s="20" t="s">
        <v>90</v>
      </c>
      <c r="E121" s="27">
        <f>322500-175000</f>
        <v>147500</v>
      </c>
      <c r="F121" s="20">
        <v>0</v>
      </c>
      <c r="G121" s="27">
        <v>147500</v>
      </c>
      <c r="H121" s="27">
        <v>147380</v>
      </c>
      <c r="I121" s="20">
        <v>0</v>
      </c>
      <c r="J121" s="27">
        <v>147380</v>
      </c>
      <c r="K121" s="27">
        <f>H121-E121</f>
        <v>-120</v>
      </c>
      <c r="L121" s="27">
        <f>I121-F121</f>
        <v>0</v>
      </c>
      <c r="M121" s="27">
        <f>J121-G121</f>
        <v>-120</v>
      </c>
    </row>
    <row r="122" spans="1:13" ht="30.75" customHeight="1" x14ac:dyDescent="0.25">
      <c r="A122" s="51" t="s">
        <v>154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3"/>
    </row>
    <row r="123" spans="1:13" x14ac:dyDescent="0.25">
      <c r="A123" s="20">
        <v>2</v>
      </c>
      <c r="B123" s="44" t="s">
        <v>35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24" spans="1:13" ht="73.5" customHeight="1" x14ac:dyDescent="0.25">
      <c r="A124" s="19" t="s">
        <v>51</v>
      </c>
      <c r="B124" s="41" t="s">
        <v>126</v>
      </c>
      <c r="C124" s="20" t="s">
        <v>52</v>
      </c>
      <c r="D124" s="20" t="s">
        <v>127</v>
      </c>
      <c r="E124" s="20">
        <v>0</v>
      </c>
      <c r="F124" s="20">
        <v>15</v>
      </c>
      <c r="G124" s="20">
        <v>15</v>
      </c>
      <c r="H124" s="20">
        <v>0</v>
      </c>
      <c r="I124" s="20">
        <v>15</v>
      </c>
      <c r="J124" s="20">
        <v>15</v>
      </c>
      <c r="K124" s="20">
        <v>0</v>
      </c>
      <c r="L124" s="20">
        <v>0</v>
      </c>
      <c r="M124" s="20">
        <v>0</v>
      </c>
    </row>
    <row r="125" spans="1:13" ht="68.25" customHeight="1" x14ac:dyDescent="0.25">
      <c r="A125" s="19" t="s">
        <v>53</v>
      </c>
      <c r="B125" s="41" t="s">
        <v>128</v>
      </c>
      <c r="C125" s="20" t="s">
        <v>52</v>
      </c>
      <c r="D125" s="20" t="s">
        <v>127</v>
      </c>
      <c r="E125" s="20">
        <v>90</v>
      </c>
      <c r="F125" s="20">
        <v>0</v>
      </c>
      <c r="G125" s="20">
        <v>90</v>
      </c>
      <c r="H125" s="20">
        <v>90</v>
      </c>
      <c r="I125" s="20">
        <v>0</v>
      </c>
      <c r="J125" s="20">
        <v>90</v>
      </c>
      <c r="K125" s="20">
        <v>0</v>
      </c>
      <c r="L125" s="20">
        <v>0</v>
      </c>
      <c r="M125" s="20">
        <v>0</v>
      </c>
    </row>
    <row r="126" spans="1:13" ht="18" customHeight="1" x14ac:dyDescent="0.25">
      <c r="A126" s="51" t="s">
        <v>55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3"/>
    </row>
    <row r="127" spans="1:13" x14ac:dyDescent="0.25">
      <c r="A127" s="20">
        <v>3</v>
      </c>
      <c r="B127" s="44" t="s">
        <v>36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</row>
    <row r="128" spans="1:13" ht="69.75" customHeight="1" x14ac:dyDescent="0.25">
      <c r="A128" s="19" t="s">
        <v>56</v>
      </c>
      <c r="B128" s="41" t="s">
        <v>129</v>
      </c>
      <c r="C128" s="20" t="s">
        <v>50</v>
      </c>
      <c r="D128" s="20" t="s">
        <v>130</v>
      </c>
      <c r="E128" s="20">
        <v>0</v>
      </c>
      <c r="F128" s="20">
        <f>F120/F124</f>
        <v>52846.6</v>
      </c>
      <c r="G128" s="45">
        <f>E128+F128</f>
        <v>52846.6</v>
      </c>
      <c r="H128" s="20">
        <v>0</v>
      </c>
      <c r="I128" s="20">
        <f>I120/I124</f>
        <v>52846.6</v>
      </c>
      <c r="J128" s="45">
        <f>H128+I128</f>
        <v>52846.6</v>
      </c>
      <c r="K128" s="45">
        <f>H128-E128</f>
        <v>0</v>
      </c>
      <c r="L128" s="20">
        <v>0</v>
      </c>
      <c r="M128" s="45">
        <f t="shared" ref="M128:M129" si="22">J128-G128</f>
        <v>0</v>
      </c>
    </row>
    <row r="129" spans="1:21" ht="63.75" x14ac:dyDescent="0.25">
      <c r="A129" s="19" t="s">
        <v>57</v>
      </c>
      <c r="B129" s="41" t="s">
        <v>131</v>
      </c>
      <c r="C129" s="20" t="s">
        <v>50</v>
      </c>
      <c r="D129" s="20" t="s">
        <v>130</v>
      </c>
      <c r="E129" s="45">
        <f>E121/E125</f>
        <v>1638.8888888888889</v>
      </c>
      <c r="F129" s="20">
        <v>0</v>
      </c>
      <c r="G129" s="45">
        <f>E129+F129</f>
        <v>1638.8888888888889</v>
      </c>
      <c r="H129" s="45">
        <f>H121/H125</f>
        <v>1637.5555555555557</v>
      </c>
      <c r="I129" s="20">
        <v>0</v>
      </c>
      <c r="J129" s="45">
        <f>H129+I129</f>
        <v>1637.5555555555557</v>
      </c>
      <c r="K129" s="45">
        <f t="shared" ref="K129" si="23">H129-E129</f>
        <v>-1.3333333333332575</v>
      </c>
      <c r="L129" s="20">
        <v>0</v>
      </c>
      <c r="M129" s="45">
        <f t="shared" si="22"/>
        <v>-1.3333333333332575</v>
      </c>
    </row>
    <row r="130" spans="1:21" ht="30.75" customHeight="1" x14ac:dyDescent="0.25">
      <c r="A130" s="51" t="s">
        <v>155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3"/>
    </row>
    <row r="131" spans="1:21" x14ac:dyDescent="0.25">
      <c r="A131" s="20">
        <v>4</v>
      </c>
      <c r="B131" s="44" t="s">
        <v>37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21" ht="63.75" x14ac:dyDescent="0.25">
      <c r="A132" s="19" t="s">
        <v>58</v>
      </c>
      <c r="B132" s="41" t="s">
        <v>132</v>
      </c>
      <c r="C132" s="20" t="s">
        <v>59</v>
      </c>
      <c r="D132" s="20" t="s">
        <v>92</v>
      </c>
      <c r="E132" s="43">
        <v>50</v>
      </c>
      <c r="F132" s="20">
        <v>0</v>
      </c>
      <c r="G132" s="43">
        <v>50</v>
      </c>
      <c r="H132" s="43">
        <v>50</v>
      </c>
      <c r="I132" s="20">
        <v>0</v>
      </c>
      <c r="J132" s="43">
        <v>50</v>
      </c>
      <c r="K132" s="20">
        <v>0</v>
      </c>
      <c r="L132" s="20">
        <v>0</v>
      </c>
      <c r="M132" s="20">
        <v>0</v>
      </c>
    </row>
    <row r="133" spans="1:21" ht="63.75" x14ac:dyDescent="0.25">
      <c r="A133" s="19" t="s">
        <v>133</v>
      </c>
      <c r="B133" s="41" t="s">
        <v>134</v>
      </c>
      <c r="C133" s="20" t="s">
        <v>59</v>
      </c>
      <c r="D133" s="20" t="s">
        <v>92</v>
      </c>
      <c r="E133" s="43">
        <v>50</v>
      </c>
      <c r="F133" s="20">
        <v>0</v>
      </c>
      <c r="G133" s="43">
        <v>50</v>
      </c>
      <c r="H133" s="43">
        <v>50</v>
      </c>
      <c r="I133" s="20">
        <v>0</v>
      </c>
      <c r="J133" s="43">
        <v>50</v>
      </c>
      <c r="K133" s="20">
        <v>0</v>
      </c>
      <c r="L133" s="20">
        <v>0</v>
      </c>
      <c r="M133" s="20">
        <v>0</v>
      </c>
    </row>
    <row r="134" spans="1:21" ht="15.75" customHeight="1" x14ac:dyDescent="0.25">
      <c r="A134" s="51" t="s">
        <v>55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3"/>
    </row>
    <row r="135" spans="1:21" x14ac:dyDescent="0.25">
      <c r="A135" s="54" t="s">
        <v>135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6"/>
    </row>
    <row r="136" spans="1:21" x14ac:dyDescent="0.25">
      <c r="A136" s="20">
        <v>1</v>
      </c>
      <c r="B136" s="44" t="s">
        <v>34</v>
      </c>
      <c r="C136" s="20"/>
      <c r="D136" s="44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21" ht="89.25" x14ac:dyDescent="0.25">
      <c r="A137" s="19" t="s">
        <v>49</v>
      </c>
      <c r="B137" s="28" t="s">
        <v>136</v>
      </c>
      <c r="C137" s="20" t="s">
        <v>50</v>
      </c>
      <c r="D137" s="20" t="s">
        <v>137</v>
      </c>
      <c r="E137" s="45">
        <v>5000</v>
      </c>
      <c r="F137" s="20">
        <v>0</v>
      </c>
      <c r="G137" s="45">
        <v>5000</v>
      </c>
      <c r="H137" s="45">
        <v>5000</v>
      </c>
      <c r="I137" s="20">
        <v>0</v>
      </c>
      <c r="J137" s="45">
        <v>5000</v>
      </c>
      <c r="K137" s="45">
        <f>H137-E137</f>
        <v>0</v>
      </c>
      <c r="L137" s="20">
        <v>0</v>
      </c>
      <c r="M137" s="45">
        <f t="shared" ref="M137:M140" si="24">J137-G137</f>
        <v>0</v>
      </c>
      <c r="U137" s="1" t="s">
        <v>121</v>
      </c>
    </row>
    <row r="138" spans="1:21" ht="89.25" x14ac:dyDescent="0.25">
      <c r="A138" s="19" t="s">
        <v>68</v>
      </c>
      <c r="B138" s="28" t="s">
        <v>138</v>
      </c>
      <c r="C138" s="20" t="s">
        <v>50</v>
      </c>
      <c r="D138" s="20" t="s">
        <v>137</v>
      </c>
      <c r="E138" s="45">
        <v>15000</v>
      </c>
      <c r="F138" s="20">
        <v>0</v>
      </c>
      <c r="G138" s="45">
        <v>15000</v>
      </c>
      <c r="H138" s="45">
        <v>15000</v>
      </c>
      <c r="I138" s="20">
        <v>0</v>
      </c>
      <c r="J138" s="45">
        <v>15000</v>
      </c>
      <c r="K138" s="45">
        <f t="shared" ref="K138:K140" si="25">H138-E138</f>
        <v>0</v>
      </c>
      <c r="L138" s="20">
        <v>0</v>
      </c>
      <c r="M138" s="45">
        <f t="shared" si="24"/>
        <v>0</v>
      </c>
    </row>
    <row r="139" spans="1:21" ht="89.25" x14ac:dyDescent="0.25">
      <c r="A139" s="19" t="s">
        <v>79</v>
      </c>
      <c r="B139" s="28" t="s">
        <v>139</v>
      </c>
      <c r="C139" s="20" t="s">
        <v>50</v>
      </c>
      <c r="D139" s="20" t="s">
        <v>137</v>
      </c>
      <c r="E139" s="45">
        <v>5000</v>
      </c>
      <c r="F139" s="20">
        <v>0</v>
      </c>
      <c r="G139" s="45">
        <v>5000</v>
      </c>
      <c r="H139" s="45">
        <v>5000</v>
      </c>
      <c r="I139" s="20">
        <v>0</v>
      </c>
      <c r="J139" s="45">
        <v>5000</v>
      </c>
      <c r="K139" s="45">
        <f t="shared" si="25"/>
        <v>0</v>
      </c>
      <c r="L139" s="20">
        <v>0</v>
      </c>
      <c r="M139" s="45">
        <f t="shared" si="24"/>
        <v>0</v>
      </c>
    </row>
    <row r="140" spans="1:21" ht="89.25" x14ac:dyDescent="0.25">
      <c r="A140" s="19" t="s">
        <v>140</v>
      </c>
      <c r="B140" s="28" t="s">
        <v>141</v>
      </c>
      <c r="C140" s="20" t="s">
        <v>50</v>
      </c>
      <c r="D140" s="20" t="s">
        <v>90</v>
      </c>
      <c r="E140" s="45">
        <v>500000</v>
      </c>
      <c r="F140" s="20">
        <v>0</v>
      </c>
      <c r="G140" s="45">
        <v>500000</v>
      </c>
      <c r="H140" s="27">
        <v>499922</v>
      </c>
      <c r="I140" s="20">
        <v>0</v>
      </c>
      <c r="J140" s="27">
        <v>499922</v>
      </c>
      <c r="K140" s="45">
        <f t="shared" si="25"/>
        <v>-78</v>
      </c>
      <c r="L140" s="20">
        <v>0</v>
      </c>
      <c r="M140" s="45">
        <f t="shared" si="24"/>
        <v>-78</v>
      </c>
    </row>
    <row r="141" spans="1:21" ht="29.25" customHeight="1" x14ac:dyDescent="0.25">
      <c r="A141" s="51" t="s">
        <v>154</v>
      </c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3"/>
    </row>
    <row r="142" spans="1:21" x14ac:dyDescent="0.25">
      <c r="A142" s="20">
        <v>2</v>
      </c>
      <c r="B142" s="44" t="s">
        <v>35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</row>
    <row r="143" spans="1:21" ht="102" x14ac:dyDescent="0.25">
      <c r="A143" s="19" t="s">
        <v>51</v>
      </c>
      <c r="B143" s="28" t="s">
        <v>142</v>
      </c>
      <c r="C143" s="20" t="s">
        <v>52</v>
      </c>
      <c r="D143" s="20" t="s">
        <v>143</v>
      </c>
      <c r="E143" s="20">
        <v>1</v>
      </c>
      <c r="F143" s="20">
        <v>0</v>
      </c>
      <c r="G143" s="20">
        <v>1</v>
      </c>
      <c r="H143" s="20">
        <v>1</v>
      </c>
      <c r="I143" s="20">
        <v>0</v>
      </c>
      <c r="J143" s="20">
        <v>1</v>
      </c>
      <c r="K143" s="20">
        <v>0</v>
      </c>
      <c r="L143" s="20">
        <v>0</v>
      </c>
      <c r="M143" s="20">
        <v>0</v>
      </c>
    </row>
    <row r="144" spans="1:21" ht="102" x14ac:dyDescent="0.25">
      <c r="A144" s="19" t="s">
        <v>53</v>
      </c>
      <c r="B144" s="28" t="s">
        <v>142</v>
      </c>
      <c r="C144" s="20" t="s">
        <v>52</v>
      </c>
      <c r="D144" s="20" t="s">
        <v>143</v>
      </c>
      <c r="E144" s="20">
        <v>1</v>
      </c>
      <c r="F144" s="20"/>
      <c r="G144" s="20">
        <v>1</v>
      </c>
      <c r="H144" s="20">
        <v>1</v>
      </c>
      <c r="I144" s="20">
        <v>0</v>
      </c>
      <c r="J144" s="20">
        <v>1</v>
      </c>
      <c r="K144" s="20">
        <v>0</v>
      </c>
      <c r="L144" s="20">
        <v>0</v>
      </c>
      <c r="M144" s="20">
        <v>0</v>
      </c>
    </row>
    <row r="145" spans="1:13" ht="102" x14ac:dyDescent="0.25">
      <c r="A145" s="19" t="s">
        <v>84</v>
      </c>
      <c r="B145" s="28" t="s">
        <v>142</v>
      </c>
      <c r="C145" s="20" t="s">
        <v>52</v>
      </c>
      <c r="D145" s="20" t="s">
        <v>143</v>
      </c>
      <c r="E145" s="20">
        <v>1</v>
      </c>
      <c r="F145" s="20"/>
      <c r="G145" s="20">
        <v>1</v>
      </c>
      <c r="H145" s="20">
        <v>1</v>
      </c>
      <c r="I145" s="20">
        <v>0</v>
      </c>
      <c r="J145" s="20">
        <v>1</v>
      </c>
      <c r="K145" s="20">
        <v>0</v>
      </c>
      <c r="L145" s="20">
        <v>0</v>
      </c>
      <c r="M145" s="20">
        <v>0</v>
      </c>
    </row>
    <row r="146" spans="1:13" ht="102" x14ac:dyDescent="0.25">
      <c r="A146" s="19" t="s">
        <v>144</v>
      </c>
      <c r="B146" s="46" t="s">
        <v>145</v>
      </c>
      <c r="C146" s="20" t="s">
        <v>52</v>
      </c>
      <c r="D146" s="20" t="s">
        <v>143</v>
      </c>
      <c r="E146" s="20">
        <v>1</v>
      </c>
      <c r="F146" s="20"/>
      <c r="G146" s="20">
        <v>1</v>
      </c>
      <c r="H146" s="20">
        <v>1</v>
      </c>
      <c r="I146" s="20">
        <v>0</v>
      </c>
      <c r="J146" s="20">
        <v>1</v>
      </c>
      <c r="K146" s="20">
        <v>0</v>
      </c>
      <c r="L146" s="20">
        <v>0</v>
      </c>
      <c r="M146" s="20">
        <v>0</v>
      </c>
    </row>
    <row r="147" spans="1:13" ht="18" customHeight="1" x14ac:dyDescent="0.25">
      <c r="A147" s="51" t="s">
        <v>55</v>
      </c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3"/>
    </row>
    <row r="148" spans="1:13" x14ac:dyDescent="0.25">
      <c r="A148" s="20">
        <v>3</v>
      </c>
      <c r="B148" s="44" t="s">
        <v>36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</row>
    <row r="149" spans="1:13" ht="51" x14ac:dyDescent="0.25">
      <c r="A149" s="19" t="s">
        <v>56</v>
      </c>
      <c r="B149" s="28" t="s">
        <v>146</v>
      </c>
      <c r="C149" s="20" t="s">
        <v>50</v>
      </c>
      <c r="D149" s="20" t="s">
        <v>91</v>
      </c>
      <c r="E149" s="45">
        <v>5000</v>
      </c>
      <c r="F149" s="45"/>
      <c r="G149" s="45">
        <v>5000</v>
      </c>
      <c r="H149" s="45">
        <v>5000</v>
      </c>
      <c r="I149" s="20">
        <v>0</v>
      </c>
      <c r="J149" s="45">
        <v>5000</v>
      </c>
      <c r="K149" s="45">
        <f>H149-E149</f>
        <v>0</v>
      </c>
      <c r="L149" s="20">
        <v>0</v>
      </c>
      <c r="M149" s="45">
        <f t="shared" ref="M149:M151" si="26">J149-G149</f>
        <v>0</v>
      </c>
    </row>
    <row r="150" spans="1:13" ht="51" x14ac:dyDescent="0.25">
      <c r="A150" s="19" t="s">
        <v>57</v>
      </c>
      <c r="B150" s="28" t="s">
        <v>146</v>
      </c>
      <c r="C150" s="20" t="s">
        <v>50</v>
      </c>
      <c r="D150" s="20" t="s">
        <v>91</v>
      </c>
      <c r="E150" s="45">
        <v>15000</v>
      </c>
      <c r="F150" s="45"/>
      <c r="G150" s="45">
        <v>15000</v>
      </c>
      <c r="H150" s="45">
        <v>15000</v>
      </c>
      <c r="I150" s="20">
        <v>0</v>
      </c>
      <c r="J150" s="45">
        <v>15000</v>
      </c>
      <c r="K150" s="45">
        <f t="shared" ref="K150:K152" si="27">H150-E150</f>
        <v>0</v>
      </c>
      <c r="L150" s="20">
        <v>0</v>
      </c>
      <c r="M150" s="45">
        <f t="shared" si="26"/>
        <v>0</v>
      </c>
    </row>
    <row r="151" spans="1:13" ht="51" x14ac:dyDescent="0.25">
      <c r="A151" s="19" t="s">
        <v>88</v>
      </c>
      <c r="B151" s="28" t="s">
        <v>146</v>
      </c>
      <c r="C151" s="20" t="s">
        <v>50</v>
      </c>
      <c r="D151" s="20" t="s">
        <v>91</v>
      </c>
      <c r="E151" s="45">
        <v>5000</v>
      </c>
      <c r="F151" s="45"/>
      <c r="G151" s="45">
        <v>5000</v>
      </c>
      <c r="H151" s="45">
        <v>5000</v>
      </c>
      <c r="I151" s="20">
        <v>0</v>
      </c>
      <c r="J151" s="45">
        <v>5000</v>
      </c>
      <c r="K151" s="45">
        <f t="shared" si="27"/>
        <v>0</v>
      </c>
      <c r="L151" s="20">
        <v>0</v>
      </c>
      <c r="M151" s="45">
        <f t="shared" si="26"/>
        <v>0</v>
      </c>
    </row>
    <row r="152" spans="1:13" ht="63.75" x14ac:dyDescent="0.25">
      <c r="A152" s="19" t="s">
        <v>147</v>
      </c>
      <c r="B152" s="28" t="s">
        <v>148</v>
      </c>
      <c r="C152" s="20" t="s">
        <v>50</v>
      </c>
      <c r="D152" s="20" t="s">
        <v>91</v>
      </c>
      <c r="E152" s="45">
        <v>500000</v>
      </c>
      <c r="F152" s="45"/>
      <c r="G152" s="45">
        <v>500000</v>
      </c>
      <c r="H152" s="27">
        <v>499922</v>
      </c>
      <c r="I152" s="20">
        <v>0</v>
      </c>
      <c r="J152" s="27">
        <v>499922</v>
      </c>
      <c r="K152" s="45">
        <f t="shared" si="27"/>
        <v>-78</v>
      </c>
      <c r="L152" s="20">
        <v>0</v>
      </c>
      <c r="M152" s="45">
        <f>J152-G152</f>
        <v>-78</v>
      </c>
    </row>
    <row r="153" spans="1:13" ht="15.75" customHeight="1" x14ac:dyDescent="0.25">
      <c r="A153" s="51" t="s">
        <v>55</v>
      </c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3"/>
    </row>
    <row r="154" spans="1:13" x14ac:dyDescent="0.25">
      <c r="A154" s="20">
        <v>4</v>
      </c>
      <c r="B154" s="44" t="s">
        <v>37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</row>
    <row r="155" spans="1:13" ht="90" customHeight="1" x14ac:dyDescent="0.25">
      <c r="A155" s="19" t="s">
        <v>58</v>
      </c>
      <c r="B155" s="28" t="s">
        <v>149</v>
      </c>
      <c r="C155" s="20" t="s">
        <v>59</v>
      </c>
      <c r="D155" s="20" t="s">
        <v>92</v>
      </c>
      <c r="E155" s="29" t="s">
        <v>93</v>
      </c>
      <c r="F155" s="29"/>
      <c r="G155" s="29" t="s">
        <v>93</v>
      </c>
      <c r="H155" s="29" t="s">
        <v>93</v>
      </c>
      <c r="I155" s="29"/>
      <c r="J155" s="29" t="s">
        <v>93</v>
      </c>
      <c r="K155" s="29" t="s">
        <v>93</v>
      </c>
      <c r="L155" s="29"/>
      <c r="M155" s="29" t="s">
        <v>93</v>
      </c>
    </row>
    <row r="156" spans="1:13" ht="18" customHeight="1" x14ac:dyDescent="0.25">
      <c r="A156" s="51" t="s">
        <v>55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3"/>
    </row>
    <row r="157" spans="1:13" ht="15.75" customHeight="1" x14ac:dyDescent="0.25">
      <c r="A157" s="65" t="s">
        <v>152</v>
      </c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7"/>
    </row>
    <row r="158" spans="1:13" x14ac:dyDescent="0.25">
      <c r="A158" s="8"/>
    </row>
    <row r="159" spans="1:13" ht="19.5" customHeight="1" x14ac:dyDescent="0.25">
      <c r="A159" s="47" t="s">
        <v>38</v>
      </c>
      <c r="B159" s="47"/>
      <c r="C159" s="47"/>
      <c r="D159" s="47"/>
      <c r="E159" s="48"/>
      <c r="F159" s="48"/>
      <c r="G159" s="48"/>
      <c r="H159" s="48"/>
      <c r="I159" s="48"/>
      <c r="J159" s="48"/>
      <c r="K159" s="48"/>
      <c r="L159" s="48"/>
      <c r="M159" s="48"/>
    </row>
    <row r="160" spans="1:13" ht="294.75" customHeight="1" x14ac:dyDescent="0.25">
      <c r="A160" s="50" t="s">
        <v>151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</row>
    <row r="161" spans="1:13" ht="19.5" customHeight="1" x14ac:dyDescent="0.25">
      <c r="A161" s="49" t="s">
        <v>39</v>
      </c>
      <c r="B161" s="49"/>
      <c r="C161" s="49"/>
      <c r="D161" s="49"/>
      <c r="E161" s="48"/>
      <c r="F161" s="48"/>
      <c r="G161" s="48"/>
      <c r="H161" s="48"/>
      <c r="I161" s="48"/>
      <c r="J161" s="48"/>
      <c r="K161" s="48"/>
      <c r="L161" s="48"/>
      <c r="M161" s="48"/>
    </row>
    <row r="162" spans="1:13" ht="15.75" customHeight="1" x14ac:dyDescent="0.25">
      <c r="A162" s="71" t="s">
        <v>45</v>
      </c>
      <c r="B162" s="71"/>
      <c r="C162" s="71"/>
      <c r="D162" s="71"/>
      <c r="E162" s="71"/>
    </row>
    <row r="163" spans="1:13" x14ac:dyDescent="0.25">
      <c r="A163" s="71"/>
      <c r="B163" s="71"/>
      <c r="C163" s="71"/>
      <c r="D163" s="71"/>
      <c r="E163" s="71"/>
      <c r="G163" s="72"/>
      <c r="H163" s="72"/>
      <c r="J163" s="73" t="s">
        <v>48</v>
      </c>
      <c r="K163" s="73"/>
      <c r="L163" s="73"/>
      <c r="M163" s="73"/>
    </row>
    <row r="164" spans="1:13" ht="15.75" customHeight="1" x14ac:dyDescent="0.25">
      <c r="A164" s="30"/>
      <c r="B164" s="30"/>
      <c r="C164" s="30"/>
      <c r="D164" s="30"/>
      <c r="E164" s="30"/>
      <c r="G164" s="74" t="s">
        <v>40</v>
      </c>
      <c r="H164" s="74"/>
      <c r="J164" s="75" t="s">
        <v>41</v>
      </c>
      <c r="K164" s="75"/>
      <c r="L164" s="75"/>
      <c r="M164" s="75"/>
    </row>
    <row r="165" spans="1:13" ht="31.5" customHeight="1" x14ac:dyDescent="0.25">
      <c r="A165" s="71" t="s">
        <v>46</v>
      </c>
      <c r="B165" s="71"/>
      <c r="C165" s="71"/>
      <c r="D165" s="71"/>
      <c r="E165" s="71"/>
      <c r="G165" s="72"/>
      <c r="H165" s="72"/>
      <c r="J165" s="73" t="s">
        <v>47</v>
      </c>
      <c r="K165" s="73"/>
      <c r="L165" s="73"/>
      <c r="M165" s="73"/>
    </row>
    <row r="166" spans="1:13" ht="15.75" customHeight="1" x14ac:dyDescent="0.25">
      <c r="A166" s="71"/>
      <c r="B166" s="71"/>
      <c r="C166" s="71"/>
      <c r="D166" s="71"/>
      <c r="E166" s="71"/>
      <c r="G166" s="74" t="s">
        <v>40</v>
      </c>
      <c r="H166" s="74"/>
      <c r="J166" s="75" t="s">
        <v>41</v>
      </c>
      <c r="K166" s="75"/>
      <c r="L166" s="75"/>
      <c r="M166" s="75"/>
    </row>
  </sheetData>
  <mergeCells count="98">
    <mergeCell ref="J1:M4"/>
    <mergeCell ref="A5:M5"/>
    <mergeCell ref="A6:M6"/>
    <mergeCell ref="A7:A8"/>
    <mergeCell ref="E7:M7"/>
    <mergeCell ref="E8:M8"/>
    <mergeCell ref="B24:M24"/>
    <mergeCell ref="A20:M20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23:M23"/>
    <mergeCell ref="B17:M17"/>
    <mergeCell ref="B43:D43"/>
    <mergeCell ref="B36:D36"/>
    <mergeCell ref="B38:D38"/>
    <mergeCell ref="B25:M25"/>
    <mergeCell ref="A33:A34"/>
    <mergeCell ref="B33:D34"/>
    <mergeCell ref="E33:G33"/>
    <mergeCell ref="H33:J33"/>
    <mergeCell ref="K33:M33"/>
    <mergeCell ref="B26:M26"/>
    <mergeCell ref="B27:M27"/>
    <mergeCell ref="B29:M29"/>
    <mergeCell ref="B39:D39"/>
    <mergeCell ref="B41:D41"/>
    <mergeCell ref="B42:D42"/>
    <mergeCell ref="B28:M28"/>
    <mergeCell ref="R33:T33"/>
    <mergeCell ref="U33:W33"/>
    <mergeCell ref="X33:Z33"/>
    <mergeCell ref="B35:D35"/>
    <mergeCell ref="B37:D37"/>
    <mergeCell ref="A48:A49"/>
    <mergeCell ref="B48:D49"/>
    <mergeCell ref="E48:G48"/>
    <mergeCell ref="H48:J48"/>
    <mergeCell ref="K48:M48"/>
    <mergeCell ref="A99:M99"/>
    <mergeCell ref="A71:M71"/>
    <mergeCell ref="A82:M82"/>
    <mergeCell ref="A85:M85"/>
    <mergeCell ref="A72:M72"/>
    <mergeCell ref="A165:E166"/>
    <mergeCell ref="G165:H165"/>
    <mergeCell ref="J165:M165"/>
    <mergeCell ref="G166:H166"/>
    <mergeCell ref="J166:M166"/>
    <mergeCell ref="A162:E163"/>
    <mergeCell ref="G163:H163"/>
    <mergeCell ref="J163:M163"/>
    <mergeCell ref="G164:H164"/>
    <mergeCell ref="J164:M164"/>
    <mergeCell ref="D55:D56"/>
    <mergeCell ref="E55:G55"/>
    <mergeCell ref="H55:J55"/>
    <mergeCell ref="K55:M55"/>
    <mergeCell ref="A157:M157"/>
    <mergeCell ref="A100:M100"/>
    <mergeCell ref="A105:M105"/>
    <mergeCell ref="A110:M110"/>
    <mergeCell ref="A68:M68"/>
    <mergeCell ref="A58:M58"/>
    <mergeCell ref="A62:M62"/>
    <mergeCell ref="A65:M65"/>
    <mergeCell ref="A86:M86"/>
    <mergeCell ref="A90:M90"/>
    <mergeCell ref="A93:M93"/>
    <mergeCell ref="A96:M96"/>
    <mergeCell ref="B40:D40"/>
    <mergeCell ref="A44:M44"/>
    <mergeCell ref="A46:M46"/>
    <mergeCell ref="A115:M115"/>
    <mergeCell ref="A134:M134"/>
    <mergeCell ref="A118:M118"/>
    <mergeCell ref="A122:M122"/>
    <mergeCell ref="A126:M126"/>
    <mergeCell ref="A130:M130"/>
    <mergeCell ref="A76:M76"/>
    <mergeCell ref="A79:M79"/>
    <mergeCell ref="B50:D50"/>
    <mergeCell ref="B51:D51"/>
    <mergeCell ref="A55:A56"/>
    <mergeCell ref="B55:B56"/>
    <mergeCell ref="C55:C56"/>
    <mergeCell ref="A160:M160"/>
    <mergeCell ref="A156:M156"/>
    <mergeCell ref="A135:M135"/>
    <mergeCell ref="A141:M141"/>
    <mergeCell ref="A147:M147"/>
    <mergeCell ref="A153:M153"/>
  </mergeCells>
  <pageMargins left="0.15748031496062992" right="0.15748031496062992" top="0.35433070866141736" bottom="0.31496062992125984" header="0.31496062992125984" footer="0.31496062992125984"/>
  <pageSetup paperSize="9" scale="77" fitToHeight="0" orientation="landscape" verticalDpi="0" r:id="rId1"/>
  <rowBreaks count="11" manualBreakCount="11">
    <brk id="30" max="12" man="1"/>
    <brk id="52" max="12" man="1"/>
    <brk id="65" min="12" max="12" man="1"/>
    <brk id="79" max="12" man="1"/>
    <brk id="93" max="12" man="1"/>
    <brk id="105" max="12" man="1"/>
    <brk id="120" max="12" man="1"/>
    <brk id="130" max="12" man="1"/>
    <brk id="141" max="12" man="1"/>
    <brk id="147" max="12" man="1"/>
    <brk id="1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1113123</vt:lpstr>
      <vt:lpstr>'1113123'!Область_печати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2020-06-05T08:51:51Z</cp:lastPrinted>
  <dcterms:created xsi:type="dcterms:W3CDTF">2020-01-27T14:50:59Z</dcterms:created>
  <dcterms:modified xsi:type="dcterms:W3CDTF">2020-06-05T09:01:56Z</dcterms:modified>
</cp:coreProperties>
</file>