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90"/>
  </bookViews>
  <sheets>
    <sheet name="1113123" sheetId="1" r:id="rId1"/>
  </sheets>
  <definedNames>
    <definedName name="_xlnm.Print_Area" localSheetId="0">'1113123'!$A$1:$M$75</definedName>
  </definedNames>
  <calcPr calcId="145621"/>
</workbook>
</file>

<file path=xl/calcChain.xml><?xml version="1.0" encoding="utf-8"?>
<calcChain xmlns="http://schemas.openxmlformats.org/spreadsheetml/2006/main">
  <c r="H61" i="1" l="1"/>
  <c r="K61" i="1" s="1"/>
  <c r="J61" i="1"/>
  <c r="M61" i="1"/>
  <c r="M60" i="1"/>
  <c r="K60" i="1"/>
  <c r="H60" i="1"/>
  <c r="J60" i="1"/>
  <c r="H59" i="1"/>
  <c r="K59" i="1" s="1"/>
  <c r="J59" i="1"/>
  <c r="E59" i="1"/>
  <c r="G61" i="1"/>
  <c r="E61" i="1"/>
  <c r="G60" i="1"/>
  <c r="E60" i="1"/>
  <c r="G59" i="1"/>
  <c r="L50" i="1"/>
  <c r="L51" i="1"/>
  <c r="L52" i="1"/>
  <c r="L53" i="1"/>
  <c r="M50" i="1"/>
  <c r="M51" i="1"/>
  <c r="M52" i="1"/>
  <c r="M53" i="1"/>
  <c r="K50" i="1"/>
  <c r="K51" i="1"/>
  <c r="K52" i="1"/>
  <c r="K53" i="1"/>
  <c r="K49" i="1"/>
  <c r="J32" i="1"/>
  <c r="E33" i="1"/>
  <c r="E41" i="1" s="1"/>
  <c r="M59" i="1" l="1"/>
  <c r="J49" i="1"/>
  <c r="I33" i="1"/>
  <c r="I41" i="1" s="1"/>
  <c r="H33" i="1"/>
  <c r="H41" i="1" s="1"/>
  <c r="J31" i="1"/>
  <c r="J30" i="1"/>
  <c r="J33" i="1" l="1"/>
  <c r="J41" i="1" s="1"/>
  <c r="L32" i="1" l="1"/>
  <c r="K32" i="1"/>
  <c r="G32" i="1"/>
  <c r="F33" i="1"/>
  <c r="F41" i="1" s="1"/>
  <c r="L33" i="1" l="1"/>
  <c r="L41" i="1" s="1"/>
  <c r="K31" i="1"/>
  <c r="M32" i="1"/>
  <c r="K33" i="1" l="1"/>
  <c r="K41" i="1" s="1"/>
  <c r="L49" i="1"/>
  <c r="M49" i="1"/>
  <c r="L31" i="1"/>
  <c r="M31" i="1" s="1"/>
  <c r="L30" i="1"/>
  <c r="K30" i="1"/>
  <c r="M33" i="1" l="1"/>
  <c r="M41" i="1" s="1"/>
  <c r="M30" i="1"/>
  <c r="G31" i="1" l="1"/>
  <c r="G30" i="1"/>
  <c r="G33" i="1" l="1"/>
  <c r="G41" i="1" s="1"/>
</calcChain>
</file>

<file path=xl/sharedStrings.xml><?xml version="1.0" encoding="utf-8"?>
<sst xmlns="http://schemas.openxmlformats.org/spreadsheetml/2006/main" count="162" uniqueCount="98">
  <si>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</si>
  <si>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</si>
  <si>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</si>
  <si>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</si>
  <si>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</si>
  <si>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</si>
  <si>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</si>
  <si>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</si>
  <si>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</si>
  <si>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</si>
  <si>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</si>
  <si>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</si>
  <si>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</si>
  <si>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</si>
  <si>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</si>
  <si>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</si>
  <si>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</si>
  <si>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</si>
  <si>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</si>
  <si>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</si>
  <si>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</si>
  <si>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</si>
  <si>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</si>
  <si>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</si>
  <si>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</si>
  <si>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</si>
  <si>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</si>
  <si>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</si>
  <si>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</si>
  <si>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</si>
  <si>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</si>
  <si>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</si>
  <si>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</si>
  <si>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</si>
  <si>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</si>
  <si>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</si>
  <si>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</si>
  <si>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</si>
  <si>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</si>
  <si>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</si>
  <si>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</si>
  <si>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</si>
  <si>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>про виконання паспорта бюджетної програми місцевого бюджету станом на 01.01.2020 рік</t>
  </si>
  <si>
    <t xml:space="preserve">Управління у справах сім'ї, молоді та спорту Житомирської міської ради </t>
  </si>
  <si>
    <t>Начальник управління у справах сім"ї, молоді та спорту Житомирської міської ради</t>
  </si>
  <si>
    <t>Головний бухгалтер  управління у справах сім"ї, молоді та спорту Житомирської міської ради</t>
  </si>
  <si>
    <t>О. І. Васильєва</t>
  </si>
  <si>
    <t>І. А. Ковальчук</t>
  </si>
  <si>
    <t>1.1.</t>
  </si>
  <si>
    <t>грн.</t>
  </si>
  <si>
    <t>2.1.</t>
  </si>
  <si>
    <t>од.</t>
  </si>
  <si>
    <t>Пояснення щодо причин розбіжностей між фактичними та затвердженими результативними показниками: розбіжностей немає</t>
  </si>
  <si>
    <t>3.1.</t>
  </si>
  <si>
    <t>3.2.</t>
  </si>
  <si>
    <t>4.1.</t>
  </si>
  <si>
    <t>%</t>
  </si>
  <si>
    <t>Предмети, матеріали, обладнання та інвентар</t>
  </si>
  <si>
    <t>Оплата послуг (крім комунальних)</t>
  </si>
  <si>
    <t>Кредиторська заборгованість на 01.01.2019 р.</t>
  </si>
  <si>
    <t>Цільова програма розвитку галузі фізичної культури і спорту Житомирської міської об’єднаної територіальної громади на 2016-2020 роки</t>
  </si>
  <si>
    <t>1.2.</t>
  </si>
  <si>
    <t>Положення та календарі про проведення регіональних змагань (план по мережі)</t>
  </si>
  <si>
    <t>люд./дні</t>
  </si>
  <si>
    <t xml:space="preserve">Звіт головного судді (план по мережі) </t>
  </si>
  <si>
    <t>грн</t>
  </si>
  <si>
    <t>Розрахунок відношення 2019 року до 2018 року</t>
  </si>
  <si>
    <t>1.3.</t>
  </si>
  <si>
    <t>0810</t>
  </si>
  <si>
    <t>Забезпечення діяльності місцевих центрів фізичного здоров’я населення "Спорт для всіх" та проведення фізкультурно-масових заходів серед населення регіону</t>
  </si>
  <si>
    <t>Проведення фізкультурно-масових заходів серед населення регіону. Формування у населення сталих традицій та мотивацій щодо фізичного виховання і масового спорту як важливого чинника забезпечення здорового способу життя.</t>
  </si>
  <si>
    <t xml:space="preserve">Залучення місцевих оргнізацій всеукраїнських фізкультурно-спортивних товариств до реалізації місцевих програм з розвитку фізичної культури і спорту </t>
  </si>
  <si>
    <t>Організація фізкультурно-оздоровчої діяльності, проведення масових фізкультурно-оздоровчих і спортивних заходів</t>
  </si>
  <si>
    <t>Витрати на проведення фізкультурно масових заходів, що проводяться місцевими організаціями всеукраїнських фізкультурно-спортивних товариств</t>
  </si>
  <si>
    <t xml:space="preserve">Рішення міської ради від 18.12.2018 №1297 "Про бюджет Житомирської міської об’єднаної територіальної громади (бюджет міста Житомира) на 2019 рік"  зі змінами            </t>
  </si>
  <si>
    <t>Витрати на проведення заходу "Стріт Воркаут"</t>
  </si>
  <si>
    <t>10000,00</t>
  </si>
  <si>
    <t>Витрати на проведення фізкультурно масових заходів, що проводиться спеціалізованою дитячо-юнацькою спортивною школою олімпійського резерву з футболу "Полісся" ЖМР</t>
  </si>
  <si>
    <t>198000,00</t>
  </si>
  <si>
    <t>1.4.</t>
  </si>
  <si>
    <t xml:space="preserve">Кількість фізкультурно масових заходів (у розрізі іх видів), що проводяться місцевими організаціями всеукраїнських фізкультурно-спортивних товариств </t>
  </si>
  <si>
    <t>1.5.</t>
  </si>
  <si>
    <t>Кількість фізкультурно масових заходів, що проводиться спеціалізованою дитячо-юнацькою спортивною школою олімпійського резерву з футболу "Полісся" ЖМР</t>
  </si>
  <si>
    <t>Розрахунок до кошторису</t>
  </si>
  <si>
    <t>1271334,16</t>
  </si>
  <si>
    <t>0</t>
  </si>
  <si>
    <t xml:space="preserve">Кількість людино - днів проведення фізкультурно масових заходів (у розрізі іх видів ), що проводяться місцевими організаціями всеукраїнських фізкультурно-спортивних товариств </t>
  </si>
  <si>
    <t>12500</t>
  </si>
  <si>
    <t>Середні витрати на один людино-день проведення фізкультурно масових заходів (у розрізі іх видів),які проводяться місцевими організаціями всеукраїнських фізкультурно-спортивних товариств</t>
  </si>
  <si>
    <t xml:space="preserve">Розрахунок відношення видатків до кількості людино-днів проведення фізкультурно масових заходів </t>
  </si>
  <si>
    <t xml:space="preserve">Середні витрати на проведення одного фізкультурно-масового заходу для населення (у розрізі їх видів), що проводяться місцевими організаціями всеукраїнських фізкультурно-спортивних товариств </t>
  </si>
  <si>
    <t>середні витрати на проведення одного фізкультурно-масового заходу для населення, що проводиться спеціалізованою дитячо-юнацькою спортивною школою олімпійського резерву з футболу "Полісся" ЖМР</t>
  </si>
  <si>
    <t xml:space="preserve">Динаміка кількості фізкультурно-масових заходів серед населення, проведених місцевими організаціями всеукраїнських фізкультурно-спортивних товариств, порівняно з минулим роком 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</si>
  <si>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розбіжність між касовими та плановими видатками виникла за рахунок невикористаних коштів на проведення заходів  та залученню позабюджетних коштів для економії бюджету.</t>
  </si>
  <si>
    <t>Пояснення щодо причин розбіжностей між фактичними та затвердженими результативними показниками: розбіжність між касовими та плановими видатками виникла за рахунок невикористаних коштів на проведення заходів  та залученню позабюджетних коштів для економії бюджету.</t>
  </si>
  <si>
    <t>Пояснення щодо причин розбіжностей між фактичними та затвердженими результативними показниками: зменшення фактичних видатків відносно планових відбулося у зв'язку з економією бюджетних коштів на закупівлю товарів,  за рахунок чого зменшились середні витрати на проведення заходу.</t>
  </si>
  <si>
    <t>Аналіз стану виконання результативних показників: виконано майже на 100%.</t>
  </si>
  <si>
    <t>У 2019 році проведено: 4-й Нова пошта - космічний напівмарафон та дитячі забіги (вересень, близько 4000 осіб).
 «Спортивне містечко» в рамках відзначення Дня міста (вересень, 600 учасників, 4000 глядачів).
«Велодень – 2019» (3,5 тис. чол.).
Благодійна акція «Біжу за життя». У благодійному забігу брало участь понад 400 учасників, з них близько 100 дітей.
Патріотичний забіг «Біжу за Героїв АТО/ООС». У благодійному забігу брало участь понад 300 учасників.
 ІV турнір з плавання на відкритій воді «Тетерів open» (липень, 350 учасників).
Олімпійський день бігу (червень, 600 учасників).
Заходи до Дня молоді та Дня незалежності України (понад 1000 учасників).
Фізкультурно-оздоровчий проект «Уроки плавання» (400 чол.).
Змагання з пейнтболу серед ветеранів АТО/ООС (80 учасників).
5 змагань зі стріт-воркаут.
Міський фестиваль «Мама, тато, я – спортивна сім’я» (16 родин)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</si>
</sst>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view="pageBreakPreview" topLeftCell="A53" zoomScale="90" zoomScaleNormal="100" zoomScaleSheetLayoutView="90" workbookViewId="0">
      <selection activeCell="O69" sqref="O69"/>
    </sheetView>
  </sheetViews>
  <sheetFormatPr defaultRowHeight="15.75" x14ac:dyDescent="0.25"/>
  <cols>
    <col min="1" max="1" width="4.42578125" style="1" customWidth="1"/>
    <col min="2" max="2" width="27.85546875" style="1" customWidth="1"/>
    <col min="3" max="3" width="11.42578125" style="1" customWidth="1"/>
    <col min="4" max="4" width="24.85546875" style="1" customWidth="1"/>
    <col min="5" max="5" width="14.140625" style="1" customWidth="1"/>
    <col min="6" max="13" width="13" style="1" customWidth="1"/>
    <col min="14" max="16384" width="9.140625" style="1"/>
  </cols>
  <sheetData>
    <row r="1" spans="1:13" ht="15.75" customHeight="1" x14ac:dyDescent="0.25">
      <c r="J1" s="57" t="s">
        <v>0</v>
      </c>
      <c r="K1" s="57"/>
      <c r="L1" s="57"/>
      <c r="M1" s="57"/>
    </row>
    <row r="2" spans="1:13" x14ac:dyDescent="0.25">
      <c r="J2" s="57"/>
      <c r="K2" s="57"/>
      <c r="L2" s="57"/>
      <c r="M2" s="57"/>
    </row>
    <row r="3" spans="1:13" x14ac:dyDescent="0.25">
      <c r="J3" s="57"/>
      <c r="K3" s="57"/>
      <c r="L3" s="57"/>
      <c r="M3" s="57"/>
    </row>
    <row r="4" spans="1:13" x14ac:dyDescent="0.25">
      <c r="J4" s="57"/>
      <c r="K4" s="57"/>
      <c r="L4" s="57"/>
      <c r="M4" s="57"/>
    </row>
    <row r="5" spans="1:13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x14ac:dyDescent="0.25">
      <c r="A6" s="58" t="s">
        <v>42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x14ac:dyDescent="0.25">
      <c r="A7" s="52" t="s">
        <v>2</v>
      </c>
      <c r="B7" s="2">
        <v>1100000</v>
      </c>
      <c r="C7" s="3"/>
      <c r="E7" s="53" t="s">
        <v>43</v>
      </c>
      <c r="F7" s="53"/>
      <c r="G7" s="53"/>
      <c r="H7" s="53"/>
      <c r="I7" s="53"/>
      <c r="J7" s="53"/>
      <c r="K7" s="53"/>
      <c r="L7" s="53"/>
      <c r="M7" s="53"/>
    </row>
    <row r="8" spans="1:13" ht="15" customHeight="1" x14ac:dyDescent="0.25">
      <c r="A8" s="52"/>
      <c r="B8" s="4" t="s">
        <v>3</v>
      </c>
      <c r="C8" s="5"/>
      <c r="D8" s="6"/>
      <c r="E8" s="55" t="s">
        <v>4</v>
      </c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2" t="s">
        <v>5</v>
      </c>
      <c r="B9" s="2">
        <v>1110000</v>
      </c>
      <c r="C9" s="3"/>
      <c r="E9" s="53" t="s">
        <v>43</v>
      </c>
      <c r="F9" s="53"/>
      <c r="G9" s="53"/>
      <c r="H9" s="53"/>
      <c r="I9" s="53"/>
      <c r="J9" s="53"/>
      <c r="K9" s="53"/>
      <c r="L9" s="53"/>
      <c r="M9" s="53"/>
    </row>
    <row r="10" spans="1:13" ht="15" customHeight="1" x14ac:dyDescent="0.25">
      <c r="A10" s="52"/>
      <c r="B10" s="4" t="s">
        <v>3</v>
      </c>
      <c r="C10" s="5"/>
      <c r="D10" s="6"/>
      <c r="E10" s="46" t="s">
        <v>6</v>
      </c>
      <c r="F10" s="46"/>
      <c r="G10" s="46"/>
      <c r="H10" s="46"/>
      <c r="I10" s="46"/>
      <c r="J10" s="46"/>
      <c r="K10" s="46"/>
      <c r="L10" s="46"/>
      <c r="M10" s="46"/>
    </row>
    <row r="11" spans="1:13" ht="33.75" customHeight="1" x14ac:dyDescent="0.25">
      <c r="A11" s="52" t="s">
        <v>7</v>
      </c>
      <c r="B11" s="2">
        <v>1115061</v>
      </c>
      <c r="C11" s="25" t="s">
        <v>68</v>
      </c>
      <c r="E11" s="54" t="s">
        <v>69</v>
      </c>
      <c r="F11" s="54"/>
      <c r="G11" s="54"/>
      <c r="H11" s="54"/>
      <c r="I11" s="54"/>
      <c r="J11" s="54"/>
      <c r="K11" s="54"/>
      <c r="L11" s="54"/>
      <c r="M11" s="54"/>
    </row>
    <row r="12" spans="1:13" ht="33" customHeight="1" x14ac:dyDescent="0.25">
      <c r="A12" s="52"/>
      <c r="B12" s="4" t="s">
        <v>3</v>
      </c>
      <c r="C12" s="7" t="s">
        <v>8</v>
      </c>
      <c r="D12" s="6"/>
      <c r="E12" s="55" t="s">
        <v>9</v>
      </c>
      <c r="F12" s="55"/>
      <c r="G12" s="55"/>
      <c r="H12" s="55"/>
      <c r="I12" s="55"/>
      <c r="J12" s="55"/>
      <c r="K12" s="55"/>
      <c r="L12" s="55"/>
      <c r="M12" s="55"/>
    </row>
    <row r="13" spans="1:13" ht="19.5" customHeight="1" x14ac:dyDescent="0.25">
      <c r="A13" s="56" t="s">
        <v>10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x14ac:dyDescent="0.25">
      <c r="A14" s="8"/>
    </row>
    <row r="15" spans="1:13" ht="31.5" x14ac:dyDescent="0.25">
      <c r="A15" s="9" t="s">
        <v>11</v>
      </c>
      <c r="B15" s="37" t="s">
        <v>12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ht="35.25" customHeight="1" x14ac:dyDescent="0.25">
      <c r="A16" s="9">
        <v>1</v>
      </c>
      <c r="B16" s="49" t="s">
        <v>70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</row>
    <row r="17" spans="1:26" x14ac:dyDescent="0.25">
      <c r="A17" s="8"/>
    </row>
    <row r="18" spans="1:26" x14ac:dyDescent="0.25">
      <c r="A18" s="10" t="s">
        <v>13</v>
      </c>
    </row>
    <row r="19" spans="1:26" ht="31.5" customHeight="1" x14ac:dyDescent="0.25">
      <c r="A19" s="36" t="s">
        <v>71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26" x14ac:dyDescent="0.25">
      <c r="A20" s="10" t="s">
        <v>14</v>
      </c>
    </row>
    <row r="21" spans="1:26" x14ac:dyDescent="0.25">
      <c r="A21" s="8"/>
    </row>
    <row r="22" spans="1:26" ht="32.25" customHeight="1" x14ac:dyDescent="0.25">
      <c r="A22" s="9" t="s">
        <v>11</v>
      </c>
      <c r="B22" s="37" t="s">
        <v>15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26" ht="15.75" customHeight="1" x14ac:dyDescent="0.25">
      <c r="A23" s="20">
        <v>1</v>
      </c>
      <c r="B23" s="49" t="s">
        <v>72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26" x14ac:dyDescent="0.25">
      <c r="A24" s="8"/>
    </row>
    <row r="25" spans="1:26" x14ac:dyDescent="0.25">
      <c r="A25" s="10" t="s">
        <v>16</v>
      </c>
    </row>
    <row r="26" spans="1:26" ht="15.75" customHeight="1" x14ac:dyDescent="0.25">
      <c r="B26" s="3"/>
      <c r="L26" s="3"/>
    </row>
    <row r="27" spans="1:26" ht="30" customHeight="1" x14ac:dyDescent="0.25">
      <c r="A27" s="37" t="s">
        <v>11</v>
      </c>
      <c r="B27" s="37" t="s">
        <v>18</v>
      </c>
      <c r="C27" s="37"/>
      <c r="D27" s="37"/>
      <c r="E27" s="37" t="s">
        <v>19</v>
      </c>
      <c r="F27" s="37"/>
      <c r="G27" s="37"/>
      <c r="H27" s="37" t="s">
        <v>20</v>
      </c>
      <c r="I27" s="37"/>
      <c r="J27" s="37"/>
      <c r="K27" s="37" t="s">
        <v>21</v>
      </c>
      <c r="L27" s="37"/>
      <c r="M27" s="3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33" customHeight="1" x14ac:dyDescent="0.25">
      <c r="A28" s="37"/>
      <c r="B28" s="37"/>
      <c r="C28" s="37"/>
      <c r="D28" s="37"/>
      <c r="E28" s="9" t="s">
        <v>22</v>
      </c>
      <c r="F28" s="9" t="s">
        <v>23</v>
      </c>
      <c r="G28" s="9" t="s">
        <v>24</v>
      </c>
      <c r="H28" s="9" t="s">
        <v>22</v>
      </c>
      <c r="I28" s="9" t="s">
        <v>23</v>
      </c>
      <c r="J28" s="9" t="s">
        <v>24</v>
      </c>
      <c r="K28" s="9" t="s">
        <v>22</v>
      </c>
      <c r="L28" s="9" t="s">
        <v>23</v>
      </c>
      <c r="M28" s="9" t="s">
        <v>24</v>
      </c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25">
      <c r="A29" s="9">
        <v>1</v>
      </c>
      <c r="B29" s="37">
        <v>2</v>
      </c>
      <c r="C29" s="37"/>
      <c r="D29" s="37"/>
      <c r="E29" s="9">
        <v>3</v>
      </c>
      <c r="F29" s="9">
        <v>4</v>
      </c>
      <c r="G29" s="9">
        <v>5</v>
      </c>
      <c r="H29" s="9">
        <v>6</v>
      </c>
      <c r="I29" s="9">
        <v>7</v>
      </c>
      <c r="J29" s="9">
        <v>8</v>
      </c>
      <c r="K29" s="9">
        <v>9</v>
      </c>
      <c r="L29" s="9">
        <v>10</v>
      </c>
      <c r="M29" s="9">
        <v>11</v>
      </c>
      <c r="R29" s="11"/>
      <c r="S29" s="11"/>
      <c r="T29" s="11"/>
      <c r="U29" s="11"/>
      <c r="V29" s="11"/>
      <c r="W29" s="11"/>
      <c r="X29" s="11"/>
      <c r="Y29" s="11"/>
      <c r="Z29" s="11"/>
    </row>
    <row r="30" spans="1:26" x14ac:dyDescent="0.25">
      <c r="A30" s="9">
        <v>1</v>
      </c>
      <c r="B30" s="49" t="s">
        <v>57</v>
      </c>
      <c r="C30" s="50"/>
      <c r="D30" s="51"/>
      <c r="E30" s="30">
        <v>630667.51</v>
      </c>
      <c r="F30" s="28">
        <v>0</v>
      </c>
      <c r="G30" s="29">
        <f>E30+F30</f>
        <v>630667.51</v>
      </c>
      <c r="H30" s="27">
        <v>628287.51</v>
      </c>
      <c r="I30" s="28">
        <v>0</v>
      </c>
      <c r="J30" s="29">
        <f>H30+I30</f>
        <v>628287.51</v>
      </c>
      <c r="K30" s="13">
        <f>H30-E30</f>
        <v>-2380</v>
      </c>
      <c r="L30" s="9">
        <f>I30-F30</f>
        <v>0</v>
      </c>
      <c r="M30" s="13">
        <f>K30+L30</f>
        <v>-2380</v>
      </c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5" customHeight="1" x14ac:dyDescent="0.25">
      <c r="A31" s="9">
        <v>2</v>
      </c>
      <c r="B31" s="48" t="s">
        <v>58</v>
      </c>
      <c r="C31" s="48"/>
      <c r="D31" s="48"/>
      <c r="E31" s="30">
        <v>855340.93</v>
      </c>
      <c r="F31" s="28">
        <v>0</v>
      </c>
      <c r="G31" s="29">
        <f t="shared" ref="G31:G32" si="0">E31+F31</f>
        <v>855340.93</v>
      </c>
      <c r="H31" s="27">
        <v>850895.65</v>
      </c>
      <c r="I31" s="28">
        <v>0</v>
      </c>
      <c r="J31" s="29">
        <f t="shared" ref="J31:J32" si="1">H31+I31</f>
        <v>850895.65</v>
      </c>
      <c r="K31" s="13">
        <f t="shared" ref="K31:K33" si="2">H31-E31</f>
        <v>-4445.2800000000279</v>
      </c>
      <c r="L31" s="9">
        <f t="shared" ref="L31:L33" si="3">I31-F31</f>
        <v>0</v>
      </c>
      <c r="M31" s="13">
        <f t="shared" ref="M31:M33" si="4">K31+L31</f>
        <v>-4445.2800000000279</v>
      </c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0">
        <v>3</v>
      </c>
      <c r="B32" s="49" t="s">
        <v>59</v>
      </c>
      <c r="C32" s="50"/>
      <c r="D32" s="51"/>
      <c r="E32" s="30">
        <v>280837.96000000002</v>
      </c>
      <c r="F32" s="28">
        <v>0</v>
      </c>
      <c r="G32" s="29">
        <f t="shared" si="0"/>
        <v>280837.96000000002</v>
      </c>
      <c r="H32" s="30">
        <v>280837.96000000002</v>
      </c>
      <c r="I32" s="28">
        <v>0</v>
      </c>
      <c r="J32" s="29">
        <f t="shared" si="1"/>
        <v>280837.96000000002</v>
      </c>
      <c r="K32" s="13">
        <f t="shared" si="2"/>
        <v>0</v>
      </c>
      <c r="L32" s="20">
        <f t="shared" si="3"/>
        <v>0</v>
      </c>
      <c r="M32" s="13">
        <f t="shared" si="4"/>
        <v>0</v>
      </c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9"/>
      <c r="B33" s="37" t="s">
        <v>25</v>
      </c>
      <c r="C33" s="37"/>
      <c r="D33" s="37"/>
      <c r="E33" s="29">
        <f t="shared" ref="E33:J33" si="5">SUM(E30:E32)</f>
        <v>1766846.4</v>
      </c>
      <c r="F33" s="29">
        <f t="shared" si="5"/>
        <v>0</v>
      </c>
      <c r="G33" s="29">
        <f t="shared" si="5"/>
        <v>1766846.4</v>
      </c>
      <c r="H33" s="29">
        <f t="shared" si="5"/>
        <v>1760021.12</v>
      </c>
      <c r="I33" s="29">
        <f t="shared" si="5"/>
        <v>0</v>
      </c>
      <c r="J33" s="29">
        <f t="shared" si="5"/>
        <v>1760021.12</v>
      </c>
      <c r="K33" s="13">
        <f t="shared" si="2"/>
        <v>-6825.2799999997951</v>
      </c>
      <c r="L33" s="20">
        <f t="shared" si="3"/>
        <v>0</v>
      </c>
      <c r="M33" s="13">
        <f t="shared" si="4"/>
        <v>-6825.2799999997951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42" customHeight="1" x14ac:dyDescent="0.25">
      <c r="A34" s="59" t="s">
        <v>93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26" x14ac:dyDescent="0.25">
      <c r="A35" s="8"/>
    </row>
    <row r="36" spans="1:26" ht="33" customHeight="1" x14ac:dyDescent="0.25">
      <c r="A36" s="36" t="s">
        <v>26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26" x14ac:dyDescent="0.25">
      <c r="A37" s="8"/>
      <c r="M37" s="3" t="s">
        <v>17</v>
      </c>
    </row>
    <row r="38" spans="1:26" ht="31.5" customHeight="1" x14ac:dyDescent="0.25">
      <c r="A38" s="37" t="s">
        <v>27</v>
      </c>
      <c r="B38" s="37" t="s">
        <v>28</v>
      </c>
      <c r="C38" s="37"/>
      <c r="D38" s="37"/>
      <c r="E38" s="37" t="s">
        <v>19</v>
      </c>
      <c r="F38" s="37"/>
      <c r="G38" s="37"/>
      <c r="H38" s="37" t="s">
        <v>20</v>
      </c>
      <c r="I38" s="37"/>
      <c r="J38" s="37"/>
      <c r="K38" s="37" t="s">
        <v>21</v>
      </c>
      <c r="L38" s="37"/>
      <c r="M38" s="37"/>
    </row>
    <row r="39" spans="1:26" ht="33.75" customHeight="1" x14ac:dyDescent="0.25">
      <c r="A39" s="37"/>
      <c r="B39" s="37"/>
      <c r="C39" s="37"/>
      <c r="D39" s="37"/>
      <c r="E39" s="9" t="s">
        <v>22</v>
      </c>
      <c r="F39" s="9" t="s">
        <v>23</v>
      </c>
      <c r="G39" s="9" t="s">
        <v>24</v>
      </c>
      <c r="H39" s="9" t="s">
        <v>22</v>
      </c>
      <c r="I39" s="9" t="s">
        <v>23</v>
      </c>
      <c r="J39" s="9" t="s">
        <v>24</v>
      </c>
      <c r="K39" s="9" t="s">
        <v>22</v>
      </c>
      <c r="L39" s="9" t="s">
        <v>23</v>
      </c>
      <c r="M39" s="9" t="s">
        <v>24</v>
      </c>
    </row>
    <row r="40" spans="1:26" x14ac:dyDescent="0.25">
      <c r="A40" s="9">
        <v>1</v>
      </c>
      <c r="B40" s="37">
        <v>2</v>
      </c>
      <c r="C40" s="37"/>
      <c r="D40" s="37"/>
      <c r="E40" s="9">
        <v>3</v>
      </c>
      <c r="F40" s="9">
        <v>4</v>
      </c>
      <c r="G40" s="9">
        <v>5</v>
      </c>
      <c r="H40" s="9">
        <v>6</v>
      </c>
      <c r="I40" s="9">
        <v>7</v>
      </c>
      <c r="J40" s="9">
        <v>8</v>
      </c>
      <c r="K40" s="9">
        <v>9</v>
      </c>
      <c r="L40" s="9">
        <v>10</v>
      </c>
      <c r="M40" s="9">
        <v>11</v>
      </c>
    </row>
    <row r="41" spans="1:26" ht="58.5" customHeight="1" x14ac:dyDescent="0.25">
      <c r="A41" s="9">
        <v>1</v>
      </c>
      <c r="B41" s="38" t="s">
        <v>60</v>
      </c>
      <c r="C41" s="38"/>
      <c r="D41" s="38"/>
      <c r="E41" s="13">
        <f>E33</f>
        <v>1766846.4</v>
      </c>
      <c r="F41" s="13">
        <f t="shared" ref="F41:M41" si="6">F33</f>
        <v>0</v>
      </c>
      <c r="G41" s="13">
        <f t="shared" si="6"/>
        <v>1766846.4</v>
      </c>
      <c r="H41" s="13">
        <f t="shared" si="6"/>
        <v>1760021.12</v>
      </c>
      <c r="I41" s="13">
        <f t="shared" si="6"/>
        <v>0</v>
      </c>
      <c r="J41" s="13">
        <f t="shared" si="6"/>
        <v>1760021.12</v>
      </c>
      <c r="K41" s="13">
        <f t="shared" si="6"/>
        <v>-6825.2799999997951</v>
      </c>
      <c r="L41" s="13">
        <f t="shared" si="6"/>
        <v>0</v>
      </c>
      <c r="M41" s="13">
        <f t="shared" si="6"/>
        <v>-6825.2799999997951</v>
      </c>
    </row>
    <row r="42" spans="1:26" x14ac:dyDescent="0.25">
      <c r="A42" s="8"/>
    </row>
    <row r="43" spans="1:26" x14ac:dyDescent="0.25">
      <c r="A43" s="10" t="s">
        <v>29</v>
      </c>
    </row>
    <row r="44" spans="1:26" x14ac:dyDescent="0.25">
      <c r="A44" s="8"/>
    </row>
    <row r="45" spans="1:26" ht="53.25" customHeight="1" x14ac:dyDescent="0.25">
      <c r="A45" s="37" t="s">
        <v>27</v>
      </c>
      <c r="B45" s="37" t="s">
        <v>30</v>
      </c>
      <c r="C45" s="37" t="s">
        <v>31</v>
      </c>
      <c r="D45" s="37" t="s">
        <v>32</v>
      </c>
      <c r="E45" s="37" t="s">
        <v>19</v>
      </c>
      <c r="F45" s="37"/>
      <c r="G45" s="37"/>
      <c r="H45" s="37" t="s">
        <v>33</v>
      </c>
      <c r="I45" s="37"/>
      <c r="J45" s="37"/>
      <c r="K45" s="37" t="s">
        <v>21</v>
      </c>
      <c r="L45" s="37"/>
      <c r="M45" s="37"/>
    </row>
    <row r="46" spans="1:26" ht="30.75" customHeight="1" x14ac:dyDescent="0.25">
      <c r="A46" s="37"/>
      <c r="B46" s="37"/>
      <c r="C46" s="37"/>
      <c r="D46" s="37"/>
      <c r="E46" s="9" t="s">
        <v>22</v>
      </c>
      <c r="F46" s="9" t="s">
        <v>23</v>
      </c>
      <c r="G46" s="9" t="s">
        <v>24</v>
      </c>
      <c r="H46" s="9" t="s">
        <v>22</v>
      </c>
      <c r="I46" s="9" t="s">
        <v>23</v>
      </c>
      <c r="J46" s="9" t="s">
        <v>24</v>
      </c>
      <c r="K46" s="9" t="s">
        <v>22</v>
      </c>
      <c r="L46" s="9" t="s">
        <v>23</v>
      </c>
      <c r="M46" s="9" t="s">
        <v>24</v>
      </c>
    </row>
    <row r="47" spans="1:26" x14ac:dyDescent="0.25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9">
        <v>12</v>
      </c>
      <c r="M47" s="9">
        <v>13</v>
      </c>
    </row>
    <row r="48" spans="1:26" x14ac:dyDescent="0.25">
      <c r="A48" s="14">
        <v>1</v>
      </c>
      <c r="B48" s="15" t="s">
        <v>34</v>
      </c>
      <c r="C48" s="14"/>
      <c r="D48" s="15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95.25" customHeight="1" x14ac:dyDescent="0.25">
      <c r="A49" s="31" t="s">
        <v>48</v>
      </c>
      <c r="B49" s="32" t="s">
        <v>73</v>
      </c>
      <c r="C49" s="33" t="s">
        <v>49</v>
      </c>
      <c r="D49" s="33" t="s">
        <v>74</v>
      </c>
      <c r="E49" s="34">
        <v>1278008.44</v>
      </c>
      <c r="F49" s="31" t="s">
        <v>85</v>
      </c>
      <c r="G49" s="34">
        <v>1278008.44</v>
      </c>
      <c r="H49" s="16" t="s">
        <v>84</v>
      </c>
      <c r="I49" s="31" t="s">
        <v>85</v>
      </c>
      <c r="J49" s="16" t="str">
        <f>H49</f>
        <v>1271334,16</v>
      </c>
      <c r="K49" s="18">
        <f>H49-E49</f>
        <v>-6674.2800000000279</v>
      </c>
      <c r="L49" s="18">
        <f t="shared" ref="L49:M53" si="7">I49-F49</f>
        <v>0</v>
      </c>
      <c r="M49" s="18">
        <f t="shared" si="7"/>
        <v>-6674.2800000000279</v>
      </c>
    </row>
    <row r="50" spans="1:13" ht="93" customHeight="1" x14ac:dyDescent="0.25">
      <c r="A50" s="31" t="s">
        <v>61</v>
      </c>
      <c r="B50" s="32" t="s">
        <v>75</v>
      </c>
      <c r="C50" s="33" t="s">
        <v>49</v>
      </c>
      <c r="D50" s="33" t="s">
        <v>74</v>
      </c>
      <c r="E50" s="31" t="s">
        <v>76</v>
      </c>
      <c r="F50" s="31" t="s">
        <v>85</v>
      </c>
      <c r="G50" s="31" t="s">
        <v>76</v>
      </c>
      <c r="H50" s="31" t="s">
        <v>76</v>
      </c>
      <c r="I50" s="31" t="s">
        <v>85</v>
      </c>
      <c r="J50" s="31" t="s">
        <v>76</v>
      </c>
      <c r="K50" s="18">
        <f t="shared" ref="K50:K53" si="8">H50-E50</f>
        <v>0</v>
      </c>
      <c r="L50" s="18">
        <f t="shared" si="7"/>
        <v>0</v>
      </c>
      <c r="M50" s="18">
        <f t="shared" si="7"/>
        <v>0</v>
      </c>
    </row>
    <row r="51" spans="1:13" ht="89.25" x14ac:dyDescent="0.25">
      <c r="A51" s="31" t="s">
        <v>67</v>
      </c>
      <c r="B51" s="32" t="s">
        <v>77</v>
      </c>
      <c r="C51" s="33" t="s">
        <v>49</v>
      </c>
      <c r="D51" s="33" t="s">
        <v>74</v>
      </c>
      <c r="E51" s="31" t="s">
        <v>78</v>
      </c>
      <c r="F51" s="31" t="s">
        <v>85</v>
      </c>
      <c r="G51" s="31" t="s">
        <v>78</v>
      </c>
      <c r="H51" s="19">
        <v>197849</v>
      </c>
      <c r="I51" s="31" t="s">
        <v>85</v>
      </c>
      <c r="J51" s="19">
        <v>197849</v>
      </c>
      <c r="K51" s="18">
        <f t="shared" si="8"/>
        <v>-151</v>
      </c>
      <c r="L51" s="18">
        <f t="shared" si="7"/>
        <v>0</v>
      </c>
      <c r="M51" s="18">
        <f t="shared" si="7"/>
        <v>-151</v>
      </c>
    </row>
    <row r="52" spans="1:13" ht="79.5" customHeight="1" x14ac:dyDescent="0.25">
      <c r="A52" s="31" t="s">
        <v>79</v>
      </c>
      <c r="B52" s="32" t="s">
        <v>80</v>
      </c>
      <c r="C52" s="33" t="s">
        <v>51</v>
      </c>
      <c r="D52" s="33" t="s">
        <v>62</v>
      </c>
      <c r="E52" s="35">
        <v>93</v>
      </c>
      <c r="F52" s="31" t="s">
        <v>85</v>
      </c>
      <c r="G52" s="35">
        <v>93</v>
      </c>
      <c r="H52" s="35">
        <v>93</v>
      </c>
      <c r="I52" s="31" t="s">
        <v>85</v>
      </c>
      <c r="J52" s="35">
        <v>93</v>
      </c>
      <c r="K52" s="18">
        <f t="shared" si="8"/>
        <v>0</v>
      </c>
      <c r="L52" s="18">
        <f t="shared" si="7"/>
        <v>0</v>
      </c>
      <c r="M52" s="18">
        <f t="shared" si="7"/>
        <v>0</v>
      </c>
    </row>
    <row r="53" spans="1:13" ht="90" customHeight="1" x14ac:dyDescent="0.25">
      <c r="A53" s="16" t="s">
        <v>81</v>
      </c>
      <c r="B53" s="17" t="s">
        <v>82</v>
      </c>
      <c r="C53" s="33" t="s">
        <v>51</v>
      </c>
      <c r="D53" s="14" t="s">
        <v>83</v>
      </c>
      <c r="E53" s="22">
        <v>4</v>
      </c>
      <c r="F53" s="31" t="s">
        <v>85</v>
      </c>
      <c r="G53" s="22">
        <v>4</v>
      </c>
      <c r="H53" s="22">
        <v>4</v>
      </c>
      <c r="I53" s="31" t="s">
        <v>85</v>
      </c>
      <c r="J53" s="22">
        <v>4</v>
      </c>
      <c r="K53" s="18">
        <f t="shared" si="8"/>
        <v>0</v>
      </c>
      <c r="L53" s="18">
        <f t="shared" si="7"/>
        <v>0</v>
      </c>
      <c r="M53" s="18">
        <f t="shared" si="7"/>
        <v>0</v>
      </c>
    </row>
    <row r="54" spans="1:13" ht="29.25" customHeight="1" x14ac:dyDescent="0.25">
      <c r="A54" s="39" t="s">
        <v>94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spans="1:13" x14ac:dyDescent="0.25">
      <c r="A55" s="14">
        <v>2</v>
      </c>
      <c r="B55" s="15" t="s">
        <v>35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01.25" customHeight="1" x14ac:dyDescent="0.25">
      <c r="A56" s="16" t="s">
        <v>50</v>
      </c>
      <c r="B56" s="17" t="s">
        <v>86</v>
      </c>
      <c r="C56" s="14" t="s">
        <v>63</v>
      </c>
      <c r="D56" s="14" t="s">
        <v>64</v>
      </c>
      <c r="E56" s="16" t="s">
        <v>87</v>
      </c>
      <c r="F56" s="14">
        <v>0</v>
      </c>
      <c r="G56" s="16" t="s">
        <v>87</v>
      </c>
      <c r="H56" s="16" t="s">
        <v>87</v>
      </c>
      <c r="I56" s="14">
        <v>0</v>
      </c>
      <c r="J56" s="16" t="s">
        <v>87</v>
      </c>
      <c r="K56" s="14">
        <v>0</v>
      </c>
      <c r="L56" s="14">
        <v>0</v>
      </c>
      <c r="M56" s="14">
        <v>0</v>
      </c>
    </row>
    <row r="57" spans="1:13" ht="18" customHeight="1" x14ac:dyDescent="0.25">
      <c r="A57" s="39" t="s">
        <v>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1"/>
    </row>
    <row r="58" spans="1:13" x14ac:dyDescent="0.25">
      <c r="A58" s="14">
        <v>3</v>
      </c>
      <c r="B58" s="15" t="s">
        <v>36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09.5" customHeight="1" x14ac:dyDescent="0.25">
      <c r="A59" s="14" t="s">
        <v>53</v>
      </c>
      <c r="B59" s="23" t="s">
        <v>88</v>
      </c>
      <c r="C59" s="24" t="s">
        <v>65</v>
      </c>
      <c r="D59" s="14" t="s">
        <v>89</v>
      </c>
      <c r="E59" s="19">
        <f>(E49+E50)/E56</f>
        <v>103.0406752</v>
      </c>
      <c r="F59" s="22">
        <v>0</v>
      </c>
      <c r="G59" s="19">
        <f>(G49+G50)/G56</f>
        <v>103.0406752</v>
      </c>
      <c r="H59" s="19">
        <f t="shared" ref="H59:J59" si="9">(H49+H50)/H56</f>
        <v>102.50673279999999</v>
      </c>
      <c r="I59" s="19">
        <v>0</v>
      </c>
      <c r="J59" s="19">
        <f t="shared" si="9"/>
        <v>102.50673279999999</v>
      </c>
      <c r="K59" s="18">
        <f>H59-E59</f>
        <v>-0.53394240000000082</v>
      </c>
      <c r="L59" s="14">
        <v>0</v>
      </c>
      <c r="M59" s="18">
        <f t="shared" ref="M59:M61" si="10">J59-G59</f>
        <v>-0.53394240000000082</v>
      </c>
    </row>
    <row r="60" spans="1:13" ht="103.5" customHeight="1" x14ac:dyDescent="0.25">
      <c r="A60" s="14" t="s">
        <v>54</v>
      </c>
      <c r="B60" s="23" t="s">
        <v>90</v>
      </c>
      <c r="C60" s="24" t="s">
        <v>65</v>
      </c>
      <c r="D60" s="14" t="s">
        <v>89</v>
      </c>
      <c r="E60" s="19">
        <f>(E49+E50)/E52</f>
        <v>13849.553118279569</v>
      </c>
      <c r="F60" s="22">
        <v>0</v>
      </c>
      <c r="G60" s="19">
        <f>(G49+G50)/G52</f>
        <v>13849.553118279569</v>
      </c>
      <c r="H60" s="19">
        <f t="shared" ref="H60:J60" si="11">(H49+H50)/H52</f>
        <v>13777.786666666665</v>
      </c>
      <c r="I60" s="22">
        <v>0</v>
      </c>
      <c r="J60" s="19">
        <f t="shared" si="11"/>
        <v>13777.786666666665</v>
      </c>
      <c r="K60" s="18">
        <f t="shared" ref="K60:K61" si="12">H60-E60</f>
        <v>-71.766451612904348</v>
      </c>
      <c r="L60" s="14">
        <v>0</v>
      </c>
      <c r="M60" s="18">
        <f t="shared" si="10"/>
        <v>-71.766451612904348</v>
      </c>
    </row>
    <row r="61" spans="1:13" ht="104.25" customHeight="1" x14ac:dyDescent="0.25">
      <c r="A61" s="14" t="s">
        <v>54</v>
      </c>
      <c r="B61" s="23" t="s">
        <v>91</v>
      </c>
      <c r="C61" s="24" t="s">
        <v>65</v>
      </c>
      <c r="D61" s="14" t="s">
        <v>89</v>
      </c>
      <c r="E61" s="19">
        <f>E51/E53</f>
        <v>49500</v>
      </c>
      <c r="F61" s="14">
        <v>0</v>
      </c>
      <c r="G61" s="19">
        <f>G51/G53</f>
        <v>49500</v>
      </c>
      <c r="H61" s="19">
        <f t="shared" ref="H61:J61" si="13">H51/H53</f>
        <v>49462.25</v>
      </c>
      <c r="I61" s="19">
        <v>0</v>
      </c>
      <c r="J61" s="19">
        <f t="shared" si="13"/>
        <v>49462.25</v>
      </c>
      <c r="K61" s="18">
        <f t="shared" si="12"/>
        <v>-37.75</v>
      </c>
      <c r="L61" s="14">
        <v>0</v>
      </c>
      <c r="M61" s="18">
        <f t="shared" si="10"/>
        <v>-37.75</v>
      </c>
    </row>
    <row r="62" spans="1:13" ht="30" customHeight="1" x14ac:dyDescent="0.25">
      <c r="A62" s="39" t="s">
        <v>95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1"/>
    </row>
    <row r="63" spans="1:13" x14ac:dyDescent="0.25">
      <c r="A63" s="14">
        <v>4</v>
      </c>
      <c r="B63" s="15" t="s">
        <v>37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05.75" customHeight="1" x14ac:dyDescent="0.25">
      <c r="A64" s="16" t="s">
        <v>55</v>
      </c>
      <c r="B64" s="23" t="s">
        <v>92</v>
      </c>
      <c r="C64" s="26" t="s">
        <v>56</v>
      </c>
      <c r="D64" s="14" t="s">
        <v>66</v>
      </c>
      <c r="E64" s="22">
        <v>153</v>
      </c>
      <c r="F64" s="14">
        <v>0</v>
      </c>
      <c r="G64" s="22">
        <v>153</v>
      </c>
      <c r="H64" s="22">
        <v>153</v>
      </c>
      <c r="I64" s="14">
        <v>0</v>
      </c>
      <c r="J64" s="22">
        <v>153</v>
      </c>
      <c r="K64" s="14">
        <v>0</v>
      </c>
      <c r="L64" s="14">
        <v>0</v>
      </c>
      <c r="M64" s="14">
        <v>0</v>
      </c>
    </row>
    <row r="65" spans="1:13" ht="15.75" customHeight="1" x14ac:dyDescent="0.25">
      <c r="A65" s="39" t="s">
        <v>52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1"/>
    </row>
    <row r="66" spans="1:13" ht="15.75" customHeight="1" x14ac:dyDescent="0.25">
      <c r="A66" s="61" t="s">
        <v>96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3"/>
    </row>
    <row r="67" spans="1:13" x14ac:dyDescent="0.25">
      <c r="A67" s="8"/>
    </row>
    <row r="68" spans="1:13" ht="19.5" customHeight="1" x14ac:dyDescent="0.25">
      <c r="A68" s="64" t="s">
        <v>38</v>
      </c>
      <c r="B68" s="64"/>
      <c r="C68" s="64"/>
      <c r="D68" s="64"/>
      <c r="E68" s="65"/>
      <c r="F68" s="65"/>
      <c r="G68" s="65"/>
      <c r="H68" s="65"/>
      <c r="I68" s="65"/>
      <c r="J68" s="65"/>
      <c r="K68" s="65"/>
      <c r="L68" s="65"/>
      <c r="M68" s="65"/>
    </row>
    <row r="69" spans="1:13" ht="206.25" customHeight="1" x14ac:dyDescent="0.25">
      <c r="A69" s="66" t="s">
        <v>97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</row>
    <row r="70" spans="1:13" ht="19.5" customHeight="1" x14ac:dyDescent="0.25">
      <c r="A70" s="67" t="s">
        <v>39</v>
      </c>
      <c r="B70" s="67"/>
      <c r="C70" s="67"/>
      <c r="D70" s="67"/>
      <c r="E70" s="65"/>
      <c r="F70" s="65"/>
      <c r="G70" s="65"/>
      <c r="H70" s="65"/>
      <c r="I70" s="65"/>
      <c r="J70" s="65"/>
      <c r="K70" s="65"/>
      <c r="L70" s="65"/>
      <c r="M70" s="65"/>
    </row>
    <row r="71" spans="1:13" x14ac:dyDescent="0.25">
      <c r="A71" s="42" t="s">
        <v>44</v>
      </c>
      <c r="B71" s="42"/>
      <c r="C71" s="42"/>
      <c r="D71" s="42"/>
      <c r="E71" s="42"/>
    </row>
    <row r="72" spans="1:13" x14ac:dyDescent="0.25">
      <c r="A72" s="42"/>
      <c r="B72" s="42"/>
      <c r="C72" s="42"/>
      <c r="D72" s="42"/>
      <c r="E72" s="42"/>
      <c r="G72" s="43"/>
      <c r="H72" s="43"/>
      <c r="J72" s="44" t="s">
        <v>47</v>
      </c>
      <c r="K72" s="44"/>
      <c r="L72" s="44"/>
      <c r="M72" s="44"/>
    </row>
    <row r="73" spans="1:13" ht="15.75" customHeight="1" x14ac:dyDescent="0.25">
      <c r="A73" s="12"/>
      <c r="B73" s="12"/>
      <c r="C73" s="12"/>
      <c r="D73" s="12"/>
      <c r="E73" s="12"/>
      <c r="G73" s="45" t="s">
        <v>40</v>
      </c>
      <c r="H73" s="45"/>
      <c r="J73" s="46" t="s">
        <v>41</v>
      </c>
      <c r="K73" s="46"/>
      <c r="L73" s="46"/>
      <c r="M73" s="46"/>
    </row>
    <row r="74" spans="1:13" ht="31.5" customHeight="1" x14ac:dyDescent="0.25">
      <c r="A74" s="42" t="s">
        <v>45</v>
      </c>
      <c r="B74" s="42"/>
      <c r="C74" s="42"/>
      <c r="D74" s="42"/>
      <c r="E74" s="42"/>
      <c r="G74" s="43"/>
      <c r="H74" s="43"/>
      <c r="J74" s="44" t="s">
        <v>46</v>
      </c>
      <c r="K74" s="44"/>
      <c r="L74" s="44"/>
      <c r="M74" s="44"/>
    </row>
    <row r="75" spans="1:13" ht="15.75" customHeight="1" x14ac:dyDescent="0.25">
      <c r="A75" s="42"/>
      <c r="B75" s="42"/>
      <c r="C75" s="42"/>
      <c r="D75" s="42"/>
      <c r="E75" s="42"/>
      <c r="G75" s="45" t="s">
        <v>40</v>
      </c>
      <c r="H75" s="45"/>
      <c r="J75" s="46" t="s">
        <v>41</v>
      </c>
      <c r="K75" s="46"/>
      <c r="L75" s="46"/>
      <c r="M75" s="46"/>
    </row>
  </sheetData>
  <mergeCells count="63">
    <mergeCell ref="J1:M4"/>
    <mergeCell ref="A5:M5"/>
    <mergeCell ref="A6:M6"/>
    <mergeCell ref="A7:A8"/>
    <mergeCell ref="E7:M7"/>
    <mergeCell ref="E8:M8"/>
    <mergeCell ref="B23:M23"/>
    <mergeCell ref="A19:M19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22:M22"/>
    <mergeCell ref="B33:D33"/>
    <mergeCell ref="B30:D30"/>
    <mergeCell ref="A27:A28"/>
    <mergeCell ref="B27:D28"/>
    <mergeCell ref="E27:G27"/>
    <mergeCell ref="B32:D32"/>
    <mergeCell ref="R27:T27"/>
    <mergeCell ref="U27:W27"/>
    <mergeCell ref="X27:Z27"/>
    <mergeCell ref="B29:D29"/>
    <mergeCell ref="B31:D31"/>
    <mergeCell ref="H27:J27"/>
    <mergeCell ref="K27:M27"/>
    <mergeCell ref="A74:E75"/>
    <mergeCell ref="G74:H74"/>
    <mergeCell ref="J74:M74"/>
    <mergeCell ref="G75:H75"/>
    <mergeCell ref="J75:M75"/>
    <mergeCell ref="A71:E72"/>
    <mergeCell ref="G72:H72"/>
    <mergeCell ref="J72:M72"/>
    <mergeCell ref="G73:H73"/>
    <mergeCell ref="J73:M73"/>
    <mergeCell ref="A66:M66"/>
    <mergeCell ref="A62:M62"/>
    <mergeCell ref="A54:M54"/>
    <mergeCell ref="A57:M57"/>
    <mergeCell ref="A65:M65"/>
    <mergeCell ref="A69:M69"/>
    <mergeCell ref="A34:M34"/>
    <mergeCell ref="A36:M36"/>
    <mergeCell ref="B40:D40"/>
    <mergeCell ref="B41:D41"/>
    <mergeCell ref="A45:A46"/>
    <mergeCell ref="B45:B46"/>
    <mergeCell ref="C45:C46"/>
    <mergeCell ref="D45:D46"/>
    <mergeCell ref="E45:G45"/>
    <mergeCell ref="H45:J45"/>
    <mergeCell ref="K45:M45"/>
    <mergeCell ref="A38:A39"/>
    <mergeCell ref="B38:D39"/>
    <mergeCell ref="E38:G38"/>
    <mergeCell ref="H38:J38"/>
    <mergeCell ref="K38:M38"/>
  </mergeCells>
  <pageMargins left="0.15748031496062992" right="0.15748031496062992" top="0.35433070866141736" bottom="0.31496062992125984" header="0.31496062992125984" footer="0.31496062992125984"/>
  <pageSetup paperSize="9" scale="67" fitToHeight="0" orientation="landscape" verticalDpi="0" r:id="rId1"/>
  <rowBreaks count="3" manualBreakCount="3">
    <brk id="34" max="12" man="1"/>
    <brk id="54" max="12" man="1"/>
    <brk id="6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1113123</vt:lpstr>
      <vt:lpstr>'1113123'!Область_печати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2020-06-05T09:17:20Z</cp:lastPrinted>
  <dcterms:created xsi:type="dcterms:W3CDTF">2020-01-27T14:50:59Z</dcterms:created>
  <dcterms:modified xsi:type="dcterms:W3CDTF">2020-06-05T09:17:22Z</dcterms:modified>
</cp:coreProperties>
</file>