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417310" sheetId="1" r:id="rId1"/>
  </sheets>
  <definedNames/>
  <calcPr fullCalcOnLoad="1"/>
</workbook>
</file>

<file path=xl/sharedStrings.xml><?xml version="1.0" encoding="utf-8"?>
<sst xmlns="http://schemas.openxmlformats.org/spreadsheetml/2006/main" count="270" uniqueCount="171">
  <si>
    <t>Спеціальний фонд</t>
  </si>
  <si>
    <t>Одиниця виміру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</si>
  <si>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</si>
  <si>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</si>
  <si>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9.</t>
  </si>
  <si>
    <t>(найменування головного розпорядникакоштів місцевого бюджету)</t>
  </si>
  <si>
    <t>1.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</si>
  <si>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</si>
  <si>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</si>
  <si>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</si>
  <si>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</si>
  <si>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</si>
  <si>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</si>
  <si>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</si>
  <si>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</si>
  <si>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</si>
  <si>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</si>
  <si>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</si>
  <si>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</si>
  <si>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</si>
  <si>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</si>
  <si>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</si>
  <si>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</si>
  <si>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</si>
  <si>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</si>
  <si>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Департамент бюджету та фінансів Житомирської міської ради</t>
  </si>
  <si>
    <t>Усього</t>
  </si>
  <si>
    <t>1.1.</t>
  </si>
  <si>
    <t>2.1.</t>
  </si>
  <si>
    <t>3.1.</t>
  </si>
  <si>
    <t>4.1.</t>
  </si>
  <si>
    <t xml:space="preserve">                              ЗАТВЕРДЖЕНО
наказ  </t>
  </si>
  <si>
    <t>Директор департаменту бюджету та фінансів Житомирської міської ради</t>
  </si>
  <si>
    <t>Д.А.Прохорчук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</si>
  <si>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</si>
  <si>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</si>
  <si>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</si>
  <si>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</si>
  <si>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</si>
  <si>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</si>
  <si>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</si>
  <si>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</si>
  <si>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</si>
  <si>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</si>
  <si>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</si>
  <si>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</si>
  <si>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</si>
  <si>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</si>
  <si>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</si>
  <si>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</si>
  <si>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од.</t>
  </si>
  <si>
    <t>згідно проектно-кошторисної документації</t>
  </si>
  <si>
    <t>Управління житлового господарства Житомирської міської ради</t>
  </si>
  <si>
    <t>Забезпечення розвитку обєктів житлово-комунальної інфраструктури м. Житомира</t>
  </si>
  <si>
    <t>Обсяг  запланованих видатків на виготовлення ПКД  та проведення реконструкції нежитлового приміщення під житло на пров. Паперовому, 16</t>
  </si>
  <si>
    <t>рішення про місцевий бюджет, кошторис</t>
  </si>
  <si>
    <t>2.2.</t>
  </si>
  <si>
    <t>кількість обєктів, на який планується виготовити ПКД та провести реконст-рукцію нежитлового приміщення під житло на пров. Паперовому, 16</t>
  </si>
  <si>
    <t>3.2.</t>
  </si>
  <si>
    <t xml:space="preserve">середні  видатки з міського бюджету на  виготовлення ПКД та проведення реконструкції нежитлового приміщення під житло на пров. Паперовому, 16  </t>
  </si>
  <si>
    <t>розрахунок (п.1.1./п.2.1.)</t>
  </si>
  <si>
    <t>4.2.</t>
  </si>
  <si>
    <t xml:space="preserve">Рівень готовності обєкта реконструкції </t>
  </si>
  <si>
    <t>Рівень готовністі проектно-кошторисної докуметації на реконструкцію обєктів</t>
  </si>
  <si>
    <t>Управління житлового господарства  Житомирської міської ради</t>
  </si>
  <si>
    <t>Цілі державної політики, на досягнення яких спрямована реалізація бюджетної програми:</t>
  </si>
  <si>
    <t>Ціль державної політики</t>
  </si>
  <si>
    <t>11.</t>
  </si>
  <si>
    <t>Комплексна цільова Програма розвитку житлового господарства "Ефективне та надійне житлове господарство - мешканцям міста на 2018-2020 роки" Житомирської міської обєднаної територіальної громади</t>
  </si>
  <si>
    <t>Дата погодження</t>
  </si>
  <si>
    <t>МП</t>
  </si>
  <si>
    <r>
      <t xml:space="preserve">ПАСПОРТ  </t>
    </r>
    <r>
      <rPr>
        <b/>
        <sz val="12"/>
        <rFont val="Arial Cyr"/>
        <family val="0"/>
      </rPr>
      <t xml:space="preserve"> </t>
    </r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</si>
  <si>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2020 </t>
    </r>
    <r>
      <rPr>
        <b/>
        <sz val="10"/>
        <rFont val="Arial Cyr"/>
        <family val="0"/>
      </rPr>
      <t>рік</t>
    </r>
  </si>
  <si>
    <t>код за ЄДРПОУ</t>
  </si>
  <si>
    <t>код бюджету</t>
  </si>
  <si>
    <t>7310</t>
  </si>
  <si>
    <t>О443</t>
  </si>
  <si>
    <t xml:space="preserve">Будівництво обєктів житлово-комунального господарства </t>
  </si>
  <si>
    <t xml:space="preserve">                                  (найменування головного розпорядника коштів місцевого бюджету)</t>
  </si>
  <si>
    <t>Капітальний ремонт, реконструкція обєктів житлово-комунального господарства</t>
  </si>
  <si>
    <t xml:space="preserve">Проведення капітального ремонту обєктів житлово-комунальної інфраструктури </t>
  </si>
  <si>
    <t>гривень</t>
  </si>
  <si>
    <t xml:space="preserve">Завдання 2. Проведення капітального ремонту обєктів житлово-комунальної інфраструктури </t>
  </si>
  <si>
    <t>1.1.1.</t>
  </si>
  <si>
    <t>Капітальний ремонт асфальтобетонного покриття прибудинкових територій  житлових будинків та проїздів</t>
  </si>
  <si>
    <t>Капітальний ремонт житлових будинків, в т.ч. ветхих і аварійних, та окремих конструктивних елементів</t>
  </si>
  <si>
    <t>Обсяг видатків запланованих на проведення капітального ремонту асфальтобетонного покриття прибудинкових триторіях, ремонтних робіт в будинках та на прибудинкових територіях та ін, з них:</t>
  </si>
  <si>
    <t>1.1.2.</t>
  </si>
  <si>
    <t>кв.м</t>
  </si>
  <si>
    <t>Площа дворових територій, на якій планується проведення капітального ремонту асфальтобетонного покриття</t>
  </si>
  <si>
    <t>Кількість  обєктів житлового фонду,        в т.ч. ветхих та аварійних, та їх контруктивних елементів, в яких планується проведення капремонту</t>
  </si>
  <si>
    <t>Середні видатки на проведення капремонту  в одному житловому будинку (в т.ч. ветхого, аварійного)</t>
  </si>
  <si>
    <t>Середня вартість капітального ремонту на 1 кв.м. прибудинкової території</t>
  </si>
  <si>
    <t>розрахунок (п.1.1.1./п.2.1.)</t>
  </si>
  <si>
    <t>розрахунок (п.1.1.2./п.2.2.)</t>
  </si>
  <si>
    <t>Рівень готовності обєктів капремонту</t>
  </si>
  <si>
    <t>1.1.3.</t>
  </si>
  <si>
    <t>1.1.4.</t>
  </si>
  <si>
    <t>1.1.5.</t>
  </si>
  <si>
    <t>Капітальний ремонт ліфтів житлових будинків на умовах співфінансування</t>
  </si>
  <si>
    <t>2.3.</t>
  </si>
  <si>
    <t>3.3.</t>
  </si>
  <si>
    <t>О6552000000</t>
  </si>
  <si>
    <t xml:space="preserve">                                   (найменування відповідального виконавця)</t>
  </si>
  <si>
    <t>5.1. Бюджетний кодекс України від 21.06.2001 №2542-ІІІ</t>
  </si>
  <si>
    <t>5.2. Рішення міської ради від 18.12.2019 № 1716 "Про бюджет Житомирської міської об’єднаної територіальної громади на 2020 рік"</t>
  </si>
  <si>
    <t>5.3.  Комплексна цільова Програма розвитку житлового господарства "Ефективне та надійне житлове господарство - мешканцям міста на 2018-2020 роки" Житомирської міської об’єднаної територіальної громади (із змінами)</t>
  </si>
  <si>
    <t>(гривень)</t>
  </si>
  <si>
    <t xml:space="preserve">Завдання 1. Проведення реконструкції нежитлових приміщень </t>
  </si>
  <si>
    <r>
      <t>(</t>
    </r>
    <r>
      <rPr>
        <sz val="8"/>
        <rFont val="Arial Cyr"/>
        <family val="0"/>
      </rPr>
      <t>код Програмної класифікації видатків та кредитування місцевого бюджету</t>
    </r>
    <r>
      <rPr>
        <sz val="9"/>
        <rFont val="Arial Cyr"/>
        <family val="0"/>
      </rPr>
      <t>)</t>
    </r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</si>
  <si>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</si>
  <si>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</si>
  <si>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                                                                   класифікацією видатків та кредитування місцевого бюджету)</t>
  </si>
  <si>
    <t xml:space="preserve">Проведення реконструкції  нежитлових приміщень </t>
  </si>
  <si>
    <t>Кількість дитячих будинків сімейного типу, в яких планується проведення капітального ремонту</t>
  </si>
  <si>
    <t>Середні видатки на проведення капремонту  в одному дитячому будинку сімейного типу</t>
  </si>
  <si>
    <t>розрахунок (п.1.1.3./п.2.3.)</t>
  </si>
  <si>
    <t>2.4.</t>
  </si>
  <si>
    <t>3.4.</t>
  </si>
  <si>
    <t>розрахунок (п.1.1.4./п.2.4.)</t>
  </si>
  <si>
    <t>Кількість  обєктів житлового фонду, в яких планується проведення капремонту внутрішньобудинкової мережі холодного водопостачання,     в т.ч. насосного обладнання для підвищення тиску води у житловому будинку за адресою: м. Житомир,                       вул. Лермонтовська, 20</t>
  </si>
  <si>
    <t>Середні видатки на проведення капремонту внутрішньобудинкової мережі холодного водопостачання,     в т.ч. насосного обладнання для підвищення тиску води у житловому будинку за адресою: м. Житомир,                       вул. Лермонтовська, 20</t>
  </si>
  <si>
    <t>Капітальний ремонт віконних і дверних блоків у місцях загального користування житлових будинків (проведення енергоефективних заходів житлового фонду)</t>
  </si>
  <si>
    <t>Проведення капітального ремонту житлового фонду</t>
  </si>
  <si>
    <t>Капітальний ремонт житлвоого фонду  ОСББ</t>
  </si>
  <si>
    <t>Капітальний ремонт ліфтів житлових будинків ОСББ</t>
  </si>
  <si>
    <t>Капітальний ремонт ліфтів в житлових будинках на умовах співфінансування</t>
  </si>
  <si>
    <t>Капітальний ремонт ліфтів для ОСББ "Техносервіс"</t>
  </si>
  <si>
    <t>Капітальний ремонт асфальтобетонного покриття прибудинкових територій житлових будинків та проїздів та з відновленням підпірних стінок</t>
  </si>
  <si>
    <t>Завдання 3. Проведення капітального ремонту житлового фонду</t>
  </si>
  <si>
    <t>Обсяг видатків запланованих на проведення капітального ремонту будинків, в т.ч. за пропозиціями депутатів,                                                        з них:</t>
  </si>
  <si>
    <t xml:space="preserve">Середні видатки на проведення капремонту  в одному житловому будинку </t>
  </si>
  <si>
    <t xml:space="preserve">Середні видатки на проведення капремонту одного ліфта в житловому будинку </t>
  </si>
  <si>
    <t>Капітальний ремонт ліфтів  житлових будинків  (обласна субвенція)</t>
  </si>
  <si>
    <t>Капітальний ремонт частини житлового будинку за адресою:           м. Житомир, провул. Скельний, 3 кв. 2</t>
  </si>
  <si>
    <t>Капітальний ремонт частини житлового (дитячого) будинку сімейного типу за адресою:                        м.Житомир, провул. Скельний, 3 кв. 2</t>
  </si>
  <si>
    <t>Капітальний ремонт внутрішньобудинкової мережі холодного водопостачання, в т.ч. насосного обладнання для підвищення тиску води у житловому будинку за адресою:  м. Житомир,         вул. Лермонтовська, 20</t>
  </si>
  <si>
    <t>Виготовлення ПКД на будівництво дитячого ігрового майданчика по провул. 3-й Селецький  в м. Житомирі</t>
  </si>
  <si>
    <t xml:space="preserve">Реконструкція нежитлового приміщення під житло                           на пров. Паперовому, 16 </t>
  </si>
  <si>
    <t>1.1.6.</t>
  </si>
  <si>
    <t>Капітальний ремонт житлових будинків на умовах співфінасування (кошти співвласників не менше 30%,                                а решта - кошти місцевого бюджету</t>
  </si>
  <si>
    <t>2.5.</t>
  </si>
  <si>
    <t xml:space="preserve">Кількість ПКД на будівництво дитячих   майданчиків, яку планується  виготовити </t>
  </si>
  <si>
    <t>3.5.</t>
  </si>
  <si>
    <t>розрахунок (п.1.1.5./п.2.5.)</t>
  </si>
  <si>
    <t>Середні видатки на виготовлення ПКД для будівництва дитячого ігрового майданчика по провулку 3-й Селецький в м. Житомирі</t>
  </si>
  <si>
    <t>Кількість ліфтів житлового фонду, які планується відремонтувати, в т.ч. на умовах співфінансування</t>
  </si>
  <si>
    <t>розрахунок (п.1.1.1.+1.1.2.+1.1.6.)/п.2.1.)</t>
  </si>
  <si>
    <t>Кількість  обєктів житлового фонду, в яких планується проведення капремо-нту, в т.ч. на умовах співфінансування</t>
  </si>
  <si>
    <t>Капітальний ремонт сходів у підвал житлового будинку по вул.Велика Бердичівська, 3 у м.Житомирі</t>
  </si>
  <si>
    <t>2.6.</t>
  </si>
  <si>
    <t>Середні видатки на проведення капремонту сходів у підвал житлового будинку по вул.Велика Бердичівська, 3 у м.Житомирі</t>
  </si>
  <si>
    <t>Кількість  обєктів житлового фонду, в яких планується проведення капремонту сходів у підвал житлового будинку по вул.Велика Бердичівська, 3 у м.Житомирі</t>
  </si>
  <si>
    <t>3.6.</t>
  </si>
  <si>
    <t>Капітальний ремонт житлового фонду ОСББ</t>
  </si>
  <si>
    <t>Капітальний ремонт ліфтів  житлових будинків  ОСББ</t>
  </si>
  <si>
    <t>Капітальний ремонт внутрішньобудинкової мережі холодного водопостачання, в т.ч. насосного обладнання для підвищення тиску води у житловому будинку за адресою: пр. Миру, 12</t>
  </si>
  <si>
    <t>1.1.7.</t>
  </si>
  <si>
    <t>Капітальний ремонт внутрішньо-будинкової мережі холодного водопостачання, в т.ч. насосного обладнання для підвищення тиску води у житловому будинку за адресою: пр. Миру, 12</t>
  </si>
  <si>
    <t>2.7.</t>
  </si>
  <si>
    <t xml:space="preserve">Кількість  обєктів житлового фонду, в яких планується проведення капремонту внутрішньо-будинкової мережі холодного водопостачання, в т.ч. насосного обладнання для підвищення тиску води у житловому будинку за адресою: пр. Миру, 12 </t>
  </si>
  <si>
    <t>3.7.</t>
  </si>
  <si>
    <t>Середні видатки на проведення капремонту внутрішньобудинкової мережі холодного водопостачання, в т.ч. насосного обладнання для підвищення тиску води у житловому будинку за адресою: пр. Миру, 12</t>
  </si>
  <si>
    <t>розрахунок (п.1.1.6./п.2.6.)</t>
  </si>
  <si>
    <t>розрахунок (п.1.1.7./п.2.7.)</t>
  </si>
  <si>
    <t>Начальник управління житлового господарства Житомирської міської ради</t>
  </si>
  <si>
    <t>А.В. Гуменюк</t>
  </si>
  <si>
    <t>Капітальний ремонт внутрішньо-будинкової мережі холодного водо-постачання, в т.ч. насосного облад-нання для підвищення тиску води у житловому будинку за адресою:        м. Житомир, вул. Лермонтовська, 20</t>
  </si>
  <si>
    <t>5.4. Концепція інтегрованого розвитку м. Житомира до 2030 року</t>
  </si>
  <si>
    <t>розрахунок (п.1.1.3.+1.1.4.+1.1.5.)/п.2.2.)</t>
  </si>
  <si>
    <t xml:space="preserve">від  21.12.2020 № 52-ОС                              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</si>
</sst>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0.00000"/>
    <numFmt numFmtId="186" formatCode="0.0000"/>
    <numFmt numFmtId="187" formatCode="#,##0.0000"/>
    <numFmt numFmtId="188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36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81" fontId="10" fillId="0" borderId="0" applyBorder="0" applyProtection="0">
      <alignment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0" fillId="0" borderId="0" xfId="53" applyFont="1" applyBorder="1" applyAlignment="1">
      <alignment horizontal="left"/>
      <protection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" fillId="33" borderId="0" xfId="53" applyFont="1" applyFill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2" fillId="32" borderId="0" xfId="53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32" borderId="0" xfId="0" applyFill="1" applyAlignment="1">
      <alignment/>
    </xf>
    <xf numFmtId="0" fontId="0" fillId="0" borderId="0" xfId="53" applyFont="1" applyBorder="1" applyAlignment="1">
      <alignment/>
      <protection/>
    </xf>
    <xf numFmtId="0" fontId="8" fillId="0" borderId="0" xfId="0" applyFont="1" applyBorder="1" applyAlignment="1">
      <alignment/>
    </xf>
    <xf numFmtId="0" fontId="7" fillId="0" borderId="1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0" xfId="0" applyBorder="1" applyAlignment="1">
      <alignment/>
    </xf>
    <xf numFmtId="49" fontId="8" fillId="0" borderId="0" xfId="53" applyNumberFormat="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4" fontId="0" fillId="32" borderId="12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4" fontId="0" fillId="32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53" applyFont="1" applyAlignment="1">
      <alignment vertical="top"/>
      <protection/>
    </xf>
    <xf numFmtId="0" fontId="0" fillId="0" borderId="0" xfId="53" applyFont="1" applyBorder="1" applyAlignment="1">
      <alignment horizontal="center" vertical="top"/>
      <protection/>
    </xf>
    <xf numFmtId="0" fontId="0" fillId="0" borderId="0" xfId="53" applyFont="1" applyAlignment="1">
      <alignment vertical="top"/>
      <protection/>
    </xf>
    <xf numFmtId="0" fontId="0" fillId="0" borderId="0" xfId="0" applyAlignment="1">
      <alignment vertical="top"/>
    </xf>
    <xf numFmtId="0" fontId="4" fillId="0" borderId="14" xfId="53" applyFont="1" applyBorder="1" applyAlignment="1">
      <alignment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3" fontId="0" fillId="0" borderId="13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32" borderId="12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4" fontId="0" fillId="32" borderId="11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3" fontId="0" fillId="32" borderId="13" xfId="0" applyNumberFormat="1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0" fillId="34" borderId="22" xfId="0" applyNumberFormat="1" applyFont="1" applyFill="1" applyBorder="1" applyAlignment="1">
      <alignment horizontal="center" vertical="center" wrapText="1"/>
    </xf>
    <xf numFmtId="4" fontId="0" fillId="34" borderId="2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32" borderId="12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4" fontId="0" fillId="32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4" fontId="0" fillId="0" borderId="0" xfId="53" applyNumberFormat="1" applyFont="1" applyAlignment="1">
      <alignment horizontal="center"/>
      <protection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 vertical="top"/>
      <protection/>
    </xf>
    <xf numFmtId="0" fontId="7" fillId="0" borderId="14" xfId="53" applyFont="1" applyBorder="1" applyAlignment="1">
      <alignment horizontal="center" vertical="top" wrapText="1"/>
      <protection/>
    </xf>
    <xf numFmtId="0" fontId="17" fillId="0" borderId="0" xfId="0" applyFont="1" applyBorder="1" applyAlignment="1">
      <alignment horizontal="left" wrapText="1"/>
    </xf>
    <xf numFmtId="0" fontId="4" fillId="0" borderId="14" xfId="53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2" borderId="11" xfId="0" applyFill="1" applyBorder="1" applyAlignment="1">
      <alignment horizontal="left" vertical="center" wrapText="1"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3" fillId="0" borderId="14" xfId="53" applyNumberFormat="1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4" fontId="0" fillId="32" borderId="12" xfId="0" applyNumberForma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0" xfId="53" applyNumberFormat="1" applyFont="1" applyBorder="1" applyAlignment="1">
      <alignment horizontal="center"/>
      <protection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9" fillId="0" borderId="0" xfId="53" applyFont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53" applyFont="1" applyBorder="1" applyAlignment="1">
      <alignment horizontal="center"/>
      <protection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3"/>
  <sheetViews>
    <sheetView tabSelected="1" zoomScaleSheetLayoutView="100" zoomScalePageLayoutView="0" workbookViewId="0" topLeftCell="A1">
      <selection activeCell="W12" sqref="W12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4.00390625" style="0" customWidth="1"/>
    <col min="5" max="5" width="12.003906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spans="1:19" ht="6" customHeight="1">
      <c r="A1" s="6"/>
      <c r="O1" s="190" t="s">
        <v>31</v>
      </c>
      <c r="P1" s="190"/>
      <c r="Q1" s="190"/>
      <c r="R1" s="190"/>
      <c r="S1" s="190"/>
    </row>
    <row r="2" spans="1:19" ht="6" customHeight="1">
      <c r="A2" s="6"/>
      <c r="O2" s="190"/>
      <c r="P2" s="190"/>
      <c r="Q2" s="190"/>
      <c r="R2" s="190"/>
      <c r="S2" s="190"/>
    </row>
    <row r="3" spans="1:19" ht="20.25" customHeight="1">
      <c r="A3" s="6"/>
      <c r="O3" s="190"/>
      <c r="P3" s="190"/>
      <c r="Q3" s="190"/>
      <c r="R3" s="190"/>
      <c r="S3" s="190"/>
    </row>
    <row r="4" spans="1:19" ht="12.75">
      <c r="A4" s="6"/>
      <c r="O4" s="191" t="s">
        <v>64</v>
      </c>
      <c r="P4" s="192"/>
      <c r="Q4" s="192"/>
      <c r="R4" s="192"/>
      <c r="S4" s="192"/>
    </row>
    <row r="5" spans="1:19" ht="27.75" customHeight="1">
      <c r="A5" s="6"/>
      <c r="O5" s="193" t="s">
        <v>5</v>
      </c>
      <c r="P5" s="193"/>
      <c r="Q5" s="193"/>
      <c r="R5" s="193"/>
      <c r="S5" s="193"/>
    </row>
    <row r="6" spans="1:19" ht="15" customHeight="1">
      <c r="A6" s="6"/>
      <c r="O6" s="48" t="s">
        <v>170</v>
      </c>
      <c r="P6" s="48"/>
      <c r="Q6" s="48"/>
      <c r="R6" s="48"/>
      <c r="S6" s="48"/>
    </row>
    <row r="7" spans="1:19" ht="20.25" customHeight="1">
      <c r="A7" s="6"/>
      <c r="O7" s="50"/>
      <c r="P7" s="50"/>
      <c r="Q7" s="50"/>
      <c r="R7" s="50"/>
      <c r="S7" s="50"/>
    </row>
    <row r="8" spans="1:19" ht="18">
      <c r="A8" s="1"/>
      <c r="B8" s="2"/>
      <c r="C8" s="2"/>
      <c r="D8" s="2"/>
      <c r="E8" s="2"/>
      <c r="F8" s="2"/>
      <c r="G8" s="194" t="s">
        <v>71</v>
      </c>
      <c r="H8" s="194"/>
      <c r="I8" s="194"/>
      <c r="J8" s="194"/>
      <c r="K8" s="194"/>
      <c r="L8" s="194"/>
      <c r="M8" s="15"/>
      <c r="N8" s="15"/>
      <c r="S8" s="2"/>
    </row>
    <row r="9" spans="1:19" ht="12.75">
      <c r="A9" s="1"/>
      <c r="B9" s="2"/>
      <c r="C9" s="2"/>
      <c r="D9" s="252" t="s">
        <v>72</v>
      </c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"/>
    </row>
    <row r="10" spans="1:19" ht="12" customHeight="1">
      <c r="A10" s="1"/>
      <c r="B10" s="2"/>
      <c r="C10" s="2"/>
      <c r="D10" s="2"/>
      <c r="E10" s="2"/>
      <c r="F10" s="2"/>
      <c r="G10" s="2"/>
      <c r="H10" s="8"/>
      <c r="I10" s="4"/>
      <c r="J10" s="4"/>
      <c r="K10" s="4"/>
      <c r="L10" s="4"/>
      <c r="M10" s="4"/>
      <c r="N10" s="4"/>
      <c r="S10" s="2"/>
    </row>
    <row r="11" spans="1:19" ht="12.75">
      <c r="A11" s="1" t="s">
        <v>6</v>
      </c>
      <c r="B11" s="256">
        <v>1200000</v>
      </c>
      <c r="C11" s="256"/>
      <c r="D11" s="2"/>
      <c r="E11" s="56"/>
      <c r="F11" s="182" t="s">
        <v>52</v>
      </c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57"/>
      <c r="S11" s="58">
        <v>34900607</v>
      </c>
    </row>
    <row r="12" spans="1:19" ht="69" customHeight="1">
      <c r="A12" s="1"/>
      <c r="B12" s="184" t="s">
        <v>109</v>
      </c>
      <c r="C12" s="184"/>
      <c r="D12" s="2"/>
      <c r="E12" s="183" t="s">
        <v>78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5"/>
      <c r="Q12" s="5"/>
      <c r="R12" s="3"/>
      <c r="S12" s="75" t="s">
        <v>73</v>
      </c>
    </row>
    <row r="13" spans="1:19" ht="6.75" customHeight="1">
      <c r="A13" s="1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9"/>
    </row>
    <row r="14" spans="1:19" ht="12.75">
      <c r="A14" s="1" t="s">
        <v>7</v>
      </c>
      <c r="B14" s="247">
        <v>1210000</v>
      </c>
      <c r="C14" s="247"/>
      <c r="D14" s="2"/>
      <c r="E14" s="56"/>
      <c r="F14" s="182" t="s">
        <v>52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7"/>
      <c r="S14" s="58">
        <v>34900607</v>
      </c>
    </row>
    <row r="15" spans="1:20" ht="68.25" customHeight="1">
      <c r="A15" s="1"/>
      <c r="B15" s="184" t="s">
        <v>109</v>
      </c>
      <c r="C15" s="184"/>
      <c r="D15" s="2"/>
      <c r="E15" s="183" t="s">
        <v>103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76"/>
      <c r="Q15" s="76"/>
      <c r="R15" s="77"/>
      <c r="S15" s="75" t="s">
        <v>73</v>
      </c>
      <c r="T15" s="78"/>
    </row>
    <row r="16" spans="1:19" ht="8.25" customHeight="1">
      <c r="A16" s="1"/>
      <c r="B16" s="60"/>
      <c r="C16" s="60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20" ht="12.75">
      <c r="A17" s="1" t="s">
        <v>8</v>
      </c>
      <c r="B17" s="254">
        <v>1217310</v>
      </c>
      <c r="C17" s="254"/>
      <c r="D17" s="61" t="s">
        <v>75</v>
      </c>
      <c r="E17" s="62" t="s">
        <v>76</v>
      </c>
      <c r="F17" s="255" t="s">
        <v>77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7"/>
      <c r="S17" s="253" t="s">
        <v>102</v>
      </c>
      <c r="T17" s="253"/>
    </row>
    <row r="18" spans="1:20" ht="69.75" customHeight="1">
      <c r="A18" s="1"/>
      <c r="B18" s="184" t="s">
        <v>109</v>
      </c>
      <c r="C18" s="184"/>
      <c r="D18" s="80" t="s">
        <v>110</v>
      </c>
      <c r="E18" s="81" t="s">
        <v>111</v>
      </c>
      <c r="F18" s="186" t="s">
        <v>112</v>
      </c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78"/>
      <c r="S18" s="79" t="s">
        <v>74</v>
      </c>
      <c r="T18" s="63"/>
    </row>
    <row r="19" spans="1:19" ht="8.25" customHeight="1">
      <c r="A19" s="1"/>
      <c r="B19" s="2"/>
      <c r="C19" s="2"/>
      <c r="D19" s="2"/>
      <c r="E19" s="13"/>
      <c r="F19" s="13"/>
      <c r="G19" s="13"/>
      <c r="H19" s="13"/>
      <c r="I19" s="9"/>
      <c r="J19" s="9"/>
      <c r="K19" s="9"/>
      <c r="L19" s="9"/>
      <c r="M19" s="9"/>
      <c r="N19" s="9"/>
      <c r="O19" s="9"/>
      <c r="P19" s="9"/>
      <c r="Q19" s="9"/>
      <c r="R19" s="9"/>
      <c r="S19" s="2"/>
    </row>
    <row r="20" spans="1:19" ht="12.75">
      <c r="A20" s="1" t="s">
        <v>9</v>
      </c>
      <c r="B20" s="14" t="s">
        <v>2</v>
      </c>
      <c r="C20" s="3"/>
      <c r="D20" s="3"/>
      <c r="E20" s="3"/>
      <c r="F20" s="3"/>
      <c r="G20" s="3"/>
      <c r="H20" s="175">
        <f>R63</f>
        <v>16325060.36</v>
      </c>
      <c r="I20" s="175"/>
      <c r="J20" s="175"/>
      <c r="K20" s="3" t="s">
        <v>42</v>
      </c>
      <c r="L20" s="3"/>
      <c r="M20" s="3"/>
      <c r="N20" s="3"/>
      <c r="O20" s="3"/>
      <c r="P20" s="3"/>
      <c r="Q20" s="3"/>
      <c r="R20" s="3"/>
      <c r="S20" s="3"/>
    </row>
    <row r="21" spans="1:19" ht="9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6" ht="12.75">
      <c r="A22" s="6"/>
      <c r="B22" s="188" t="s">
        <v>3</v>
      </c>
      <c r="C22" s="188"/>
      <c r="D22" s="188"/>
      <c r="E22" s="24">
        <f>J63</f>
        <v>0</v>
      </c>
      <c r="F22" s="4" t="s">
        <v>43</v>
      </c>
      <c r="G22" s="4"/>
      <c r="H22" s="4"/>
      <c r="I22" s="4"/>
      <c r="J22" s="4"/>
      <c r="K22" s="4"/>
      <c r="L22" s="176">
        <f>N63</f>
        <v>16325060.36</v>
      </c>
      <c r="M22" s="176"/>
      <c r="N22" s="176"/>
      <c r="O22" s="177" t="s">
        <v>81</v>
      </c>
      <c r="P22" s="177"/>
    </row>
    <row r="23" spans="1:17" ht="6.75" customHeight="1">
      <c r="A23" s="6"/>
      <c r="B23" s="4"/>
      <c r="C23" s="4"/>
      <c r="D23" s="4"/>
      <c r="E23" s="4"/>
      <c r="F23" s="4"/>
      <c r="G23" s="4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8" ht="12.75">
      <c r="A24" s="6" t="s">
        <v>10</v>
      </c>
      <c r="B24" s="245" t="s">
        <v>21</v>
      </c>
      <c r="C24" s="245"/>
      <c r="D24" s="245"/>
      <c r="E24" s="245"/>
      <c r="F24" s="245"/>
      <c r="G24" s="245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18" ht="14.25" customHeight="1">
      <c r="A25" s="6"/>
      <c r="B25" s="82" t="s">
        <v>104</v>
      </c>
      <c r="C25" s="82"/>
      <c r="D25" s="82"/>
      <c r="E25" s="82"/>
      <c r="F25" s="4"/>
      <c r="G25" s="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9" ht="14.25" customHeight="1">
      <c r="A26" s="6"/>
      <c r="B26" s="185" t="s">
        <v>105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</row>
    <row r="27" spans="1:19" ht="3.75" customHeight="1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24" customHeight="1">
      <c r="A28" s="6"/>
      <c r="B28" s="179" t="s">
        <v>106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</row>
    <row r="29" spans="1:19" ht="9.75" customHeight="1">
      <c r="A29" s="6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</row>
    <row r="30" spans="1:19" ht="14.25" customHeight="1">
      <c r="A30" s="6"/>
      <c r="B30" s="179" t="s">
        <v>168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</row>
    <row r="31" spans="1:19" ht="15.75" customHeight="1">
      <c r="A31" s="6"/>
      <c r="B31" s="195"/>
      <c r="C31" s="195"/>
      <c r="D31" s="195"/>
      <c r="E31" s="195"/>
      <c r="F31" s="195"/>
      <c r="G31" s="12"/>
      <c r="H31" s="12"/>
      <c r="I31" s="12"/>
      <c r="J31" s="11"/>
      <c r="K31" s="11"/>
      <c r="L31" s="11"/>
      <c r="M31" s="10"/>
      <c r="N31" s="10"/>
      <c r="O31" s="10"/>
      <c r="P31" s="10"/>
      <c r="Q31" s="10"/>
      <c r="R31" s="10"/>
      <c r="S31" s="10"/>
    </row>
    <row r="32" spans="1:19" ht="15.75" customHeight="1">
      <c r="A32" s="27" t="s">
        <v>11</v>
      </c>
      <c r="B32" s="51" t="s">
        <v>65</v>
      </c>
      <c r="C32" s="40"/>
      <c r="D32" s="40"/>
      <c r="E32" s="49"/>
      <c r="F32" s="49"/>
      <c r="G32" s="12"/>
      <c r="H32" s="12"/>
      <c r="I32" s="12"/>
      <c r="J32" s="11"/>
      <c r="K32" s="11"/>
      <c r="L32" s="11"/>
      <c r="M32" s="10"/>
      <c r="N32" s="10"/>
      <c r="O32" s="10"/>
      <c r="P32" s="10"/>
      <c r="Q32" s="10"/>
      <c r="R32" s="10"/>
      <c r="S32" s="10"/>
    </row>
    <row r="33" spans="1:19" ht="15.75" customHeight="1">
      <c r="A33" s="181" t="s">
        <v>13</v>
      </c>
      <c r="B33" s="181"/>
      <c r="C33" s="181"/>
      <c r="D33" s="246" t="s">
        <v>66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</row>
    <row r="34" spans="1:19" ht="15.75" customHeight="1">
      <c r="A34" s="181">
        <v>1</v>
      </c>
      <c r="B34" s="181"/>
      <c r="C34" s="181"/>
      <c r="D34" s="264" t="s">
        <v>79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</row>
    <row r="35" spans="1:19" ht="9.75" customHeight="1">
      <c r="A35" s="52"/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5" customHeight="1">
      <c r="A36" s="54" t="s">
        <v>12</v>
      </c>
      <c r="B36" s="40" t="s">
        <v>22</v>
      </c>
      <c r="C36" s="40"/>
      <c r="D36" s="40"/>
      <c r="E36" s="240" t="s">
        <v>53</v>
      </c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</row>
    <row r="37" spans="1:19" ht="10.5" customHeight="1">
      <c r="A37" s="29"/>
      <c r="B37" s="28"/>
      <c r="C37" s="28"/>
      <c r="D37" s="28"/>
      <c r="E37" s="28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8"/>
    </row>
    <row r="38" spans="1:19" ht="12.75">
      <c r="A38" s="54" t="s">
        <v>14</v>
      </c>
      <c r="B38" s="239" t="s">
        <v>34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8"/>
      <c r="O38" s="28"/>
      <c r="P38" s="28"/>
      <c r="Q38" s="28"/>
      <c r="R38" s="28"/>
      <c r="S38" s="28"/>
    </row>
    <row r="39" spans="1:19" ht="10.5" customHeight="1">
      <c r="A39" s="2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12.75">
      <c r="A40" s="180" t="s">
        <v>13</v>
      </c>
      <c r="B40" s="180"/>
      <c r="C40" s="180"/>
      <c r="D40" s="180" t="s">
        <v>37</v>
      </c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</row>
    <row r="41" spans="1:19" ht="15" customHeight="1">
      <c r="A41" s="180">
        <v>1</v>
      </c>
      <c r="B41" s="180"/>
      <c r="C41" s="180"/>
      <c r="D41" s="243" t="s">
        <v>113</v>
      </c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</row>
    <row r="42" spans="1:19" ht="15" customHeight="1">
      <c r="A42" s="180">
        <v>2</v>
      </c>
      <c r="B42" s="180"/>
      <c r="C42" s="180"/>
      <c r="D42" s="236" t="s">
        <v>80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8"/>
    </row>
    <row r="43" spans="1:19" ht="15" customHeight="1">
      <c r="A43" s="180">
        <v>3</v>
      </c>
      <c r="B43" s="180"/>
      <c r="C43" s="180"/>
      <c r="D43" s="236" t="s">
        <v>123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</row>
    <row r="44" spans="1:19" ht="7.5" customHeight="1">
      <c r="A44" s="73"/>
      <c r="B44" s="73"/>
      <c r="C44" s="7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11.25" customHeight="1">
      <c r="A45" s="54" t="s">
        <v>4</v>
      </c>
      <c r="B45" s="74" t="s">
        <v>40</v>
      </c>
      <c r="C45" s="74"/>
      <c r="D45" s="74"/>
      <c r="E45" s="74"/>
      <c r="F45" s="74"/>
      <c r="G45" s="74"/>
      <c r="H45" s="74"/>
      <c r="I45" s="74"/>
      <c r="J45" s="28"/>
      <c r="K45" s="28"/>
      <c r="L45" s="28"/>
      <c r="M45" s="28"/>
      <c r="N45" s="28"/>
      <c r="O45" s="28"/>
      <c r="P45" s="28"/>
      <c r="Q45" s="28"/>
      <c r="R45" s="28"/>
      <c r="S45" s="31" t="s">
        <v>107</v>
      </c>
    </row>
    <row r="46" spans="1:19" ht="9" customHeight="1">
      <c r="A46" s="54"/>
      <c r="B46" s="30"/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N46" s="28"/>
      <c r="O46" s="28"/>
      <c r="P46" s="28"/>
      <c r="Q46" s="28"/>
      <c r="R46" s="28"/>
      <c r="S46" s="31"/>
    </row>
    <row r="47" spans="1:19" ht="16.5" customHeight="1">
      <c r="A47" s="99" t="s">
        <v>13</v>
      </c>
      <c r="B47" s="100"/>
      <c r="C47" s="101"/>
      <c r="D47" s="99" t="s">
        <v>41</v>
      </c>
      <c r="E47" s="100"/>
      <c r="F47" s="100"/>
      <c r="G47" s="100"/>
      <c r="H47" s="100"/>
      <c r="I47" s="100"/>
      <c r="J47" s="99" t="s">
        <v>15</v>
      </c>
      <c r="K47" s="100"/>
      <c r="L47" s="100"/>
      <c r="M47" s="101"/>
      <c r="N47" s="99" t="s">
        <v>0</v>
      </c>
      <c r="O47" s="100"/>
      <c r="P47" s="100"/>
      <c r="Q47" s="101"/>
      <c r="R47" s="99" t="s">
        <v>26</v>
      </c>
      <c r="S47" s="101"/>
    </row>
    <row r="48" spans="1:19" ht="12" customHeight="1">
      <c r="A48" s="99">
        <v>1</v>
      </c>
      <c r="B48" s="100"/>
      <c r="C48" s="101"/>
      <c r="D48" s="99">
        <v>2</v>
      </c>
      <c r="E48" s="100"/>
      <c r="F48" s="100"/>
      <c r="G48" s="100"/>
      <c r="H48" s="100"/>
      <c r="I48" s="101"/>
      <c r="J48" s="233">
        <v>3</v>
      </c>
      <c r="K48" s="234"/>
      <c r="L48" s="234"/>
      <c r="M48" s="235"/>
      <c r="N48" s="99">
        <v>4</v>
      </c>
      <c r="O48" s="100"/>
      <c r="P48" s="100"/>
      <c r="Q48" s="101"/>
      <c r="R48" s="99">
        <v>5</v>
      </c>
      <c r="S48" s="101"/>
    </row>
    <row r="49" spans="1:19" ht="28.5" customHeight="1">
      <c r="A49" s="99">
        <v>1</v>
      </c>
      <c r="B49" s="100"/>
      <c r="C49" s="101"/>
      <c r="D49" s="257" t="s">
        <v>85</v>
      </c>
      <c r="E49" s="258"/>
      <c r="F49" s="258"/>
      <c r="G49" s="258"/>
      <c r="H49" s="258"/>
      <c r="I49" s="259"/>
      <c r="J49" s="233"/>
      <c r="K49" s="234"/>
      <c r="L49" s="234"/>
      <c r="M49" s="235"/>
      <c r="N49" s="114">
        <v>239903.34</v>
      </c>
      <c r="O49" s="115"/>
      <c r="P49" s="115"/>
      <c r="Q49" s="116"/>
      <c r="R49" s="91">
        <f aca="true" t="shared" si="0" ref="R49:R55">J49+N49</f>
        <v>239903.34</v>
      </c>
      <c r="S49" s="92"/>
    </row>
    <row r="50" spans="1:19" ht="12" customHeight="1">
      <c r="A50" s="99">
        <v>2</v>
      </c>
      <c r="B50" s="100"/>
      <c r="C50" s="101"/>
      <c r="D50" s="257" t="s">
        <v>124</v>
      </c>
      <c r="E50" s="258"/>
      <c r="F50" s="258"/>
      <c r="G50" s="258"/>
      <c r="H50" s="258"/>
      <c r="I50" s="259"/>
      <c r="J50" s="233"/>
      <c r="K50" s="234"/>
      <c r="L50" s="234"/>
      <c r="M50" s="235"/>
      <c r="N50" s="114">
        <f>N119</f>
        <v>491731.86</v>
      </c>
      <c r="O50" s="115"/>
      <c r="P50" s="115"/>
      <c r="Q50" s="116"/>
      <c r="R50" s="91">
        <f t="shared" si="0"/>
        <v>491731.86</v>
      </c>
      <c r="S50" s="92"/>
    </row>
    <row r="51" spans="1:19" ht="38.25" customHeight="1">
      <c r="A51" s="99">
        <v>3</v>
      </c>
      <c r="B51" s="100"/>
      <c r="C51" s="101"/>
      <c r="D51" s="257" t="s">
        <v>122</v>
      </c>
      <c r="E51" s="258"/>
      <c r="F51" s="258"/>
      <c r="G51" s="258"/>
      <c r="H51" s="258"/>
      <c r="I51" s="259"/>
      <c r="J51" s="233"/>
      <c r="K51" s="234"/>
      <c r="L51" s="234"/>
      <c r="M51" s="235"/>
      <c r="N51" s="114">
        <f>N120</f>
        <v>2314172.4</v>
      </c>
      <c r="O51" s="115"/>
      <c r="P51" s="115"/>
      <c r="Q51" s="116"/>
      <c r="R51" s="91">
        <f>J51+N51</f>
        <v>2314172.4</v>
      </c>
      <c r="S51" s="92"/>
    </row>
    <row r="52" spans="1:19" ht="12" customHeight="1">
      <c r="A52" s="99">
        <v>4</v>
      </c>
      <c r="B52" s="100"/>
      <c r="C52" s="101"/>
      <c r="D52" s="257" t="s">
        <v>125</v>
      </c>
      <c r="E52" s="258"/>
      <c r="F52" s="258"/>
      <c r="G52" s="258"/>
      <c r="H52" s="258"/>
      <c r="I52" s="259"/>
      <c r="J52" s="233"/>
      <c r="K52" s="234"/>
      <c r="L52" s="234"/>
      <c r="M52" s="235"/>
      <c r="N52" s="114">
        <v>237281.5</v>
      </c>
      <c r="O52" s="115"/>
      <c r="P52" s="115"/>
      <c r="Q52" s="116"/>
      <c r="R52" s="91">
        <f t="shared" si="0"/>
        <v>237281.5</v>
      </c>
      <c r="S52" s="92"/>
    </row>
    <row r="53" spans="1:19" ht="27" customHeight="1">
      <c r="A53" s="99">
        <v>5</v>
      </c>
      <c r="B53" s="100"/>
      <c r="C53" s="101"/>
      <c r="D53" s="257" t="s">
        <v>126</v>
      </c>
      <c r="E53" s="258"/>
      <c r="F53" s="258"/>
      <c r="G53" s="258"/>
      <c r="H53" s="258"/>
      <c r="I53" s="259"/>
      <c r="J53" s="233"/>
      <c r="K53" s="234"/>
      <c r="L53" s="234"/>
      <c r="M53" s="235"/>
      <c r="N53" s="114">
        <v>1764557.33</v>
      </c>
      <c r="O53" s="115"/>
      <c r="P53" s="115"/>
      <c r="Q53" s="116"/>
      <c r="R53" s="91">
        <f t="shared" si="0"/>
        <v>1764557.33</v>
      </c>
      <c r="S53" s="92"/>
    </row>
    <row r="54" spans="1:19" ht="12" customHeight="1">
      <c r="A54" s="99">
        <v>6</v>
      </c>
      <c r="B54" s="100"/>
      <c r="C54" s="101"/>
      <c r="D54" s="257" t="s">
        <v>127</v>
      </c>
      <c r="E54" s="258"/>
      <c r="F54" s="258"/>
      <c r="G54" s="258"/>
      <c r="H54" s="258"/>
      <c r="I54" s="259"/>
      <c r="J54" s="233"/>
      <c r="K54" s="234"/>
      <c r="L54" s="234"/>
      <c r="M54" s="235"/>
      <c r="N54" s="114">
        <v>150000</v>
      </c>
      <c r="O54" s="115"/>
      <c r="P54" s="115"/>
      <c r="Q54" s="116"/>
      <c r="R54" s="91">
        <f t="shared" si="0"/>
        <v>150000</v>
      </c>
      <c r="S54" s="92"/>
    </row>
    <row r="55" spans="1:19" ht="39" customHeight="1">
      <c r="A55" s="99">
        <v>7</v>
      </c>
      <c r="B55" s="100"/>
      <c r="C55" s="101"/>
      <c r="D55" s="257" t="s">
        <v>128</v>
      </c>
      <c r="E55" s="258"/>
      <c r="F55" s="258"/>
      <c r="G55" s="258"/>
      <c r="H55" s="258"/>
      <c r="I55" s="259"/>
      <c r="J55" s="233"/>
      <c r="K55" s="234"/>
      <c r="L55" s="234"/>
      <c r="M55" s="235"/>
      <c r="N55" s="114">
        <v>9282903.28</v>
      </c>
      <c r="O55" s="115"/>
      <c r="P55" s="115"/>
      <c r="Q55" s="116"/>
      <c r="R55" s="91">
        <f t="shared" si="0"/>
        <v>9282903.28</v>
      </c>
      <c r="S55" s="92"/>
    </row>
    <row r="56" spans="1:19" ht="25.5" customHeight="1">
      <c r="A56" s="99">
        <v>8</v>
      </c>
      <c r="B56" s="100"/>
      <c r="C56" s="101"/>
      <c r="D56" s="102" t="s">
        <v>138</v>
      </c>
      <c r="E56" s="248"/>
      <c r="F56" s="248"/>
      <c r="G56" s="248"/>
      <c r="H56" s="248"/>
      <c r="I56" s="249"/>
      <c r="J56" s="93"/>
      <c r="K56" s="94"/>
      <c r="L56" s="94"/>
      <c r="M56" s="95"/>
      <c r="N56" s="169">
        <f>N79</f>
        <v>235428.65</v>
      </c>
      <c r="O56" s="170"/>
      <c r="P56" s="170"/>
      <c r="Q56" s="171"/>
      <c r="R56" s="241">
        <f aca="true" t="shared" si="1" ref="R56:R61">J56+N56</f>
        <v>235428.65</v>
      </c>
      <c r="S56" s="242"/>
    </row>
    <row r="57" spans="1:19" ht="51.75" customHeight="1">
      <c r="A57" s="99">
        <v>9</v>
      </c>
      <c r="B57" s="100"/>
      <c r="C57" s="101"/>
      <c r="D57" s="96" t="s">
        <v>136</v>
      </c>
      <c r="E57" s="97"/>
      <c r="F57" s="97"/>
      <c r="G57" s="97"/>
      <c r="H57" s="97"/>
      <c r="I57" s="98"/>
      <c r="J57" s="93"/>
      <c r="K57" s="94"/>
      <c r="L57" s="94"/>
      <c r="M57" s="95"/>
      <c r="N57" s="93">
        <v>120000</v>
      </c>
      <c r="O57" s="94"/>
      <c r="P57" s="94"/>
      <c r="Q57" s="95"/>
      <c r="R57" s="91">
        <f t="shared" si="1"/>
        <v>120000</v>
      </c>
      <c r="S57" s="92"/>
    </row>
    <row r="58" spans="1:19" ht="29.25" customHeight="1">
      <c r="A58" s="99">
        <v>10</v>
      </c>
      <c r="B58" s="100"/>
      <c r="C58" s="101"/>
      <c r="D58" s="96" t="s">
        <v>149</v>
      </c>
      <c r="E58" s="97"/>
      <c r="F58" s="97"/>
      <c r="G58" s="97"/>
      <c r="H58" s="97"/>
      <c r="I58" s="98"/>
      <c r="J58" s="93"/>
      <c r="K58" s="94"/>
      <c r="L58" s="94"/>
      <c r="M58" s="95"/>
      <c r="N58" s="93">
        <f>N95</f>
        <v>150000</v>
      </c>
      <c r="O58" s="94"/>
      <c r="P58" s="94"/>
      <c r="Q58" s="95"/>
      <c r="R58" s="91">
        <f t="shared" si="1"/>
        <v>150000</v>
      </c>
      <c r="S58" s="92"/>
    </row>
    <row r="59" spans="1:19" ht="26.25" customHeight="1">
      <c r="A59" s="99">
        <v>11</v>
      </c>
      <c r="B59" s="100"/>
      <c r="C59" s="101"/>
      <c r="D59" s="230" t="s">
        <v>134</v>
      </c>
      <c r="E59" s="231"/>
      <c r="F59" s="231"/>
      <c r="G59" s="231"/>
      <c r="H59" s="231"/>
      <c r="I59" s="231"/>
      <c r="J59" s="93"/>
      <c r="K59" s="94"/>
      <c r="L59" s="94"/>
      <c r="M59" s="95"/>
      <c r="N59" s="169">
        <v>360000</v>
      </c>
      <c r="O59" s="170"/>
      <c r="P59" s="170"/>
      <c r="Q59" s="171"/>
      <c r="R59" s="91">
        <f t="shared" si="1"/>
        <v>360000</v>
      </c>
      <c r="S59" s="92"/>
    </row>
    <row r="60" spans="1:19" ht="42.75" customHeight="1">
      <c r="A60" s="99">
        <v>12</v>
      </c>
      <c r="B60" s="100"/>
      <c r="C60" s="101"/>
      <c r="D60" s="102" t="s">
        <v>140</v>
      </c>
      <c r="E60" s="103"/>
      <c r="F60" s="103"/>
      <c r="G60" s="103"/>
      <c r="H60" s="103"/>
      <c r="I60" s="104"/>
      <c r="J60" s="93"/>
      <c r="K60" s="94"/>
      <c r="L60" s="94"/>
      <c r="M60" s="95"/>
      <c r="N60" s="169">
        <v>805613</v>
      </c>
      <c r="O60" s="170"/>
      <c r="P60" s="170"/>
      <c r="Q60" s="171"/>
      <c r="R60" s="91">
        <f t="shared" si="1"/>
        <v>805613</v>
      </c>
      <c r="S60" s="92"/>
    </row>
    <row r="61" spans="1:19" ht="26.25" customHeight="1">
      <c r="A61" s="99">
        <v>13</v>
      </c>
      <c r="B61" s="100"/>
      <c r="C61" s="101"/>
      <c r="D61" s="102" t="s">
        <v>137</v>
      </c>
      <c r="E61" s="103"/>
      <c r="F61" s="103"/>
      <c r="G61" s="103"/>
      <c r="H61" s="103"/>
      <c r="I61" s="104"/>
      <c r="J61" s="260"/>
      <c r="K61" s="260"/>
      <c r="L61" s="260"/>
      <c r="M61" s="260"/>
      <c r="N61" s="169">
        <v>25000</v>
      </c>
      <c r="O61" s="170"/>
      <c r="P61" s="170"/>
      <c r="Q61" s="171"/>
      <c r="R61" s="91">
        <f t="shared" si="1"/>
        <v>25000</v>
      </c>
      <c r="S61" s="92"/>
    </row>
    <row r="62" spans="1:19" ht="39.75" customHeight="1">
      <c r="A62" s="110">
        <v>14</v>
      </c>
      <c r="B62" s="110"/>
      <c r="C62" s="110"/>
      <c r="D62" s="102" t="s">
        <v>156</v>
      </c>
      <c r="E62" s="103"/>
      <c r="F62" s="103"/>
      <c r="G62" s="103"/>
      <c r="H62" s="103"/>
      <c r="I62" s="104"/>
      <c r="J62" s="93"/>
      <c r="K62" s="94"/>
      <c r="L62" s="94"/>
      <c r="M62" s="95"/>
      <c r="N62" s="169">
        <v>148469</v>
      </c>
      <c r="O62" s="170"/>
      <c r="P62" s="170"/>
      <c r="Q62" s="171"/>
      <c r="R62" s="91">
        <f>J62+N62</f>
        <v>148469</v>
      </c>
      <c r="S62" s="92"/>
    </row>
    <row r="63" spans="1:19" ht="15.75" customHeight="1">
      <c r="A63" s="222" t="s">
        <v>26</v>
      </c>
      <c r="B63" s="223"/>
      <c r="C63" s="223"/>
      <c r="D63" s="223"/>
      <c r="E63" s="223"/>
      <c r="F63" s="223"/>
      <c r="G63" s="223"/>
      <c r="H63" s="223"/>
      <c r="I63" s="218"/>
      <c r="J63" s="114">
        <f>J56+J57+J59</f>
        <v>0</v>
      </c>
      <c r="K63" s="115"/>
      <c r="L63" s="115"/>
      <c r="M63" s="116"/>
      <c r="N63" s="114">
        <f>N49+N50+N51+N52+N53+N54+N55+N56+N57+N59+N60+N61+N58+N62</f>
        <v>16325060.36</v>
      </c>
      <c r="O63" s="115"/>
      <c r="P63" s="115"/>
      <c r="Q63" s="116"/>
      <c r="R63" s="91">
        <f>R49+R50+R51+R52+R53+R54+R55+R56+R57+R59+R60+R61+R58+R62</f>
        <v>16325060.36</v>
      </c>
      <c r="S63" s="92"/>
    </row>
    <row r="64" spans="1:19" ht="6" customHeight="1">
      <c r="A64" s="32"/>
      <c r="B64" s="25"/>
      <c r="C64" s="25"/>
      <c r="D64" s="25"/>
      <c r="E64" s="25"/>
      <c r="F64" s="25"/>
      <c r="G64" s="25"/>
      <c r="H64" s="25"/>
      <c r="I64" s="33"/>
      <c r="J64" s="25"/>
      <c r="K64" s="25"/>
      <c r="L64" s="25"/>
      <c r="M64" s="25"/>
      <c r="N64" s="34"/>
      <c r="O64" s="34"/>
      <c r="P64" s="35"/>
      <c r="Q64" s="35"/>
      <c r="R64" s="35"/>
      <c r="S64" s="35"/>
    </row>
    <row r="65" spans="1:19" ht="12.75">
      <c r="A65" s="54" t="s">
        <v>16</v>
      </c>
      <c r="B65" s="232" t="s">
        <v>38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37"/>
      <c r="Q65" s="37"/>
      <c r="R65" s="37"/>
      <c r="S65" s="37"/>
    </row>
    <row r="66" spans="1:19" ht="12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1" t="s">
        <v>107</v>
      </c>
    </row>
    <row r="67" spans="1:19" ht="12.75" customHeight="1">
      <c r="A67" s="99" t="s">
        <v>39</v>
      </c>
      <c r="B67" s="100"/>
      <c r="C67" s="100"/>
      <c r="D67" s="100"/>
      <c r="E67" s="100"/>
      <c r="F67" s="100"/>
      <c r="G67" s="100"/>
      <c r="H67" s="100"/>
      <c r="I67" s="101"/>
      <c r="J67" s="100" t="s">
        <v>15</v>
      </c>
      <c r="K67" s="100"/>
      <c r="L67" s="100"/>
      <c r="M67" s="101"/>
      <c r="N67" s="99" t="s">
        <v>0</v>
      </c>
      <c r="O67" s="100"/>
      <c r="P67" s="100"/>
      <c r="Q67" s="101"/>
      <c r="R67" s="99" t="s">
        <v>26</v>
      </c>
      <c r="S67" s="101"/>
    </row>
    <row r="68" spans="1:19" ht="12.75">
      <c r="A68" s="99">
        <v>1</v>
      </c>
      <c r="B68" s="100"/>
      <c r="C68" s="100"/>
      <c r="D68" s="100"/>
      <c r="E68" s="100"/>
      <c r="F68" s="100"/>
      <c r="G68" s="100"/>
      <c r="H68" s="100"/>
      <c r="I68" s="101"/>
      <c r="J68" s="100">
        <v>2</v>
      </c>
      <c r="K68" s="100"/>
      <c r="L68" s="100"/>
      <c r="M68" s="101"/>
      <c r="N68" s="99">
        <v>3</v>
      </c>
      <c r="O68" s="100"/>
      <c r="P68" s="100"/>
      <c r="Q68" s="101"/>
      <c r="R68" s="99">
        <v>4</v>
      </c>
      <c r="S68" s="101"/>
    </row>
    <row r="69" spans="1:19" ht="39" customHeight="1">
      <c r="A69" s="159" t="s">
        <v>68</v>
      </c>
      <c r="B69" s="223"/>
      <c r="C69" s="223"/>
      <c r="D69" s="223"/>
      <c r="E69" s="223"/>
      <c r="F69" s="223"/>
      <c r="G69" s="223"/>
      <c r="H69" s="223"/>
      <c r="I69" s="218"/>
      <c r="J69" s="209">
        <f>J63</f>
        <v>0</v>
      </c>
      <c r="K69" s="209"/>
      <c r="L69" s="209"/>
      <c r="M69" s="210"/>
      <c r="N69" s="227">
        <f>N63</f>
        <v>16325060.36</v>
      </c>
      <c r="O69" s="209"/>
      <c r="P69" s="209"/>
      <c r="Q69" s="210"/>
      <c r="R69" s="227">
        <f>R63</f>
        <v>16325060.36</v>
      </c>
      <c r="S69" s="210"/>
    </row>
    <row r="70" spans="1:19" ht="12.75" customHeight="1">
      <c r="A70" s="222" t="s">
        <v>26</v>
      </c>
      <c r="B70" s="223"/>
      <c r="C70" s="223"/>
      <c r="D70" s="223"/>
      <c r="E70" s="223"/>
      <c r="F70" s="223"/>
      <c r="G70" s="223"/>
      <c r="H70" s="223"/>
      <c r="I70" s="218"/>
      <c r="J70" s="227">
        <f>J69</f>
        <v>0</v>
      </c>
      <c r="K70" s="209"/>
      <c r="L70" s="209"/>
      <c r="M70" s="210"/>
      <c r="N70" s="227">
        <f>N69</f>
        <v>16325060.36</v>
      </c>
      <c r="O70" s="209"/>
      <c r="P70" s="209"/>
      <c r="Q70" s="210"/>
      <c r="R70" s="211">
        <f>R69</f>
        <v>16325060.36</v>
      </c>
      <c r="S70" s="211"/>
    </row>
    <row r="71" spans="1:19" ht="9" customHeight="1">
      <c r="A71" s="65"/>
      <c r="B71" s="65"/>
      <c r="C71" s="65"/>
      <c r="D71" s="65"/>
      <c r="E71" s="65"/>
      <c r="F71" s="65"/>
      <c r="G71" s="65"/>
      <c r="H71" s="65"/>
      <c r="I71" s="65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 ht="12.75">
      <c r="A72" s="54" t="s">
        <v>67</v>
      </c>
      <c r="B72" s="228" t="s">
        <v>35</v>
      </c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</row>
    <row r="73" spans="1:19" ht="8.25" customHeight="1">
      <c r="A73" s="36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17.25" customHeight="1">
      <c r="A74" s="110" t="s">
        <v>45</v>
      </c>
      <c r="B74" s="110"/>
      <c r="C74" s="110" t="s">
        <v>36</v>
      </c>
      <c r="D74" s="110"/>
      <c r="E74" s="110" t="s">
        <v>1</v>
      </c>
      <c r="F74" s="110"/>
      <c r="G74" s="110" t="s">
        <v>17</v>
      </c>
      <c r="H74" s="110"/>
      <c r="I74" s="110"/>
      <c r="J74" s="110" t="s">
        <v>15</v>
      </c>
      <c r="K74" s="110"/>
      <c r="L74" s="110"/>
      <c r="M74" s="110"/>
      <c r="N74" s="110" t="s">
        <v>0</v>
      </c>
      <c r="O74" s="110"/>
      <c r="P74" s="110"/>
      <c r="Q74" s="110"/>
      <c r="R74" s="110" t="s">
        <v>26</v>
      </c>
      <c r="S74" s="110"/>
    </row>
    <row r="75" spans="1:19" ht="14.2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:19" ht="12.75">
      <c r="A76" s="110">
        <v>1</v>
      </c>
      <c r="B76" s="110"/>
      <c r="C76" s="110">
        <v>2</v>
      </c>
      <c r="D76" s="110"/>
      <c r="E76" s="110">
        <v>3</v>
      </c>
      <c r="F76" s="110"/>
      <c r="G76" s="110">
        <v>4</v>
      </c>
      <c r="H76" s="110"/>
      <c r="I76" s="110"/>
      <c r="J76" s="110">
        <v>5</v>
      </c>
      <c r="K76" s="110"/>
      <c r="L76" s="110"/>
      <c r="M76" s="110"/>
      <c r="N76" s="110">
        <v>6</v>
      </c>
      <c r="O76" s="110"/>
      <c r="P76" s="110"/>
      <c r="Q76" s="110"/>
      <c r="R76" s="110">
        <v>7</v>
      </c>
      <c r="S76" s="110"/>
    </row>
    <row r="77" spans="1:19" ht="20.25" customHeight="1">
      <c r="A77" s="229" t="s">
        <v>108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</row>
    <row r="78" spans="1:19" ht="15" customHeight="1">
      <c r="A78" s="172">
        <v>1</v>
      </c>
      <c r="B78" s="174"/>
      <c r="C78" s="200" t="s">
        <v>46</v>
      </c>
      <c r="D78" s="201"/>
      <c r="E78" s="168"/>
      <c r="F78" s="168"/>
      <c r="G78" s="168"/>
      <c r="H78" s="168"/>
      <c r="I78" s="168"/>
      <c r="J78" s="172"/>
      <c r="K78" s="173"/>
      <c r="L78" s="173"/>
      <c r="M78" s="174"/>
      <c r="N78" s="168"/>
      <c r="O78" s="168"/>
      <c r="P78" s="168"/>
      <c r="Q78" s="168"/>
      <c r="R78" s="168"/>
      <c r="S78" s="168"/>
    </row>
    <row r="79" spans="1:19" ht="72.75" customHeight="1">
      <c r="A79" s="198" t="s">
        <v>27</v>
      </c>
      <c r="B79" s="199"/>
      <c r="C79" s="159" t="s">
        <v>54</v>
      </c>
      <c r="D79" s="167"/>
      <c r="E79" s="165" t="s">
        <v>44</v>
      </c>
      <c r="F79" s="165"/>
      <c r="G79" s="164" t="s">
        <v>55</v>
      </c>
      <c r="H79" s="165"/>
      <c r="I79" s="165"/>
      <c r="J79" s="91"/>
      <c r="K79" s="225"/>
      <c r="L79" s="225"/>
      <c r="M79" s="92"/>
      <c r="N79" s="224">
        <v>235428.65</v>
      </c>
      <c r="O79" s="224"/>
      <c r="P79" s="224"/>
      <c r="Q79" s="224"/>
      <c r="R79" s="224">
        <f>J79+N79</f>
        <v>235428.65</v>
      </c>
      <c r="S79" s="224"/>
    </row>
    <row r="80" spans="1:19" ht="15" customHeight="1">
      <c r="A80" s="151">
        <v>2</v>
      </c>
      <c r="B80" s="152"/>
      <c r="C80" s="154" t="s">
        <v>47</v>
      </c>
      <c r="D80" s="155"/>
      <c r="E80" s="151"/>
      <c r="F80" s="152"/>
      <c r="G80" s="133"/>
      <c r="H80" s="133"/>
      <c r="I80" s="133"/>
      <c r="J80" s="134"/>
      <c r="K80" s="135"/>
      <c r="L80" s="135"/>
      <c r="M80" s="136"/>
      <c r="N80" s="137"/>
      <c r="O80" s="137"/>
      <c r="P80" s="137"/>
      <c r="Q80" s="137"/>
      <c r="R80" s="126"/>
      <c r="S80" s="126"/>
    </row>
    <row r="81" spans="1:19" ht="57.75" customHeight="1">
      <c r="A81" s="110" t="s">
        <v>28</v>
      </c>
      <c r="B81" s="110"/>
      <c r="C81" s="202" t="s">
        <v>57</v>
      </c>
      <c r="D81" s="203"/>
      <c r="E81" s="110" t="s">
        <v>50</v>
      </c>
      <c r="F81" s="110"/>
      <c r="G81" s="110" t="s">
        <v>51</v>
      </c>
      <c r="H81" s="110"/>
      <c r="I81" s="110"/>
      <c r="J81" s="107"/>
      <c r="K81" s="108"/>
      <c r="L81" s="108"/>
      <c r="M81" s="109"/>
      <c r="N81" s="226">
        <v>1</v>
      </c>
      <c r="O81" s="226"/>
      <c r="P81" s="226"/>
      <c r="Q81" s="226"/>
      <c r="R81" s="148">
        <f>J81+N81</f>
        <v>1</v>
      </c>
      <c r="S81" s="148"/>
    </row>
    <row r="82" spans="1:19" ht="18.75" customHeight="1">
      <c r="A82" s="133">
        <v>3</v>
      </c>
      <c r="B82" s="133"/>
      <c r="C82" s="154" t="s">
        <v>48</v>
      </c>
      <c r="D82" s="155"/>
      <c r="E82" s="151"/>
      <c r="F82" s="152"/>
      <c r="G82" s="133"/>
      <c r="H82" s="133"/>
      <c r="I82" s="133"/>
      <c r="J82" s="134"/>
      <c r="K82" s="135"/>
      <c r="L82" s="135"/>
      <c r="M82" s="136"/>
      <c r="N82" s="137"/>
      <c r="O82" s="137"/>
      <c r="P82" s="137"/>
      <c r="Q82" s="137"/>
      <c r="R82" s="126"/>
      <c r="S82" s="126"/>
    </row>
    <row r="83" spans="1:19" ht="68.25" customHeight="1">
      <c r="A83" s="110" t="s">
        <v>29</v>
      </c>
      <c r="B83" s="110"/>
      <c r="C83" s="202" t="s">
        <v>59</v>
      </c>
      <c r="D83" s="203"/>
      <c r="E83" s="110" t="s">
        <v>44</v>
      </c>
      <c r="F83" s="110"/>
      <c r="G83" s="164" t="s">
        <v>60</v>
      </c>
      <c r="H83" s="110"/>
      <c r="I83" s="110"/>
      <c r="J83" s="114"/>
      <c r="K83" s="115"/>
      <c r="L83" s="115"/>
      <c r="M83" s="116"/>
      <c r="N83" s="197">
        <f>N79/N81</f>
        <v>235428.65</v>
      </c>
      <c r="O83" s="197"/>
      <c r="P83" s="197"/>
      <c r="Q83" s="197"/>
      <c r="R83" s="224">
        <f>J83+N83</f>
        <v>235428.65</v>
      </c>
      <c r="S83" s="224"/>
    </row>
    <row r="84" spans="1:19" ht="16.5" customHeight="1">
      <c r="A84" s="133">
        <v>4</v>
      </c>
      <c r="B84" s="133"/>
      <c r="C84" s="154" t="s">
        <v>49</v>
      </c>
      <c r="D84" s="155"/>
      <c r="E84" s="151"/>
      <c r="F84" s="152"/>
      <c r="G84" s="133"/>
      <c r="H84" s="133"/>
      <c r="I84" s="133"/>
      <c r="J84" s="134"/>
      <c r="K84" s="135"/>
      <c r="L84" s="135"/>
      <c r="M84" s="136"/>
      <c r="N84" s="137"/>
      <c r="O84" s="137"/>
      <c r="P84" s="137"/>
      <c r="Q84" s="137"/>
      <c r="R84" s="126"/>
      <c r="S84" s="126"/>
    </row>
    <row r="85" spans="1:27" ht="41.25" customHeight="1">
      <c r="A85" s="110" t="s">
        <v>30</v>
      </c>
      <c r="B85" s="110"/>
      <c r="C85" s="217" t="s">
        <v>63</v>
      </c>
      <c r="D85" s="218"/>
      <c r="E85" s="110" t="s">
        <v>23</v>
      </c>
      <c r="F85" s="110"/>
      <c r="G85" s="110" t="s">
        <v>24</v>
      </c>
      <c r="H85" s="110"/>
      <c r="I85" s="110"/>
      <c r="J85" s="107"/>
      <c r="K85" s="108"/>
      <c r="L85" s="108"/>
      <c r="M85" s="109"/>
      <c r="N85" s="153">
        <v>100</v>
      </c>
      <c r="O85" s="153"/>
      <c r="P85" s="153"/>
      <c r="Q85" s="153"/>
      <c r="R85" s="148">
        <f>J85+N85</f>
        <v>100</v>
      </c>
      <c r="S85" s="148"/>
      <c r="Z85" s="16"/>
      <c r="AA85" s="17"/>
    </row>
    <row r="86" spans="1:19" ht="15" customHeight="1">
      <c r="A86" s="164" t="s">
        <v>61</v>
      </c>
      <c r="B86" s="110"/>
      <c r="C86" s="207" t="s">
        <v>62</v>
      </c>
      <c r="D86" s="208"/>
      <c r="E86" s="110" t="s">
        <v>23</v>
      </c>
      <c r="F86" s="110"/>
      <c r="G86" s="110" t="s">
        <v>24</v>
      </c>
      <c r="H86" s="110"/>
      <c r="I86" s="110"/>
      <c r="J86" s="111"/>
      <c r="K86" s="112"/>
      <c r="L86" s="112"/>
      <c r="M86" s="113"/>
      <c r="N86" s="153">
        <v>100</v>
      </c>
      <c r="O86" s="153"/>
      <c r="P86" s="153"/>
      <c r="Q86" s="153"/>
      <c r="R86" s="148">
        <f>J86+N86</f>
        <v>100</v>
      </c>
      <c r="S86" s="148"/>
    </row>
    <row r="87" spans="1:19" ht="6" customHeight="1">
      <c r="A87" s="83"/>
      <c r="B87" s="84"/>
      <c r="C87" s="88"/>
      <c r="D87" s="89"/>
      <c r="E87" s="84"/>
      <c r="F87" s="84"/>
      <c r="G87" s="84"/>
      <c r="H87" s="84"/>
      <c r="I87" s="84"/>
      <c r="J87" s="85"/>
      <c r="K87" s="85"/>
      <c r="L87" s="85"/>
      <c r="M87" s="85"/>
      <c r="N87" s="87"/>
      <c r="O87" s="87"/>
      <c r="P87" s="87"/>
      <c r="Q87" s="87"/>
      <c r="R87" s="90"/>
      <c r="S87" s="86"/>
    </row>
    <row r="88" spans="1:19" ht="15" customHeight="1">
      <c r="A88" s="204" t="s">
        <v>82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6"/>
    </row>
    <row r="89" spans="1:19" ht="86.25" customHeight="1" hidden="1">
      <c r="A89" s="172">
        <v>1</v>
      </c>
      <c r="B89" s="174"/>
      <c r="C89" s="200" t="s">
        <v>46</v>
      </c>
      <c r="D89" s="201"/>
      <c r="E89" s="168"/>
      <c r="F89" s="168"/>
      <c r="G89" s="168"/>
      <c r="H89" s="168"/>
      <c r="I89" s="168"/>
      <c r="J89" s="172"/>
      <c r="K89" s="173"/>
      <c r="L89" s="173"/>
      <c r="M89" s="174"/>
      <c r="N89" s="168"/>
      <c r="O89" s="168"/>
      <c r="P89" s="168"/>
      <c r="Q89" s="168"/>
      <c r="R89" s="168"/>
      <c r="S89" s="168"/>
    </row>
    <row r="90" spans="1:19" ht="75.75" customHeight="1" hidden="1">
      <c r="A90" s="147" t="s">
        <v>27</v>
      </c>
      <c r="B90" s="127"/>
      <c r="C90" s="159" t="s">
        <v>86</v>
      </c>
      <c r="D90" s="167"/>
      <c r="E90" s="147" t="s">
        <v>44</v>
      </c>
      <c r="F90" s="101"/>
      <c r="G90" s="164" t="s">
        <v>55</v>
      </c>
      <c r="H90" s="165"/>
      <c r="I90" s="165"/>
      <c r="J90" s="68"/>
      <c r="K90" s="69"/>
      <c r="L90" s="69"/>
      <c r="M90" s="67"/>
      <c r="N90" s="161">
        <f>N91+N92+N93+N94+N96+N95</f>
        <v>10177806.62</v>
      </c>
      <c r="O90" s="120"/>
      <c r="P90" s="120"/>
      <c r="Q90" s="121"/>
      <c r="R90" s="91">
        <f aca="true" t="shared" si="2" ref="R90:R96">N90</f>
        <v>10177806.62</v>
      </c>
      <c r="S90" s="92"/>
    </row>
    <row r="91" spans="1:19" ht="50.25" customHeight="1">
      <c r="A91" s="122" t="s">
        <v>83</v>
      </c>
      <c r="B91" s="127"/>
      <c r="C91" s="159" t="s">
        <v>84</v>
      </c>
      <c r="D91" s="160"/>
      <c r="E91" s="147" t="s">
        <v>44</v>
      </c>
      <c r="F91" s="101"/>
      <c r="G91" s="138" t="s">
        <v>55</v>
      </c>
      <c r="H91" s="139"/>
      <c r="I91" s="140"/>
      <c r="J91" s="68"/>
      <c r="K91" s="69"/>
      <c r="L91" s="69"/>
      <c r="M91" s="67"/>
      <c r="N91" s="161">
        <v>9282903.28</v>
      </c>
      <c r="O91" s="162"/>
      <c r="P91" s="162"/>
      <c r="Q91" s="163"/>
      <c r="R91" s="91">
        <f t="shared" si="2"/>
        <v>9282903.28</v>
      </c>
      <c r="S91" s="92"/>
    </row>
    <row r="92" spans="1:19" ht="37.5" customHeight="1">
      <c r="A92" s="122" t="s">
        <v>87</v>
      </c>
      <c r="B92" s="127"/>
      <c r="C92" s="156" t="s">
        <v>85</v>
      </c>
      <c r="D92" s="166"/>
      <c r="E92" s="147" t="s">
        <v>44</v>
      </c>
      <c r="F92" s="101"/>
      <c r="G92" s="141"/>
      <c r="H92" s="142"/>
      <c r="I92" s="143"/>
      <c r="J92" s="111"/>
      <c r="K92" s="112"/>
      <c r="L92" s="112"/>
      <c r="M92" s="113"/>
      <c r="N92" s="114">
        <v>239903.34</v>
      </c>
      <c r="O92" s="115"/>
      <c r="P92" s="115"/>
      <c r="Q92" s="116"/>
      <c r="R92" s="91">
        <f t="shared" si="2"/>
        <v>239903.34</v>
      </c>
      <c r="S92" s="92"/>
    </row>
    <row r="93" spans="1:19" ht="51" customHeight="1">
      <c r="A93" s="122" t="s">
        <v>96</v>
      </c>
      <c r="B93" s="127"/>
      <c r="C93" s="156" t="s">
        <v>135</v>
      </c>
      <c r="D93" s="157"/>
      <c r="E93" s="147" t="s">
        <v>44</v>
      </c>
      <c r="F93" s="101"/>
      <c r="G93" s="141"/>
      <c r="H93" s="142"/>
      <c r="I93" s="143"/>
      <c r="J93" s="111"/>
      <c r="K93" s="112"/>
      <c r="L93" s="112"/>
      <c r="M93" s="113"/>
      <c r="N93" s="114">
        <v>360000</v>
      </c>
      <c r="O93" s="115"/>
      <c r="P93" s="115"/>
      <c r="Q93" s="116"/>
      <c r="R93" s="91">
        <f t="shared" si="2"/>
        <v>360000</v>
      </c>
      <c r="S93" s="92"/>
    </row>
    <row r="94" spans="1:19" ht="76.5" customHeight="1">
      <c r="A94" s="122" t="s">
        <v>97</v>
      </c>
      <c r="B94" s="127"/>
      <c r="C94" s="156" t="s">
        <v>167</v>
      </c>
      <c r="D94" s="157"/>
      <c r="E94" s="147" t="s">
        <v>44</v>
      </c>
      <c r="F94" s="101"/>
      <c r="G94" s="141"/>
      <c r="H94" s="142"/>
      <c r="I94" s="143"/>
      <c r="J94" s="111"/>
      <c r="K94" s="112"/>
      <c r="L94" s="112"/>
      <c r="M94" s="113"/>
      <c r="N94" s="114">
        <v>120000</v>
      </c>
      <c r="O94" s="115"/>
      <c r="P94" s="115"/>
      <c r="Q94" s="116"/>
      <c r="R94" s="91">
        <f t="shared" si="2"/>
        <v>120000</v>
      </c>
      <c r="S94" s="92"/>
    </row>
    <row r="95" spans="1:19" ht="37.5" customHeight="1">
      <c r="A95" s="122" t="s">
        <v>98</v>
      </c>
      <c r="B95" s="127"/>
      <c r="C95" s="156" t="s">
        <v>149</v>
      </c>
      <c r="D95" s="157"/>
      <c r="E95" s="147" t="s">
        <v>44</v>
      </c>
      <c r="F95" s="101"/>
      <c r="G95" s="141"/>
      <c r="H95" s="142"/>
      <c r="I95" s="143"/>
      <c r="J95" s="111"/>
      <c r="K95" s="112"/>
      <c r="L95" s="112"/>
      <c r="M95" s="113"/>
      <c r="N95" s="114">
        <v>150000</v>
      </c>
      <c r="O95" s="115"/>
      <c r="P95" s="115"/>
      <c r="Q95" s="116"/>
      <c r="R95" s="91">
        <f>N95</f>
        <v>150000</v>
      </c>
      <c r="S95" s="92"/>
    </row>
    <row r="96" spans="1:19" ht="39.75" customHeight="1">
      <c r="A96" s="122" t="s">
        <v>139</v>
      </c>
      <c r="B96" s="127"/>
      <c r="C96" s="156" t="s">
        <v>137</v>
      </c>
      <c r="D96" s="157"/>
      <c r="E96" s="147" t="s">
        <v>44</v>
      </c>
      <c r="F96" s="101"/>
      <c r="G96" s="141"/>
      <c r="H96" s="142"/>
      <c r="I96" s="143"/>
      <c r="J96" s="111"/>
      <c r="K96" s="112"/>
      <c r="L96" s="112"/>
      <c r="M96" s="113"/>
      <c r="N96" s="114">
        <v>25000</v>
      </c>
      <c r="O96" s="115"/>
      <c r="P96" s="115"/>
      <c r="Q96" s="116"/>
      <c r="R96" s="91">
        <f t="shared" si="2"/>
        <v>25000</v>
      </c>
      <c r="S96" s="92"/>
    </row>
    <row r="97" spans="1:19" ht="75.75" customHeight="1">
      <c r="A97" s="122" t="s">
        <v>157</v>
      </c>
      <c r="B97" s="187"/>
      <c r="C97" s="156" t="s">
        <v>158</v>
      </c>
      <c r="D97" s="157"/>
      <c r="E97" s="147" t="s">
        <v>44</v>
      </c>
      <c r="F97" s="101"/>
      <c r="G97" s="144"/>
      <c r="H97" s="145"/>
      <c r="I97" s="146"/>
      <c r="J97" s="111"/>
      <c r="K97" s="112"/>
      <c r="L97" s="112"/>
      <c r="M97" s="113"/>
      <c r="N97" s="114">
        <v>148469</v>
      </c>
      <c r="O97" s="115"/>
      <c r="P97" s="115"/>
      <c r="Q97" s="116"/>
      <c r="R97" s="91">
        <f>N97</f>
        <v>148469</v>
      </c>
      <c r="S97" s="92"/>
    </row>
    <row r="98" spans="1:19" ht="12.75" customHeight="1">
      <c r="A98" s="151">
        <v>2</v>
      </c>
      <c r="B98" s="152"/>
      <c r="C98" s="154" t="s">
        <v>47</v>
      </c>
      <c r="D98" s="155"/>
      <c r="E98" s="151"/>
      <c r="F98" s="152"/>
      <c r="G98" s="133"/>
      <c r="H98" s="133"/>
      <c r="I98" s="133"/>
      <c r="J98" s="134"/>
      <c r="K98" s="135"/>
      <c r="L98" s="135"/>
      <c r="M98" s="136"/>
      <c r="N98" s="137"/>
      <c r="O98" s="137"/>
      <c r="P98" s="137"/>
      <c r="Q98" s="137"/>
      <c r="R98" s="126"/>
      <c r="S98" s="126"/>
    </row>
    <row r="99" spans="1:19" ht="38.25" customHeight="1">
      <c r="A99" s="147" t="s">
        <v>28</v>
      </c>
      <c r="B99" s="127"/>
      <c r="C99" s="156" t="s">
        <v>89</v>
      </c>
      <c r="D99" s="166"/>
      <c r="E99" s="164" t="s">
        <v>88</v>
      </c>
      <c r="F99" s="165"/>
      <c r="G99" s="119" t="s">
        <v>51</v>
      </c>
      <c r="H99" s="120"/>
      <c r="I99" s="121"/>
      <c r="J99" s="111"/>
      <c r="K99" s="112"/>
      <c r="L99" s="112"/>
      <c r="M99" s="113"/>
      <c r="N99" s="107">
        <f>N91/N107</f>
        <v>12892.921222222221</v>
      </c>
      <c r="O99" s="108"/>
      <c r="P99" s="108"/>
      <c r="Q99" s="109"/>
      <c r="R99" s="105">
        <f aca="true" t="shared" si="3" ref="R99:R104">N99</f>
        <v>12892.921222222221</v>
      </c>
      <c r="S99" s="106"/>
    </row>
    <row r="100" spans="1:19" ht="52.5" customHeight="1">
      <c r="A100" s="122" t="s">
        <v>56</v>
      </c>
      <c r="B100" s="127"/>
      <c r="C100" s="156" t="s">
        <v>90</v>
      </c>
      <c r="D100" s="157"/>
      <c r="E100" s="122" t="s">
        <v>50</v>
      </c>
      <c r="F100" s="101"/>
      <c r="G100" s="119" t="s">
        <v>51</v>
      </c>
      <c r="H100" s="120"/>
      <c r="I100" s="121"/>
      <c r="J100" s="111"/>
      <c r="K100" s="112"/>
      <c r="L100" s="112"/>
      <c r="M100" s="113"/>
      <c r="N100" s="107">
        <v>1</v>
      </c>
      <c r="O100" s="108"/>
      <c r="P100" s="108"/>
      <c r="Q100" s="109"/>
      <c r="R100" s="105">
        <f t="shared" si="3"/>
        <v>1</v>
      </c>
      <c r="S100" s="106"/>
    </row>
    <row r="101" spans="1:19" ht="42" customHeight="1">
      <c r="A101" s="122" t="s">
        <v>100</v>
      </c>
      <c r="B101" s="127"/>
      <c r="C101" s="156" t="s">
        <v>114</v>
      </c>
      <c r="D101" s="157"/>
      <c r="E101" s="122" t="s">
        <v>50</v>
      </c>
      <c r="F101" s="101"/>
      <c r="G101" s="119" t="s">
        <v>51</v>
      </c>
      <c r="H101" s="120"/>
      <c r="I101" s="121"/>
      <c r="J101" s="111"/>
      <c r="K101" s="112"/>
      <c r="L101" s="112"/>
      <c r="M101" s="113"/>
      <c r="N101" s="107">
        <v>1</v>
      </c>
      <c r="O101" s="108"/>
      <c r="P101" s="108"/>
      <c r="Q101" s="109"/>
      <c r="R101" s="105">
        <f t="shared" si="3"/>
        <v>1</v>
      </c>
      <c r="S101" s="106"/>
    </row>
    <row r="102" spans="1:19" ht="102" customHeight="1">
      <c r="A102" s="122" t="s">
        <v>117</v>
      </c>
      <c r="B102" s="127"/>
      <c r="C102" s="156" t="s">
        <v>120</v>
      </c>
      <c r="D102" s="157"/>
      <c r="E102" s="122" t="s">
        <v>50</v>
      </c>
      <c r="F102" s="101"/>
      <c r="G102" s="119" t="s">
        <v>51</v>
      </c>
      <c r="H102" s="120"/>
      <c r="I102" s="121"/>
      <c r="J102" s="111"/>
      <c r="K102" s="112"/>
      <c r="L102" s="112"/>
      <c r="M102" s="113"/>
      <c r="N102" s="107">
        <v>1</v>
      </c>
      <c r="O102" s="108"/>
      <c r="P102" s="108"/>
      <c r="Q102" s="109"/>
      <c r="R102" s="105">
        <f t="shared" si="3"/>
        <v>1</v>
      </c>
      <c r="S102" s="106"/>
    </row>
    <row r="103" spans="1:19" ht="63" customHeight="1">
      <c r="A103" s="122" t="s">
        <v>141</v>
      </c>
      <c r="B103" s="127"/>
      <c r="C103" s="156" t="s">
        <v>152</v>
      </c>
      <c r="D103" s="157"/>
      <c r="E103" s="122" t="s">
        <v>50</v>
      </c>
      <c r="F103" s="101"/>
      <c r="G103" s="119" t="s">
        <v>51</v>
      </c>
      <c r="H103" s="120"/>
      <c r="I103" s="121"/>
      <c r="J103" s="111"/>
      <c r="K103" s="112"/>
      <c r="L103" s="112"/>
      <c r="M103" s="113"/>
      <c r="N103" s="107">
        <v>1</v>
      </c>
      <c r="O103" s="108"/>
      <c r="P103" s="108"/>
      <c r="Q103" s="109"/>
      <c r="R103" s="105">
        <f t="shared" si="3"/>
        <v>1</v>
      </c>
      <c r="S103" s="106"/>
    </row>
    <row r="104" spans="1:19" ht="41.25" customHeight="1">
      <c r="A104" s="122" t="s">
        <v>150</v>
      </c>
      <c r="B104" s="187"/>
      <c r="C104" s="156" t="s">
        <v>142</v>
      </c>
      <c r="D104" s="157"/>
      <c r="E104" s="122" t="s">
        <v>50</v>
      </c>
      <c r="F104" s="101"/>
      <c r="G104" s="119" t="s">
        <v>24</v>
      </c>
      <c r="H104" s="261"/>
      <c r="I104" s="262"/>
      <c r="J104" s="111"/>
      <c r="K104" s="112"/>
      <c r="L104" s="112"/>
      <c r="M104" s="113"/>
      <c r="N104" s="107">
        <v>1</v>
      </c>
      <c r="O104" s="108"/>
      <c r="P104" s="108"/>
      <c r="Q104" s="109"/>
      <c r="R104" s="105">
        <f t="shared" si="3"/>
        <v>1</v>
      </c>
      <c r="S104" s="106"/>
    </row>
    <row r="105" spans="1:19" ht="90" customHeight="1">
      <c r="A105" s="122" t="s">
        <v>159</v>
      </c>
      <c r="B105" s="187"/>
      <c r="C105" s="156" t="s">
        <v>160</v>
      </c>
      <c r="D105" s="157"/>
      <c r="E105" s="122" t="s">
        <v>50</v>
      </c>
      <c r="F105" s="101"/>
      <c r="G105" s="119" t="s">
        <v>51</v>
      </c>
      <c r="H105" s="120"/>
      <c r="I105" s="121"/>
      <c r="J105" s="111"/>
      <c r="K105" s="112"/>
      <c r="L105" s="112"/>
      <c r="M105" s="113"/>
      <c r="N105" s="107">
        <v>1</v>
      </c>
      <c r="O105" s="108"/>
      <c r="P105" s="108"/>
      <c r="Q105" s="109"/>
      <c r="R105" s="105">
        <f>N105</f>
        <v>1</v>
      </c>
      <c r="S105" s="106"/>
    </row>
    <row r="106" spans="1:19" ht="12" customHeight="1">
      <c r="A106" s="133">
        <v>3</v>
      </c>
      <c r="B106" s="133"/>
      <c r="C106" s="154" t="s">
        <v>48</v>
      </c>
      <c r="D106" s="155"/>
      <c r="E106" s="151"/>
      <c r="F106" s="152"/>
      <c r="G106" s="133"/>
      <c r="H106" s="133"/>
      <c r="I106" s="133"/>
      <c r="J106" s="134"/>
      <c r="K106" s="135"/>
      <c r="L106" s="135"/>
      <c r="M106" s="136"/>
      <c r="N106" s="137"/>
      <c r="O106" s="137"/>
      <c r="P106" s="137"/>
      <c r="Q106" s="137"/>
      <c r="R106" s="126"/>
      <c r="S106" s="126"/>
    </row>
    <row r="107" spans="1:19" ht="30" customHeight="1">
      <c r="A107" s="147" t="s">
        <v>29</v>
      </c>
      <c r="B107" s="127"/>
      <c r="C107" s="131" t="s">
        <v>92</v>
      </c>
      <c r="D107" s="189"/>
      <c r="E107" s="147" t="s">
        <v>44</v>
      </c>
      <c r="F107" s="101"/>
      <c r="G107" s="122" t="s">
        <v>93</v>
      </c>
      <c r="H107" s="100"/>
      <c r="I107" s="101"/>
      <c r="J107" s="70"/>
      <c r="K107" s="71"/>
      <c r="L107" s="71"/>
      <c r="M107" s="72"/>
      <c r="N107" s="123">
        <v>720</v>
      </c>
      <c r="O107" s="124"/>
      <c r="P107" s="124"/>
      <c r="Q107" s="125"/>
      <c r="R107" s="91">
        <f aca="true" t="shared" si="4" ref="R107:R112">N107</f>
        <v>720</v>
      </c>
      <c r="S107" s="92"/>
    </row>
    <row r="108" spans="1:19" ht="36.75" customHeight="1">
      <c r="A108" s="122" t="s">
        <v>58</v>
      </c>
      <c r="B108" s="127"/>
      <c r="C108" s="117" t="s">
        <v>91</v>
      </c>
      <c r="D108" s="118"/>
      <c r="E108" s="147" t="s">
        <v>44</v>
      </c>
      <c r="F108" s="101"/>
      <c r="G108" s="122" t="s">
        <v>94</v>
      </c>
      <c r="H108" s="100"/>
      <c r="I108" s="101"/>
      <c r="J108" s="111"/>
      <c r="K108" s="112"/>
      <c r="L108" s="112"/>
      <c r="M108" s="113"/>
      <c r="N108" s="114">
        <f aca="true" t="shared" si="5" ref="N108:N113">N92/N100</f>
        <v>239903.34</v>
      </c>
      <c r="O108" s="115"/>
      <c r="P108" s="115"/>
      <c r="Q108" s="116"/>
      <c r="R108" s="91">
        <f t="shared" si="4"/>
        <v>239903.34</v>
      </c>
      <c r="S108" s="92"/>
    </row>
    <row r="109" spans="1:19" ht="36.75" customHeight="1">
      <c r="A109" s="122" t="s">
        <v>101</v>
      </c>
      <c r="B109" s="127"/>
      <c r="C109" s="117" t="s">
        <v>115</v>
      </c>
      <c r="D109" s="118"/>
      <c r="E109" s="147" t="s">
        <v>44</v>
      </c>
      <c r="F109" s="101"/>
      <c r="G109" s="122" t="s">
        <v>116</v>
      </c>
      <c r="H109" s="100"/>
      <c r="I109" s="101"/>
      <c r="J109" s="111"/>
      <c r="K109" s="112"/>
      <c r="L109" s="112"/>
      <c r="M109" s="113"/>
      <c r="N109" s="114">
        <f t="shared" si="5"/>
        <v>360000</v>
      </c>
      <c r="O109" s="115"/>
      <c r="P109" s="115"/>
      <c r="Q109" s="116"/>
      <c r="R109" s="91">
        <f t="shared" si="4"/>
        <v>360000</v>
      </c>
      <c r="S109" s="92"/>
    </row>
    <row r="110" spans="1:19" ht="90.75" customHeight="1">
      <c r="A110" s="122" t="s">
        <v>118</v>
      </c>
      <c r="B110" s="127"/>
      <c r="C110" s="117" t="s">
        <v>121</v>
      </c>
      <c r="D110" s="196"/>
      <c r="E110" s="147" t="s">
        <v>44</v>
      </c>
      <c r="F110" s="101"/>
      <c r="G110" s="122" t="s">
        <v>119</v>
      </c>
      <c r="H110" s="100"/>
      <c r="I110" s="101"/>
      <c r="J110" s="111"/>
      <c r="K110" s="112"/>
      <c r="L110" s="112"/>
      <c r="M110" s="113"/>
      <c r="N110" s="114">
        <f t="shared" si="5"/>
        <v>120000</v>
      </c>
      <c r="O110" s="115"/>
      <c r="P110" s="115"/>
      <c r="Q110" s="116"/>
      <c r="R110" s="91">
        <f t="shared" si="4"/>
        <v>120000</v>
      </c>
      <c r="S110" s="92"/>
    </row>
    <row r="111" spans="1:19" ht="57" customHeight="1">
      <c r="A111" s="122" t="s">
        <v>143</v>
      </c>
      <c r="B111" s="127"/>
      <c r="C111" s="117" t="s">
        <v>151</v>
      </c>
      <c r="D111" s="196"/>
      <c r="E111" s="147" t="s">
        <v>44</v>
      </c>
      <c r="F111" s="101"/>
      <c r="G111" s="122" t="s">
        <v>144</v>
      </c>
      <c r="H111" s="100"/>
      <c r="I111" s="101"/>
      <c r="J111" s="111"/>
      <c r="K111" s="112"/>
      <c r="L111" s="112"/>
      <c r="M111" s="113"/>
      <c r="N111" s="114">
        <f t="shared" si="5"/>
        <v>150000</v>
      </c>
      <c r="O111" s="115"/>
      <c r="P111" s="115"/>
      <c r="Q111" s="116"/>
      <c r="R111" s="91">
        <f t="shared" si="4"/>
        <v>150000</v>
      </c>
      <c r="S111" s="92"/>
    </row>
    <row r="112" spans="1:19" ht="60" customHeight="1">
      <c r="A112" s="122" t="s">
        <v>153</v>
      </c>
      <c r="B112" s="187"/>
      <c r="C112" s="117" t="s">
        <v>145</v>
      </c>
      <c r="D112" s="196"/>
      <c r="E112" s="147" t="s">
        <v>44</v>
      </c>
      <c r="F112" s="101"/>
      <c r="G112" s="122" t="s">
        <v>163</v>
      </c>
      <c r="H112" s="100"/>
      <c r="I112" s="101"/>
      <c r="J112" s="111"/>
      <c r="K112" s="112"/>
      <c r="L112" s="112"/>
      <c r="M112" s="113"/>
      <c r="N112" s="114">
        <f t="shared" si="5"/>
        <v>25000</v>
      </c>
      <c r="O112" s="115"/>
      <c r="P112" s="115"/>
      <c r="Q112" s="116"/>
      <c r="R112" s="91">
        <f t="shared" si="4"/>
        <v>25000</v>
      </c>
      <c r="S112" s="92"/>
    </row>
    <row r="113" spans="1:19" ht="82.5" customHeight="1">
      <c r="A113" s="122" t="s">
        <v>161</v>
      </c>
      <c r="B113" s="187"/>
      <c r="C113" s="117" t="s">
        <v>162</v>
      </c>
      <c r="D113" s="196"/>
      <c r="E113" s="147" t="s">
        <v>44</v>
      </c>
      <c r="F113" s="127"/>
      <c r="G113" s="122" t="s">
        <v>164</v>
      </c>
      <c r="H113" s="263"/>
      <c r="I113" s="187"/>
      <c r="J113" s="111"/>
      <c r="K113" s="112"/>
      <c r="L113" s="112"/>
      <c r="M113" s="113"/>
      <c r="N113" s="114">
        <f t="shared" si="5"/>
        <v>148469</v>
      </c>
      <c r="O113" s="115"/>
      <c r="P113" s="115"/>
      <c r="Q113" s="116"/>
      <c r="R113" s="91">
        <f>N113</f>
        <v>148469</v>
      </c>
      <c r="S113" s="92"/>
    </row>
    <row r="114" spans="1:19" ht="12" customHeight="1">
      <c r="A114" s="133">
        <v>4</v>
      </c>
      <c r="B114" s="133"/>
      <c r="C114" s="154" t="s">
        <v>49</v>
      </c>
      <c r="D114" s="155"/>
      <c r="E114" s="151"/>
      <c r="F114" s="152"/>
      <c r="G114" s="133"/>
      <c r="H114" s="133"/>
      <c r="I114" s="133"/>
      <c r="J114" s="134"/>
      <c r="K114" s="135"/>
      <c r="L114" s="135"/>
      <c r="M114" s="136"/>
      <c r="N114" s="149"/>
      <c r="O114" s="149"/>
      <c r="P114" s="149"/>
      <c r="Q114" s="149"/>
      <c r="R114" s="150"/>
      <c r="S114" s="150"/>
    </row>
    <row r="115" spans="1:19" ht="12.75" customHeight="1">
      <c r="A115" s="147" t="s">
        <v>30</v>
      </c>
      <c r="B115" s="127"/>
      <c r="C115" s="117" t="s">
        <v>95</v>
      </c>
      <c r="D115" s="118"/>
      <c r="E115" s="122" t="s">
        <v>23</v>
      </c>
      <c r="F115" s="101"/>
      <c r="G115" s="99"/>
      <c r="H115" s="100"/>
      <c r="I115" s="101"/>
      <c r="J115" s="111"/>
      <c r="K115" s="112"/>
      <c r="L115" s="112"/>
      <c r="M115" s="112"/>
      <c r="N115" s="153">
        <v>100</v>
      </c>
      <c r="O115" s="153"/>
      <c r="P115" s="153"/>
      <c r="Q115" s="153"/>
      <c r="R115" s="148">
        <v>100</v>
      </c>
      <c r="S115" s="148"/>
    </row>
    <row r="116" spans="1:19" ht="15" customHeight="1">
      <c r="A116" s="204" t="s">
        <v>129</v>
      </c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6"/>
    </row>
    <row r="117" spans="1:19" ht="12.75" customHeight="1">
      <c r="A117" s="172">
        <v>1</v>
      </c>
      <c r="B117" s="174"/>
      <c r="C117" s="200" t="s">
        <v>46</v>
      </c>
      <c r="D117" s="201"/>
      <c r="E117" s="168"/>
      <c r="F117" s="168"/>
      <c r="G117" s="168"/>
      <c r="H117" s="168"/>
      <c r="I117" s="168"/>
      <c r="J117" s="172"/>
      <c r="K117" s="173"/>
      <c r="L117" s="173"/>
      <c r="M117" s="174"/>
      <c r="N117" s="168"/>
      <c r="O117" s="168"/>
      <c r="P117" s="168"/>
      <c r="Q117" s="168"/>
      <c r="R117" s="168"/>
      <c r="S117" s="168"/>
    </row>
    <row r="118" spans="1:19" ht="63" customHeight="1">
      <c r="A118" s="147" t="s">
        <v>27</v>
      </c>
      <c r="B118" s="127"/>
      <c r="C118" s="159" t="s">
        <v>130</v>
      </c>
      <c r="D118" s="167"/>
      <c r="E118" s="147" t="s">
        <v>44</v>
      </c>
      <c r="F118" s="101"/>
      <c r="G118" s="164" t="s">
        <v>55</v>
      </c>
      <c r="H118" s="165"/>
      <c r="I118" s="165"/>
      <c r="J118" s="68"/>
      <c r="K118" s="69"/>
      <c r="L118" s="69"/>
      <c r="M118" s="67"/>
      <c r="N118" s="215">
        <f>N119+N120+N121+N122+N123+N124</f>
        <v>5763356.09</v>
      </c>
      <c r="O118" s="120"/>
      <c r="P118" s="120"/>
      <c r="Q118" s="121"/>
      <c r="R118" s="91">
        <f aca="true" t="shared" si="6" ref="R118:R123">N118</f>
        <v>5763356.09</v>
      </c>
      <c r="S118" s="92"/>
    </row>
    <row r="119" spans="1:19" ht="24" customHeight="1">
      <c r="A119" s="122" t="s">
        <v>83</v>
      </c>
      <c r="B119" s="127"/>
      <c r="C119" s="159" t="s">
        <v>154</v>
      </c>
      <c r="D119" s="160"/>
      <c r="E119" s="147" t="s">
        <v>44</v>
      </c>
      <c r="F119" s="101"/>
      <c r="G119" s="138" t="s">
        <v>55</v>
      </c>
      <c r="H119" s="139"/>
      <c r="I119" s="140"/>
      <c r="J119" s="68"/>
      <c r="K119" s="69"/>
      <c r="L119" s="69"/>
      <c r="M119" s="67"/>
      <c r="N119" s="161">
        <v>491731.86</v>
      </c>
      <c r="O119" s="162"/>
      <c r="P119" s="162"/>
      <c r="Q119" s="163"/>
      <c r="R119" s="91">
        <f t="shared" si="6"/>
        <v>491731.86</v>
      </c>
      <c r="S119" s="92"/>
    </row>
    <row r="120" spans="1:19" ht="63" customHeight="1">
      <c r="A120" s="122" t="s">
        <v>87</v>
      </c>
      <c r="B120" s="127"/>
      <c r="C120" s="156" t="s">
        <v>122</v>
      </c>
      <c r="D120" s="166"/>
      <c r="E120" s="147" t="s">
        <v>44</v>
      </c>
      <c r="F120" s="101"/>
      <c r="G120" s="141"/>
      <c r="H120" s="142"/>
      <c r="I120" s="143"/>
      <c r="J120" s="111"/>
      <c r="K120" s="112"/>
      <c r="L120" s="112"/>
      <c r="M120" s="113"/>
      <c r="N120" s="114">
        <v>2314172.4</v>
      </c>
      <c r="O120" s="115"/>
      <c r="P120" s="115"/>
      <c r="Q120" s="116"/>
      <c r="R120" s="91">
        <f t="shared" si="6"/>
        <v>2314172.4</v>
      </c>
      <c r="S120" s="92"/>
    </row>
    <row r="121" spans="1:19" ht="27.75" customHeight="1">
      <c r="A121" s="122" t="s">
        <v>96</v>
      </c>
      <c r="B121" s="127"/>
      <c r="C121" s="156" t="s">
        <v>155</v>
      </c>
      <c r="D121" s="157"/>
      <c r="E121" s="147" t="s">
        <v>44</v>
      </c>
      <c r="F121" s="101"/>
      <c r="G121" s="141"/>
      <c r="H121" s="142"/>
      <c r="I121" s="143"/>
      <c r="J121" s="111"/>
      <c r="K121" s="112"/>
      <c r="L121" s="112"/>
      <c r="M121" s="113"/>
      <c r="N121" s="114">
        <v>237281.5</v>
      </c>
      <c r="O121" s="115"/>
      <c r="P121" s="115"/>
      <c r="Q121" s="116"/>
      <c r="R121" s="91">
        <f t="shared" si="6"/>
        <v>237281.5</v>
      </c>
      <c r="S121" s="92"/>
    </row>
    <row r="122" spans="1:19" ht="26.25" customHeight="1">
      <c r="A122" s="122" t="s">
        <v>97</v>
      </c>
      <c r="B122" s="127"/>
      <c r="C122" s="156" t="s">
        <v>99</v>
      </c>
      <c r="D122" s="157"/>
      <c r="E122" s="147" t="s">
        <v>44</v>
      </c>
      <c r="F122" s="101"/>
      <c r="G122" s="141"/>
      <c r="H122" s="142"/>
      <c r="I122" s="143"/>
      <c r="J122" s="111"/>
      <c r="K122" s="112"/>
      <c r="L122" s="112"/>
      <c r="M122" s="113"/>
      <c r="N122" s="114">
        <v>1764557.33</v>
      </c>
      <c r="O122" s="115"/>
      <c r="P122" s="115"/>
      <c r="Q122" s="116"/>
      <c r="R122" s="91">
        <f t="shared" si="6"/>
        <v>1764557.33</v>
      </c>
      <c r="S122" s="92"/>
    </row>
    <row r="123" spans="1:19" ht="25.5" customHeight="1">
      <c r="A123" s="122" t="s">
        <v>98</v>
      </c>
      <c r="B123" s="127"/>
      <c r="C123" s="156" t="s">
        <v>133</v>
      </c>
      <c r="D123" s="157"/>
      <c r="E123" s="147" t="s">
        <v>44</v>
      </c>
      <c r="F123" s="101"/>
      <c r="G123" s="144"/>
      <c r="H123" s="145"/>
      <c r="I123" s="146"/>
      <c r="J123" s="111"/>
      <c r="K123" s="112"/>
      <c r="L123" s="112"/>
      <c r="M123" s="113"/>
      <c r="N123" s="114">
        <v>150000</v>
      </c>
      <c r="O123" s="115"/>
      <c r="P123" s="115"/>
      <c r="Q123" s="116"/>
      <c r="R123" s="91">
        <f t="shared" si="6"/>
        <v>150000</v>
      </c>
      <c r="S123" s="92"/>
    </row>
    <row r="124" spans="1:19" ht="50.25" customHeight="1">
      <c r="A124" s="122" t="s">
        <v>139</v>
      </c>
      <c r="B124" s="127"/>
      <c r="C124" s="156" t="s">
        <v>140</v>
      </c>
      <c r="D124" s="157"/>
      <c r="E124" s="147" t="s">
        <v>44</v>
      </c>
      <c r="F124" s="101"/>
      <c r="G124" s="164" t="s">
        <v>55</v>
      </c>
      <c r="H124" s="165"/>
      <c r="I124" s="165"/>
      <c r="J124" s="111"/>
      <c r="K124" s="112"/>
      <c r="L124" s="112"/>
      <c r="M124" s="113"/>
      <c r="N124" s="114">
        <v>805613</v>
      </c>
      <c r="O124" s="115"/>
      <c r="P124" s="115"/>
      <c r="Q124" s="116"/>
      <c r="R124" s="91">
        <f>N124</f>
        <v>805613</v>
      </c>
      <c r="S124" s="92"/>
    </row>
    <row r="125" spans="1:19" ht="12.75" customHeight="1">
      <c r="A125" s="151">
        <v>2</v>
      </c>
      <c r="B125" s="152"/>
      <c r="C125" s="154" t="s">
        <v>47</v>
      </c>
      <c r="D125" s="155"/>
      <c r="E125" s="151"/>
      <c r="F125" s="152"/>
      <c r="G125" s="133"/>
      <c r="H125" s="133"/>
      <c r="I125" s="133"/>
      <c r="J125" s="134"/>
      <c r="K125" s="135"/>
      <c r="L125" s="135"/>
      <c r="M125" s="136"/>
      <c r="N125" s="137"/>
      <c r="O125" s="137"/>
      <c r="P125" s="137"/>
      <c r="Q125" s="137"/>
      <c r="R125" s="126"/>
      <c r="S125" s="126"/>
    </row>
    <row r="126" spans="1:19" ht="50.25" customHeight="1">
      <c r="A126" s="147" t="s">
        <v>28</v>
      </c>
      <c r="B126" s="127"/>
      <c r="C126" s="156" t="s">
        <v>148</v>
      </c>
      <c r="D126" s="157"/>
      <c r="E126" s="122" t="s">
        <v>50</v>
      </c>
      <c r="F126" s="101"/>
      <c r="G126" s="119" t="s">
        <v>51</v>
      </c>
      <c r="H126" s="120"/>
      <c r="I126" s="121"/>
      <c r="J126" s="70"/>
      <c r="K126" s="71"/>
      <c r="L126" s="71"/>
      <c r="M126" s="72"/>
      <c r="N126" s="128">
        <v>33</v>
      </c>
      <c r="O126" s="129"/>
      <c r="P126" s="129"/>
      <c r="Q126" s="130"/>
      <c r="R126" s="105">
        <f>N126</f>
        <v>33</v>
      </c>
      <c r="S126" s="106"/>
    </row>
    <row r="127" spans="1:19" ht="36.75" customHeight="1">
      <c r="A127" s="122" t="s">
        <v>56</v>
      </c>
      <c r="B127" s="127"/>
      <c r="C127" s="131" t="s">
        <v>146</v>
      </c>
      <c r="D127" s="132"/>
      <c r="E127" s="122" t="s">
        <v>50</v>
      </c>
      <c r="F127" s="101"/>
      <c r="G127" s="119" t="s">
        <v>51</v>
      </c>
      <c r="H127" s="120"/>
      <c r="I127" s="121"/>
      <c r="J127" s="70"/>
      <c r="K127" s="71"/>
      <c r="L127" s="71"/>
      <c r="M127" s="72"/>
      <c r="N127" s="128">
        <v>60</v>
      </c>
      <c r="O127" s="129"/>
      <c r="P127" s="129"/>
      <c r="Q127" s="130"/>
      <c r="R127" s="105">
        <f>N127</f>
        <v>60</v>
      </c>
      <c r="S127" s="106"/>
    </row>
    <row r="128" spans="1:19" ht="12.75" customHeight="1">
      <c r="A128" s="133">
        <v>3</v>
      </c>
      <c r="B128" s="133"/>
      <c r="C128" s="154" t="s">
        <v>48</v>
      </c>
      <c r="D128" s="155"/>
      <c r="E128" s="151"/>
      <c r="F128" s="152"/>
      <c r="G128" s="133"/>
      <c r="H128" s="133"/>
      <c r="I128" s="133"/>
      <c r="J128" s="134"/>
      <c r="K128" s="135"/>
      <c r="L128" s="135"/>
      <c r="M128" s="136"/>
      <c r="N128" s="137"/>
      <c r="O128" s="137"/>
      <c r="P128" s="137"/>
      <c r="Q128" s="137"/>
      <c r="R128" s="126"/>
      <c r="S128" s="126"/>
    </row>
    <row r="129" spans="1:19" ht="38.25" customHeight="1">
      <c r="A129" s="122" t="s">
        <v>29</v>
      </c>
      <c r="B129" s="127"/>
      <c r="C129" s="117" t="s">
        <v>131</v>
      </c>
      <c r="D129" s="118"/>
      <c r="E129" s="147" t="s">
        <v>44</v>
      </c>
      <c r="F129" s="101"/>
      <c r="G129" s="122" t="s">
        <v>147</v>
      </c>
      <c r="H129" s="100"/>
      <c r="I129" s="101"/>
      <c r="J129" s="70"/>
      <c r="K129" s="71"/>
      <c r="L129" s="71"/>
      <c r="M129" s="72"/>
      <c r="N129" s="123">
        <f>(N119+N120+N124)/N126</f>
        <v>109439.91696969696</v>
      </c>
      <c r="O129" s="124"/>
      <c r="P129" s="124"/>
      <c r="Q129" s="125"/>
      <c r="R129" s="91">
        <f>N129</f>
        <v>109439.91696969696</v>
      </c>
      <c r="S129" s="92"/>
    </row>
    <row r="130" spans="1:19" ht="39" customHeight="1">
      <c r="A130" s="122" t="s">
        <v>58</v>
      </c>
      <c r="B130" s="127"/>
      <c r="C130" s="117" t="s">
        <v>132</v>
      </c>
      <c r="D130" s="118"/>
      <c r="E130" s="147" t="s">
        <v>44</v>
      </c>
      <c r="F130" s="101"/>
      <c r="G130" s="122" t="s">
        <v>169</v>
      </c>
      <c r="H130" s="100"/>
      <c r="I130" s="101"/>
      <c r="J130" s="70"/>
      <c r="K130" s="71"/>
      <c r="L130" s="71"/>
      <c r="M130" s="72"/>
      <c r="N130" s="123">
        <f>(N121+N122+N123)/N127</f>
        <v>35863.9805</v>
      </c>
      <c r="O130" s="124"/>
      <c r="P130" s="124"/>
      <c r="Q130" s="125"/>
      <c r="R130" s="91">
        <f>N130</f>
        <v>35863.9805</v>
      </c>
      <c r="S130" s="92"/>
    </row>
    <row r="131" spans="1:19" ht="12.75" customHeight="1">
      <c r="A131" s="133">
        <v>4</v>
      </c>
      <c r="B131" s="133"/>
      <c r="C131" s="154" t="s">
        <v>49</v>
      </c>
      <c r="D131" s="155"/>
      <c r="E131" s="151"/>
      <c r="F131" s="152"/>
      <c r="G131" s="133"/>
      <c r="H131" s="133"/>
      <c r="I131" s="133"/>
      <c r="J131" s="134"/>
      <c r="K131" s="135"/>
      <c r="L131" s="135"/>
      <c r="M131" s="136"/>
      <c r="N131" s="149"/>
      <c r="O131" s="149"/>
      <c r="P131" s="149"/>
      <c r="Q131" s="149"/>
      <c r="R131" s="150"/>
      <c r="S131" s="150"/>
    </row>
    <row r="132" spans="1:19" ht="17.25" customHeight="1">
      <c r="A132" s="147" t="s">
        <v>30</v>
      </c>
      <c r="B132" s="127"/>
      <c r="C132" s="117" t="s">
        <v>95</v>
      </c>
      <c r="D132" s="118"/>
      <c r="E132" s="122" t="s">
        <v>23</v>
      </c>
      <c r="F132" s="101"/>
      <c r="G132" s="122" t="s">
        <v>24</v>
      </c>
      <c r="H132" s="100"/>
      <c r="I132" s="101"/>
      <c r="J132" s="111"/>
      <c r="K132" s="112"/>
      <c r="L132" s="112"/>
      <c r="M132" s="112"/>
      <c r="N132" s="153">
        <v>100</v>
      </c>
      <c r="O132" s="153"/>
      <c r="P132" s="153"/>
      <c r="Q132" s="153"/>
      <c r="R132" s="148">
        <v>100</v>
      </c>
      <c r="S132" s="148"/>
    </row>
    <row r="133" spans="1:19" ht="4.5" customHeight="1">
      <c r="A133" s="42"/>
      <c r="B133" s="42"/>
      <c r="C133" s="46"/>
      <c r="D133" s="46"/>
      <c r="E133" s="43"/>
      <c r="F133" s="43"/>
      <c r="G133" s="43"/>
      <c r="H133" s="43"/>
      <c r="I133" s="43"/>
      <c r="J133" s="44"/>
      <c r="K133" s="44"/>
      <c r="L133" s="44"/>
      <c r="M133" s="44"/>
      <c r="N133" s="45"/>
      <c r="O133" s="45"/>
      <c r="P133" s="45"/>
      <c r="Q133" s="45"/>
      <c r="R133" s="47"/>
      <c r="S133" s="47"/>
    </row>
    <row r="134" spans="1:19" ht="12.75">
      <c r="A134" s="23"/>
      <c r="B134" t="s">
        <v>165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213"/>
      <c r="O134" s="213"/>
      <c r="P134" s="18"/>
      <c r="Q134" s="220" t="s">
        <v>166</v>
      </c>
      <c r="R134" s="221"/>
      <c r="S134" s="221"/>
    </row>
    <row r="135" spans="1:19" ht="9" customHeight="1">
      <c r="A135" s="23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214" t="s">
        <v>20</v>
      </c>
      <c r="O135" s="214"/>
      <c r="P135" s="63"/>
      <c r="Q135" s="214" t="s">
        <v>19</v>
      </c>
      <c r="R135" s="214"/>
      <c r="S135" s="214"/>
    </row>
    <row r="136" spans="1:19" ht="1.5" customHeight="1">
      <c r="A136" s="23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/>
      <c r="R136" s="19"/>
      <c r="S136" s="19"/>
    </row>
    <row r="137" spans="1:19" ht="12.75">
      <c r="A137" s="23"/>
      <c r="B137" s="18" t="s">
        <v>18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23"/>
      <c r="B138" t="s">
        <v>25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23"/>
      <c r="B139" s="55" t="s">
        <v>32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16"/>
      <c r="O139" s="216"/>
      <c r="P139" s="22"/>
      <c r="Q139" s="212" t="s">
        <v>33</v>
      </c>
      <c r="R139" s="212"/>
      <c r="S139" s="212"/>
    </row>
    <row r="140" spans="1:19" ht="11.25" customHeight="1">
      <c r="A140" s="23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214" t="s">
        <v>20</v>
      </c>
      <c r="O140" s="214"/>
      <c r="P140" s="63"/>
      <c r="Q140" s="214" t="s">
        <v>19</v>
      </c>
      <c r="R140" s="214"/>
      <c r="S140" s="214"/>
    </row>
    <row r="141" spans="1:19" ht="12.75" customHeight="1">
      <c r="A141" s="26"/>
      <c r="B141" s="219" t="s">
        <v>69</v>
      </c>
      <c r="C141" s="219"/>
      <c r="D141" s="219"/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4.5" customHeight="1">
      <c r="A142" s="26"/>
      <c r="B142" s="158"/>
      <c r="C142" s="158"/>
      <c r="D142" s="64"/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12.75">
      <c r="A143" s="26"/>
      <c r="B143" s="219" t="s">
        <v>70</v>
      </c>
      <c r="C143" s="219"/>
      <c r="D143" s="41"/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</sheetData>
  <sheetProtection/>
  <mergeCells count="520">
    <mergeCell ref="R113:S113"/>
    <mergeCell ref="R111:S111"/>
    <mergeCell ref="A113:B113"/>
    <mergeCell ref="C113:D113"/>
    <mergeCell ref="E113:F113"/>
    <mergeCell ref="G113:I113"/>
    <mergeCell ref="J113:M113"/>
    <mergeCell ref="N113:Q113"/>
    <mergeCell ref="J112:M112"/>
    <mergeCell ref="N112:Q112"/>
    <mergeCell ref="G109:I109"/>
    <mergeCell ref="E109:F109"/>
    <mergeCell ref="A97:B97"/>
    <mergeCell ref="C97:D97"/>
    <mergeCell ref="E97:F97"/>
    <mergeCell ref="E99:F99"/>
    <mergeCell ref="A109:B109"/>
    <mergeCell ref="C109:D109"/>
    <mergeCell ref="C106:D106"/>
    <mergeCell ref="G105:I105"/>
    <mergeCell ref="J97:M97"/>
    <mergeCell ref="N97:Q97"/>
    <mergeCell ref="R97:S97"/>
    <mergeCell ref="A124:B124"/>
    <mergeCell ref="N114:Q114"/>
    <mergeCell ref="N115:Q115"/>
    <mergeCell ref="R124:S124"/>
    <mergeCell ref="G112:I112"/>
    <mergeCell ref="E124:F124"/>
    <mergeCell ref="G124:I124"/>
    <mergeCell ref="R114:S114"/>
    <mergeCell ref="G102:I102"/>
    <mergeCell ref="G104:I104"/>
    <mergeCell ref="E100:F100"/>
    <mergeCell ref="R101:S101"/>
    <mergeCell ref="R102:S102"/>
    <mergeCell ref="N104:Q104"/>
    <mergeCell ref="G110:I110"/>
    <mergeCell ref="N110:Q110"/>
    <mergeCell ref="R110:S110"/>
    <mergeCell ref="A105:B105"/>
    <mergeCell ref="C105:D105"/>
    <mergeCell ref="C98:D98"/>
    <mergeCell ref="G98:I98"/>
    <mergeCell ref="E94:F94"/>
    <mergeCell ref="E96:F96"/>
    <mergeCell ref="E104:F104"/>
    <mergeCell ref="C104:D104"/>
    <mergeCell ref="C95:D95"/>
    <mergeCell ref="C103:D103"/>
    <mergeCell ref="G99:I99"/>
    <mergeCell ref="D61:I61"/>
    <mergeCell ref="J61:M61"/>
    <mergeCell ref="N61:Q61"/>
    <mergeCell ref="N100:Q100"/>
    <mergeCell ref="N102:Q102"/>
    <mergeCell ref="J100:M100"/>
    <mergeCell ref="G100:I100"/>
    <mergeCell ref="J101:M101"/>
    <mergeCell ref="J68:M68"/>
    <mergeCell ref="D60:I60"/>
    <mergeCell ref="J60:M60"/>
    <mergeCell ref="N60:Q60"/>
    <mergeCell ref="R55:S55"/>
    <mergeCell ref="D55:I55"/>
    <mergeCell ref="J55:M55"/>
    <mergeCell ref="N55:Q55"/>
    <mergeCell ref="D57:I57"/>
    <mergeCell ref="J56:M56"/>
    <mergeCell ref="R59:S59"/>
    <mergeCell ref="R49:S49"/>
    <mergeCell ref="R50:S50"/>
    <mergeCell ref="R51:S51"/>
    <mergeCell ref="R52:S52"/>
    <mergeCell ref="R53:S53"/>
    <mergeCell ref="R54:S54"/>
    <mergeCell ref="N49:Q49"/>
    <mergeCell ref="N50:Q50"/>
    <mergeCell ref="N51:Q51"/>
    <mergeCell ref="N52:Q52"/>
    <mergeCell ref="N53:Q53"/>
    <mergeCell ref="N54:Q54"/>
    <mergeCell ref="J51:M51"/>
    <mergeCell ref="J52:M52"/>
    <mergeCell ref="J53:M53"/>
    <mergeCell ref="J54:M54"/>
    <mergeCell ref="A54:C54"/>
    <mergeCell ref="J49:M49"/>
    <mergeCell ref="J50:M50"/>
    <mergeCell ref="D49:I49"/>
    <mergeCell ref="D50:I50"/>
    <mergeCell ref="D51:I51"/>
    <mergeCell ref="D52:I52"/>
    <mergeCell ref="D53:I53"/>
    <mergeCell ref="A55:C55"/>
    <mergeCell ref="A49:C49"/>
    <mergeCell ref="D54:I54"/>
    <mergeCell ref="J110:M110"/>
    <mergeCell ref="A101:B101"/>
    <mergeCell ref="C101:D101"/>
    <mergeCell ref="E101:F101"/>
    <mergeCell ref="G101:I101"/>
    <mergeCell ref="J108:M108"/>
    <mergeCell ref="R104:S104"/>
    <mergeCell ref="R108:S108"/>
    <mergeCell ref="R106:S106"/>
    <mergeCell ref="J104:M104"/>
    <mergeCell ref="R107:S107"/>
    <mergeCell ref="R109:S109"/>
    <mergeCell ref="R105:S105"/>
    <mergeCell ref="D9:R9"/>
    <mergeCell ref="B12:C12"/>
    <mergeCell ref="S17:T17"/>
    <mergeCell ref="B15:C15"/>
    <mergeCell ref="B17:C17"/>
    <mergeCell ref="F17:Q17"/>
    <mergeCell ref="B11:C11"/>
    <mergeCell ref="F11:Q11"/>
    <mergeCell ref="E12:O12"/>
    <mergeCell ref="B14:C14"/>
    <mergeCell ref="A57:C57"/>
    <mergeCell ref="D56:I56"/>
    <mergeCell ref="A56:C56"/>
    <mergeCell ref="A43:C43"/>
    <mergeCell ref="D43:S43"/>
    <mergeCell ref="A50:C50"/>
    <mergeCell ref="A51:C51"/>
    <mergeCell ref="A52:C52"/>
    <mergeCell ref="A48:C48"/>
    <mergeCell ref="A53:C53"/>
    <mergeCell ref="B24:G24"/>
    <mergeCell ref="B31:C31"/>
    <mergeCell ref="D47:I47"/>
    <mergeCell ref="E36:S36"/>
    <mergeCell ref="D33:S33"/>
    <mergeCell ref="D40:S40"/>
    <mergeCell ref="A40:C40"/>
    <mergeCell ref="D34:S34"/>
    <mergeCell ref="N47:Q47"/>
    <mergeCell ref="D42:S42"/>
    <mergeCell ref="B38:M38"/>
    <mergeCell ref="N59:Q59"/>
    <mergeCell ref="F37:R37"/>
    <mergeCell ref="R48:S48"/>
    <mergeCell ref="R56:S56"/>
    <mergeCell ref="R47:S47"/>
    <mergeCell ref="D41:S41"/>
    <mergeCell ref="J47:M47"/>
    <mergeCell ref="A42:C42"/>
    <mergeCell ref="B65:O65"/>
    <mergeCell ref="R67:S67"/>
    <mergeCell ref="D48:I48"/>
    <mergeCell ref="J48:M48"/>
    <mergeCell ref="J67:M67"/>
    <mergeCell ref="A67:I67"/>
    <mergeCell ref="J63:M63"/>
    <mergeCell ref="A63:I63"/>
    <mergeCell ref="J59:M59"/>
    <mergeCell ref="A58:C58"/>
    <mergeCell ref="C74:D75"/>
    <mergeCell ref="E74:F75"/>
    <mergeCell ref="A77:S77"/>
    <mergeCell ref="G76:I76"/>
    <mergeCell ref="D59:I59"/>
    <mergeCell ref="A59:C59"/>
    <mergeCell ref="R68:S68"/>
    <mergeCell ref="N68:Q68"/>
    <mergeCell ref="A69:I69"/>
    <mergeCell ref="R63:S63"/>
    <mergeCell ref="N67:Q67"/>
    <mergeCell ref="C76:D76"/>
    <mergeCell ref="A78:B78"/>
    <mergeCell ref="A74:B75"/>
    <mergeCell ref="A76:B76"/>
    <mergeCell ref="C78:D78"/>
    <mergeCell ref="J76:M76"/>
    <mergeCell ref="E78:F78"/>
    <mergeCell ref="G79:I79"/>
    <mergeCell ref="R79:S79"/>
    <mergeCell ref="B72:S72"/>
    <mergeCell ref="R74:S75"/>
    <mergeCell ref="N76:Q76"/>
    <mergeCell ref="G78:I78"/>
    <mergeCell ref="R81:S81"/>
    <mergeCell ref="J79:M79"/>
    <mergeCell ref="G80:I80"/>
    <mergeCell ref="N81:Q81"/>
    <mergeCell ref="G81:I81"/>
    <mergeCell ref="R69:S69"/>
    <mergeCell ref="N69:Q69"/>
    <mergeCell ref="J70:M70"/>
    <mergeCell ref="G74:I75"/>
    <mergeCell ref="J74:M75"/>
    <mergeCell ref="R85:S85"/>
    <mergeCell ref="A70:I70"/>
    <mergeCell ref="R84:S84"/>
    <mergeCell ref="R82:S82"/>
    <mergeCell ref="R83:S83"/>
    <mergeCell ref="J84:M84"/>
    <mergeCell ref="N74:Q75"/>
    <mergeCell ref="E76:F76"/>
    <mergeCell ref="J80:M80"/>
    <mergeCell ref="R78:S78"/>
    <mergeCell ref="C100:D100"/>
    <mergeCell ref="J82:M82"/>
    <mergeCell ref="Q134:S134"/>
    <mergeCell ref="C82:D82"/>
    <mergeCell ref="C84:D84"/>
    <mergeCell ref="G83:I83"/>
    <mergeCell ref="G82:I82"/>
    <mergeCell ref="N84:Q84"/>
    <mergeCell ref="N90:Q90"/>
    <mergeCell ref="R100:S100"/>
    <mergeCell ref="A94:B94"/>
    <mergeCell ref="C94:D94"/>
    <mergeCell ref="C85:D85"/>
    <mergeCell ref="R90:S90"/>
    <mergeCell ref="B143:C143"/>
    <mergeCell ref="B141:D141"/>
    <mergeCell ref="E93:F93"/>
    <mergeCell ref="E95:F95"/>
    <mergeCell ref="E98:F98"/>
    <mergeCell ref="C99:D99"/>
    <mergeCell ref="G89:I89"/>
    <mergeCell ref="E85:F85"/>
    <mergeCell ref="G85:I85"/>
    <mergeCell ref="C124:D124"/>
    <mergeCell ref="A85:B85"/>
    <mergeCell ref="A99:B99"/>
    <mergeCell ref="A98:B98"/>
    <mergeCell ref="A90:B90"/>
    <mergeCell ref="A96:B96"/>
    <mergeCell ref="C96:D96"/>
    <mergeCell ref="A84:B84"/>
    <mergeCell ref="C83:D83"/>
    <mergeCell ref="Q135:S135"/>
    <mergeCell ref="A91:B91"/>
    <mergeCell ref="G107:I107"/>
    <mergeCell ref="N91:Q91"/>
    <mergeCell ref="G90:I90"/>
    <mergeCell ref="A86:B86"/>
    <mergeCell ref="A83:B83"/>
    <mergeCell ref="J83:M83"/>
    <mergeCell ref="N139:O139"/>
    <mergeCell ref="Q140:S140"/>
    <mergeCell ref="N140:O140"/>
    <mergeCell ref="R93:S93"/>
    <mergeCell ref="E83:F83"/>
    <mergeCell ref="J85:M85"/>
    <mergeCell ref="E91:F91"/>
    <mergeCell ref="E90:F90"/>
    <mergeCell ref="R91:S91"/>
    <mergeCell ref="J93:M93"/>
    <mergeCell ref="Q139:S139"/>
    <mergeCell ref="A116:S116"/>
    <mergeCell ref="A117:B117"/>
    <mergeCell ref="N134:O134"/>
    <mergeCell ref="N135:O135"/>
    <mergeCell ref="C117:D117"/>
    <mergeCell ref="N117:Q117"/>
    <mergeCell ref="R117:S117"/>
    <mergeCell ref="N118:Q118"/>
    <mergeCell ref="R118:S118"/>
    <mergeCell ref="N85:Q85"/>
    <mergeCell ref="G84:I84"/>
    <mergeCell ref="E84:F84"/>
    <mergeCell ref="E82:F82"/>
    <mergeCell ref="N63:Q63"/>
    <mergeCell ref="E81:F81"/>
    <mergeCell ref="E80:F80"/>
    <mergeCell ref="N82:Q82"/>
    <mergeCell ref="A68:I68"/>
    <mergeCell ref="C79:D79"/>
    <mergeCell ref="A93:B93"/>
    <mergeCell ref="C93:D93"/>
    <mergeCell ref="C90:D90"/>
    <mergeCell ref="C91:D91"/>
    <mergeCell ref="E89:F89"/>
    <mergeCell ref="A92:B92"/>
    <mergeCell ref="A89:B89"/>
    <mergeCell ref="E92:F92"/>
    <mergeCell ref="C92:D92"/>
    <mergeCell ref="N80:Q80"/>
    <mergeCell ref="J69:M69"/>
    <mergeCell ref="R76:S76"/>
    <mergeCell ref="J78:M78"/>
    <mergeCell ref="R70:S70"/>
    <mergeCell ref="N78:Q78"/>
    <mergeCell ref="N79:Q79"/>
    <mergeCell ref="N70:Q70"/>
    <mergeCell ref="C81:D81"/>
    <mergeCell ref="G91:I97"/>
    <mergeCell ref="R80:S80"/>
    <mergeCell ref="R89:S89"/>
    <mergeCell ref="N86:Q86"/>
    <mergeCell ref="R86:S86"/>
    <mergeCell ref="A88:S88"/>
    <mergeCell ref="G86:I86"/>
    <mergeCell ref="C86:D86"/>
    <mergeCell ref="A82:B82"/>
    <mergeCell ref="J81:M81"/>
    <mergeCell ref="N83:Q83"/>
    <mergeCell ref="J96:M96"/>
    <mergeCell ref="A79:B79"/>
    <mergeCell ref="E79:F79"/>
    <mergeCell ref="C89:D89"/>
    <mergeCell ref="J86:M86"/>
    <mergeCell ref="J89:M89"/>
    <mergeCell ref="A80:B80"/>
    <mergeCell ref="A81:B81"/>
    <mergeCell ref="C80:D80"/>
    <mergeCell ref="A95:B95"/>
    <mergeCell ref="N92:Q92"/>
    <mergeCell ref="N98:Q98"/>
    <mergeCell ref="R98:S98"/>
    <mergeCell ref="J95:M95"/>
    <mergeCell ref="N95:Q95"/>
    <mergeCell ref="R94:S94"/>
    <mergeCell ref="N94:Q94"/>
    <mergeCell ref="J94:M94"/>
    <mergeCell ref="N96:Q96"/>
    <mergeCell ref="R96:S96"/>
    <mergeCell ref="N106:Q106"/>
    <mergeCell ref="N108:Q108"/>
    <mergeCell ref="J106:M106"/>
    <mergeCell ref="J98:M98"/>
    <mergeCell ref="N107:Q107"/>
    <mergeCell ref="J99:M99"/>
    <mergeCell ref="J105:M105"/>
    <mergeCell ref="N105:Q105"/>
    <mergeCell ref="N101:Q101"/>
    <mergeCell ref="A115:B115"/>
    <mergeCell ref="N111:Q111"/>
    <mergeCell ref="R115:S115"/>
    <mergeCell ref="G115:I115"/>
    <mergeCell ref="C114:D114"/>
    <mergeCell ref="C115:D115"/>
    <mergeCell ref="C112:D112"/>
    <mergeCell ref="A114:B114"/>
    <mergeCell ref="R112:S112"/>
    <mergeCell ref="E115:F115"/>
    <mergeCell ref="A111:B111"/>
    <mergeCell ref="C111:D111"/>
    <mergeCell ref="E111:F111"/>
    <mergeCell ref="A104:B104"/>
    <mergeCell ref="E112:F112"/>
    <mergeCell ref="E110:F110"/>
    <mergeCell ref="A110:B110"/>
    <mergeCell ref="C110:D110"/>
    <mergeCell ref="E105:F105"/>
    <mergeCell ref="C108:D108"/>
    <mergeCell ref="D31:F31"/>
    <mergeCell ref="A102:B102"/>
    <mergeCell ref="J114:M114"/>
    <mergeCell ref="J109:M109"/>
    <mergeCell ref="E108:F108"/>
    <mergeCell ref="C102:D102"/>
    <mergeCell ref="E102:F102"/>
    <mergeCell ref="A106:B106"/>
    <mergeCell ref="A108:B108"/>
    <mergeCell ref="A112:B112"/>
    <mergeCell ref="B22:D22"/>
    <mergeCell ref="A100:B100"/>
    <mergeCell ref="A107:B107"/>
    <mergeCell ref="C107:D107"/>
    <mergeCell ref="O1:S3"/>
    <mergeCell ref="O4:S4"/>
    <mergeCell ref="O5:S5"/>
    <mergeCell ref="G8:L8"/>
    <mergeCell ref="A33:C33"/>
    <mergeCell ref="B28:S28"/>
    <mergeCell ref="J115:M115"/>
    <mergeCell ref="J57:M57"/>
    <mergeCell ref="N57:Q57"/>
    <mergeCell ref="E103:F103"/>
    <mergeCell ref="G103:I103"/>
    <mergeCell ref="J103:M103"/>
    <mergeCell ref="G111:I111"/>
    <mergeCell ref="J111:M111"/>
    <mergeCell ref="N109:Q109"/>
    <mergeCell ref="N89:Q89"/>
    <mergeCell ref="B29:S29"/>
    <mergeCell ref="N48:Q48"/>
    <mergeCell ref="A41:C41"/>
    <mergeCell ref="A34:C34"/>
    <mergeCell ref="F14:Q14"/>
    <mergeCell ref="E15:O15"/>
    <mergeCell ref="B18:C18"/>
    <mergeCell ref="B26:S26"/>
    <mergeCell ref="F18:Q18"/>
    <mergeCell ref="G106:I106"/>
    <mergeCell ref="G108:I108"/>
    <mergeCell ref="G114:I114"/>
    <mergeCell ref="E106:F106"/>
    <mergeCell ref="R57:S57"/>
    <mergeCell ref="H20:J20"/>
    <mergeCell ref="L22:N22"/>
    <mergeCell ref="O22:P22"/>
    <mergeCell ref="H24:R24"/>
    <mergeCell ref="B30:S30"/>
    <mergeCell ref="E117:F117"/>
    <mergeCell ref="A47:C47"/>
    <mergeCell ref="N56:Q56"/>
    <mergeCell ref="G117:I117"/>
    <mergeCell ref="J117:M117"/>
    <mergeCell ref="E114:F114"/>
    <mergeCell ref="A103:B103"/>
    <mergeCell ref="A62:C62"/>
    <mergeCell ref="J62:M62"/>
    <mergeCell ref="N62:Q62"/>
    <mergeCell ref="A120:B120"/>
    <mergeCell ref="E118:F118"/>
    <mergeCell ref="G118:I118"/>
    <mergeCell ref="E120:F120"/>
    <mergeCell ref="J120:M120"/>
    <mergeCell ref="C120:D120"/>
    <mergeCell ref="A118:B118"/>
    <mergeCell ref="C118:D118"/>
    <mergeCell ref="R125:S125"/>
    <mergeCell ref="A121:B121"/>
    <mergeCell ref="A119:B119"/>
    <mergeCell ref="C119:D119"/>
    <mergeCell ref="E119:F119"/>
    <mergeCell ref="N119:Q119"/>
    <mergeCell ref="A122:B122"/>
    <mergeCell ref="C122:D122"/>
    <mergeCell ref="C125:D125"/>
    <mergeCell ref="R119:S119"/>
    <mergeCell ref="B142:C142"/>
    <mergeCell ref="E107:F107"/>
    <mergeCell ref="A128:B128"/>
    <mergeCell ref="C128:D128"/>
    <mergeCell ref="E128:F128"/>
    <mergeCell ref="A123:B123"/>
    <mergeCell ref="C123:D123"/>
    <mergeCell ref="E130:F130"/>
    <mergeCell ref="A125:B125"/>
    <mergeCell ref="C121:D121"/>
    <mergeCell ref="E125:F125"/>
    <mergeCell ref="E129:F129"/>
    <mergeCell ref="A130:B130"/>
    <mergeCell ref="A129:B129"/>
    <mergeCell ref="C129:D129"/>
    <mergeCell ref="A132:B132"/>
    <mergeCell ref="C132:D132"/>
    <mergeCell ref="E132:F132"/>
    <mergeCell ref="C126:D126"/>
    <mergeCell ref="A126:B126"/>
    <mergeCell ref="G132:I132"/>
    <mergeCell ref="E131:F131"/>
    <mergeCell ref="G131:I131"/>
    <mergeCell ref="A131:B131"/>
    <mergeCell ref="J132:M132"/>
    <mergeCell ref="N132:Q132"/>
    <mergeCell ref="C131:D131"/>
    <mergeCell ref="R132:S132"/>
    <mergeCell ref="E122:F122"/>
    <mergeCell ref="J122:M122"/>
    <mergeCell ref="E123:F123"/>
    <mergeCell ref="J123:M123"/>
    <mergeCell ref="R122:S122"/>
    <mergeCell ref="J131:M131"/>
    <mergeCell ref="N131:Q131"/>
    <mergeCell ref="R131:S131"/>
    <mergeCell ref="J128:M128"/>
    <mergeCell ref="R121:S121"/>
    <mergeCell ref="G119:I123"/>
    <mergeCell ref="E121:F121"/>
    <mergeCell ref="J121:M121"/>
    <mergeCell ref="N121:Q121"/>
    <mergeCell ref="R120:S120"/>
    <mergeCell ref="R123:S123"/>
    <mergeCell ref="N120:Q120"/>
    <mergeCell ref="G125:I125"/>
    <mergeCell ref="J125:M125"/>
    <mergeCell ref="N125:Q125"/>
    <mergeCell ref="G128:I128"/>
    <mergeCell ref="N122:Q122"/>
    <mergeCell ref="N128:Q128"/>
    <mergeCell ref="N123:Q123"/>
    <mergeCell ref="J124:M124"/>
    <mergeCell ref="N124:Q124"/>
    <mergeCell ref="A127:B127"/>
    <mergeCell ref="N126:Q126"/>
    <mergeCell ref="N127:Q127"/>
    <mergeCell ref="R126:S126"/>
    <mergeCell ref="R127:S127"/>
    <mergeCell ref="E126:F126"/>
    <mergeCell ref="C127:D127"/>
    <mergeCell ref="E127:F127"/>
    <mergeCell ref="R129:S129"/>
    <mergeCell ref="R130:S130"/>
    <mergeCell ref="C130:D130"/>
    <mergeCell ref="G126:I126"/>
    <mergeCell ref="G127:I127"/>
    <mergeCell ref="G129:I129"/>
    <mergeCell ref="G130:I130"/>
    <mergeCell ref="N129:Q129"/>
    <mergeCell ref="N130:Q130"/>
    <mergeCell ref="R128:S128"/>
    <mergeCell ref="R103:S103"/>
    <mergeCell ref="N103:Q103"/>
    <mergeCell ref="N99:Q99"/>
    <mergeCell ref="E86:F86"/>
    <mergeCell ref="R92:S92"/>
    <mergeCell ref="R95:S95"/>
    <mergeCell ref="R99:S99"/>
    <mergeCell ref="J92:M92"/>
    <mergeCell ref="J102:M102"/>
    <mergeCell ref="N93:Q93"/>
    <mergeCell ref="R62:S62"/>
    <mergeCell ref="N58:Q58"/>
    <mergeCell ref="D58:I58"/>
    <mergeCell ref="J58:M58"/>
    <mergeCell ref="R60:S60"/>
    <mergeCell ref="A61:C61"/>
    <mergeCell ref="R58:S58"/>
    <mergeCell ref="D62:I62"/>
    <mergeCell ref="R61:S61"/>
    <mergeCell ref="A60:C60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5" r:id="rId1"/>
  <rowBreaks count="4" manualBreakCount="4">
    <brk id="30" max="255" man="1"/>
    <brk id="60" max="19" man="1"/>
    <brk id="87" max="19" man="1"/>
    <brk id="10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Пользователь Windows</cp:lastModifiedBy>
  <cp:lastPrinted>2020-12-22T07:15:38Z</cp:lastPrinted>
  <dcterms:created xsi:type="dcterms:W3CDTF">2002-01-01T02:33:01Z</dcterms:created>
  <dcterms:modified xsi:type="dcterms:W3CDTF">2020-12-23T12:45:39Z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