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Паспорт бюджетної програми 0813" sheetId="1" r:id="rId1"/>
  </sheets>
  <definedNames>
    <definedName name="_xlnm.Print_Area" localSheetId="0">'Паспорт бюджетної програми 0813'!$B$1:$L$138</definedName>
  </definedNames>
  <calcPr fullCalcOnLoad="1"/>
</workbook>
</file>

<file path=xl/sharedStrings.xml><?xml version="1.0" encoding="utf-8"?>
<sst xmlns="http://schemas.openxmlformats.org/spreadsheetml/2006/main" count="389" uniqueCount="151">
  <si>
    <t>ЗАТВЕРДЖЕНО</t>
  </si>
  <si>
    <t>Наказ Міністерства фінансів України
26 серпня 2014 року  № 836
(у редакції наказу Міністерства фінансів України
від 29 грудня 2018 року № 1209)</t>
  </si>
  <si>
    <t xml:space="preserve">ЗАТВЕРДЖЕНО </t>
  </si>
  <si>
    <t>Наказ / розпорядчий документ</t>
  </si>
  <si>
    <t>Департамент соціальної політики Житомирської міської ради</t>
  </si>
  <si>
    <t>(найменування головного розпорядника</t>
  </si>
  <si>
    <t/>
  </si>
  <si>
    <t>коштів місцевого бюджету )</t>
  </si>
  <si>
    <t>Паспорт</t>
  </si>
  <si>
    <t>бюджетної програми місцевого бюджету на  2021 рік</t>
  </si>
  <si>
    <t>1.</t>
  </si>
  <si>
    <t>0800000</t>
  </si>
  <si>
    <t>20429768</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</si>
  <si>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</si>
  <si>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</si>
  <si>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</si>
  <si>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</si>
  <si>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0810000</t>
  </si>
  <si>
    <t>(найменування відповідального виконавця)</t>
  </si>
  <si>
    <t>3.</t>
  </si>
  <si>
    <t>0813242</t>
  </si>
  <si>
    <t>3242</t>
  </si>
  <si>
    <t xml:space="preserve">  1090 </t>
  </si>
  <si>
    <t>Інші заходи у сфері соціального захисту і соціального забезпечення</t>
  </si>
  <si>
    <t>06552000000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</si>
  <si>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</si>
  <si>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</si>
  <si>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</si>
  <si>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</si>
  <si>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5. Підстави для виконання бюджетної програми</t>
  </si>
  <si>
    <t>6. Цілі державної політики, на досягнення яких спрямована реалізація бюджетної програми</t>
  </si>
  <si>
    <t>№
з/п</t>
  </si>
  <si>
    <t>Ціль державної політики</t>
  </si>
  <si>
    <t>1</t>
  </si>
  <si>
    <t>2</t>
  </si>
  <si>
    <t>Сприяння добробуту громадян.</t>
  </si>
  <si>
    <t>3</t>
  </si>
  <si>
    <t>Зниження рівня бідності</t>
  </si>
  <si>
    <t>7. Мета бюджетної програми</t>
  </si>
  <si>
    <t>Забезпечення  соціального захисту окремих категорій громадян.  Здійснення заходів, що спрямовуються на підвищення рівня життя незахищених верств населення шляхом надання соціальної підтримки, адресної матеріальної допомоги</t>
  </si>
  <si>
    <t>8. Завдання бюджетної програми</t>
  </si>
  <si>
    <t>Завдання</t>
  </si>
  <si>
    <t>Забезпечення підвищення рівня і якості життя громадян, соціальний захист та соціальне забезпечення.</t>
  </si>
  <si>
    <t>Забезпечення надання адресної матеріальної допомоги з урахуванням рівних прав та можливостей для обох статей (жінок та чоловіків)</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</si>
  <si>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</si>
  <si>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</si>
  <si>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</si>
  <si>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</si>
  <si>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</si>
  <si>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</si>
  <si>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4</t>
  </si>
  <si>
    <t>5</t>
  </si>
  <si>
    <t>Предмети, матеріали, обладнання та інвентар</t>
  </si>
  <si>
    <t>Оплата послуг (крім комунальних)</t>
  </si>
  <si>
    <t>Субсидії та поточні трансферти підприємствам (установам, організаціям)</t>
  </si>
  <si>
    <t>Інші виплати населенню</t>
  </si>
  <si>
    <t>10. Перелік місцевих / регіональних програм, що виконуються у складі бюджетної програми</t>
  </si>
  <si>
    <t xml:space="preserve">Найменування місцевої / регіональної програми </t>
  </si>
  <si>
    <t xml:space="preserve">11. Результативні показники бюджетної програми </t>
  </si>
  <si>
    <t>Показники</t>
  </si>
  <si>
    <t>Одиниця виміру</t>
  </si>
  <si>
    <t>Джерело
інформації</t>
  </si>
  <si>
    <t>6</t>
  </si>
  <si>
    <t>7</t>
  </si>
  <si>
    <t>затрат</t>
  </si>
  <si>
    <t>видатки на соціальні заходи, в т.ч.:</t>
  </si>
  <si>
    <t>на адресну матеріальну допомогу</t>
  </si>
  <si>
    <t>грн.</t>
  </si>
  <si>
    <t>розрахунок до кошторису</t>
  </si>
  <si>
    <t>на забезпечення гарячого харчування</t>
  </si>
  <si>
    <t>на забезпечення гарячого харчування (святкові обіди)</t>
  </si>
  <si>
    <t>поштові видатки на виплату матеріальної допомоги пенсіонерам, особам з інвалідністю, малозабезпеченим таіншим категоріям громадян міста</t>
  </si>
  <si>
    <t xml:space="preserve">на послуги лазні </t>
  </si>
  <si>
    <t>на відзначення Почесних громадян за видатні заслуги перед територіальною громадою до Дня міста Житомира</t>
  </si>
  <si>
    <t>на надання допомоги на поховання окремих категорій громадян</t>
  </si>
  <si>
    <t>на надання допомоги на поховання деяких категорій осіб, виконавцю волевиявлення померлого або особі, яка зобов'язалась поховати померлого</t>
  </si>
  <si>
    <t>на забезпечення фінансування для здійснення заходів, спрямованих на соціальний захист малозахищених верств населення</t>
  </si>
  <si>
    <t>на забезпечення фінансування соціальних послуг відповідно до соціальних замовлень</t>
  </si>
  <si>
    <t>на 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(співфінансування- відшкодування з місцевого бюджету 50 відсотків)</t>
  </si>
  <si>
    <t>забезпечення твердим паливом (дровами) одиноких, малозабезпечених громадян та багатодітних сімей, які проживають в негазифікованих будинках</t>
  </si>
  <si>
    <t>на придбання квіткової продукції, грамот, сувенірів, тощо та інші видатки для проведення державних, ювілейних та святкових дат окремим категоріям осіб</t>
  </si>
  <si>
    <t>продукту</t>
  </si>
  <si>
    <t>од.</t>
  </si>
  <si>
    <t>забезпечення гарячим харчуванням</t>
  </si>
  <si>
    <t>забезпечення гарячим харчуванням (святкові обіди)</t>
  </si>
  <si>
    <t>кількість днів харчування 1 особи</t>
  </si>
  <si>
    <t>днів</t>
  </si>
  <si>
    <t xml:space="preserve">послуги лазні </t>
  </si>
  <si>
    <t>осіб</t>
  </si>
  <si>
    <t>відзначення Почесних громадян за видатні заслуги перед територіальною громадою до Дня міста Житомира</t>
  </si>
  <si>
    <t>допомоги на поховання окремих категорій громадян</t>
  </si>
  <si>
    <t>допомоги на поховання деяких категорій осіб, виконавцю волевиявлення померлого або особі, яка зобов'язалась поховати померлого</t>
  </si>
  <si>
    <t>забезпечення фінансування соціальних послуг відповідно до соціальних замовлень</t>
  </si>
  <si>
    <t>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(співфінансування- відшкодування з міського бюджету 50 відсотків)</t>
  </si>
  <si>
    <t>придбання квіткової продукції, грамот, сувенірів, тощо та інші видатки для проведення державних, ювілейних та святкових дат окремим категоріям осіб</t>
  </si>
  <si>
    <t>ефективності</t>
  </si>
  <si>
    <t>середній розмір матеріальної допомоги на 1 особу</t>
  </si>
  <si>
    <t>розрахунок</t>
  </si>
  <si>
    <t>середні видатки по гарячому харчуванню 1 особи в день</t>
  </si>
  <si>
    <t>середні видатки по гарячому харчуванню 1 особи в день (святкові обіди)</t>
  </si>
  <si>
    <t>середній розмір вартості послуги лазні</t>
  </si>
  <si>
    <t>середній розмір допомоги на відзначення Почесних громадян за видатні заслуги перед територіальною громадою до Дня міста Житомира</t>
  </si>
  <si>
    <t>середній розмір допомоги на поховання окремих категорій громадян на 1 особу</t>
  </si>
  <si>
    <t>середній розмір допомоги на поховання деяких категорій осіб, виконавцю волевиявлення померлого або особі, яка зобов'язалась поховати померлого</t>
  </si>
  <si>
    <t>середній розмір допомоги на придбання лікувального харчування для хворих на фенілкетонурію</t>
  </si>
  <si>
    <t>середні видатки на заходи спрямовані на соціальний захист незахищених верств населення</t>
  </si>
  <si>
    <t>середні витрати на на фінансування соціальних послуг відповідно до соціальних замовлень</t>
  </si>
  <si>
    <t>середній розмір одноразової грошової допомоги особам, яким виповнилось 100 і більше років на 1 особу</t>
  </si>
  <si>
    <t xml:space="preserve">середній розмір допомоги на лікування та медичну реабілітацію учасників антитерористичної операції та членів сімей загиблих учасників антитерористичної операції </t>
  </si>
  <si>
    <t>середній розмір допомоги на забезпечення твердим паливом(дровами) одиноких, малозабезпечених громадян та багатодітних сімей, які проживають в негазифікованих будинках</t>
  </si>
  <si>
    <t>середні витрати на придбання квіткової продукції, грамот, сувенірів, тощо та інших видатків для проведення державних, ювілейних та святкових дат окремим категоріям осіб</t>
  </si>
  <si>
    <t>якості</t>
  </si>
  <si>
    <t>відсоток громадян, які отримали адресну матеріальну допомогу</t>
  </si>
  <si>
    <t>відс.</t>
  </si>
  <si>
    <t>відсоток бездомних осіб, охоплених соціальними послугами до загальної кількості бездомних осіб, які потребують надання таких послуг</t>
  </si>
  <si>
    <t xml:space="preserve">динаміка кількості осіб, яким протягом року надано одноразову </t>
  </si>
  <si>
    <t>матеріальну допомогу (порівняно з минулим роком)</t>
  </si>
  <si>
    <t>Директор департаменту</t>
  </si>
  <si>
    <t xml:space="preserve">        Вікторія  КРАСНОПІР</t>
  </si>
  <si>
    <t>(підпис)</t>
  </si>
  <si>
    <t>(ініціали/ініціал, прізвище)</t>
  </si>
  <si>
    <t>ПОГОДЖЕНО:</t>
  </si>
  <si>
    <t>Департамент бюджету та фінансів міської ради</t>
  </si>
  <si>
    <t>Директор департаменту бюджету та фінансів міської ради</t>
  </si>
  <si>
    <t xml:space="preserve">         Діна ПРОХОРЧУК</t>
  </si>
  <si>
    <t>М.П.</t>
  </si>
  <si>
    <t>___________________ № ___________</t>
  </si>
  <si>
    <t>К-ть одержувачів за 2020р.</t>
  </si>
  <si>
    <t>Нуль правильно</t>
  </si>
  <si>
    <t>одноразова грошову виплату особам, яким виповнилось 100 і більше років</t>
  </si>
  <si>
    <t>на придбання лікувального харчування для хворих на фенілкетонурію, старшим 14 років</t>
  </si>
  <si>
    <t>на придбання лікувального харчування для хворих на фенілкетонурію, старших 14 років</t>
  </si>
  <si>
    <t>на одноразову грошову виплату особам, яким виповнилось 100 і більше років</t>
  </si>
  <si>
    <t>Дата погодження:</t>
  </si>
  <si>
    <t>відшкодування вартості санаторно-курортного лікування членів сімей загиблих учасників АТО/ООС та членів сімей загиблих учасників АТО/ООС з дітьми до 7 років, або виплата грошової компенсації його вартості відповідно до заяв</t>
  </si>
  <si>
    <t>середня вартість путівки для лікування членів сімей загиблих учасників АТО та членів сімей загиблих учасників АТО з дітьми до 7 років, або виплата грошової компенсації його вартості відповідно до заяв</t>
  </si>
  <si>
    <t xml:space="preserve"> надання фінансової  та організаційної підтримки на реалізацію соц. проектів громадськими та благодійними об'єднаннями Житомирської міської територіальної громади, спрямована на допомогу малозахищеним верствам населення, на залучення їх до активного способу життя та довголіття</t>
  </si>
  <si>
    <t>надання фінансової  підтримки на реалізацію соц. проектів громадськими та благодійними об'єднаннями Житомирської міської територіальної громади, спрямована на допомогу малозахищеним верствам населення, на залучення їх до активного способу життя та довголіття</t>
  </si>
  <si>
    <t>середні витрати фінансової  підтримки на реалізацію соц. проектів громадськими та благодійними об'єднаннями Житомирської міської територіальної громади, спрямована на допомогу малозахищеним верствам населення, на залучення їх до активного способу життя та довголіття</t>
  </si>
  <si>
    <t xml:space="preserve">Забезпечення ефективної соціальної підтримки населення. Сприяння добробуту громадян. </t>
  </si>
  <si>
    <t>(зі змінами  від  23.09.2021р.)</t>
  </si>
  <si>
    <t>"Комплексна  Програма соціального захисту населення Житомирської міської територіальної громади на 2021-2025 роки" зі змінами,  "Обласна комплексна програма соціального захисту осіб з інвалідністю, ветеранів війни та праці, пенсіонерів, учасників і ветеранів визвольних змагань (ОУН-УПА) та незахищених верств населення Житомирської області на 2018-2022 роки",  "Програма соціальної підтримки учасників АТО/ООС, родин загиблих, померлих, зниклих безвісти учасників АТО/ООС та Героїв Небесної Сотні на 2021 рік" зі змінами</t>
  </si>
  <si>
    <t>адресної матеріальної допомоги, в т.ч.:</t>
  </si>
  <si>
    <t>жінок</t>
  </si>
  <si>
    <t>чоловіків</t>
  </si>
  <si>
    <t>Окремі заходи по реалізації державних (регіональних) програм, не віднесені до заходів розвитку</t>
  </si>
  <si>
    <t xml:space="preserve">середня вартість послуги  на професійну реадаптацію, проходження освітньо – професійної підготовки, перепідготовки, підвищення кваліфікації учасників АТО/ООС, Революції гідності та членів їх сімей загиблих (померлих)  осіб (співфінансування- відшкодування з місцевого бюджету 50 відсотків) </t>
  </si>
  <si>
    <t>відшкодування витрат на професійну реадаптацію, проходження освітньо – професійної підготовки, перепідготовки, підвищення кваліфікації учасників АТО/ООС, Революції гідності та членів їх сімей загиблих (померлих) осіб (співфінансування- відшкодування з місцевого бюджету 50 відсотків)</t>
  </si>
  <si>
    <r>
      <t xml:space="preserve">4. Обсяг бюджетних призначень/бюджетних асигнувань – </t>
    </r>
    <r>
      <rPr>
        <u val="single"/>
        <sz val="11"/>
        <rFont val="Times New Roman"/>
        <family val="1"/>
      </rPr>
      <t>19 669 962</t>
    </r>
    <r>
      <rPr>
        <u val="single"/>
        <sz val="9"/>
        <rFont val="SansSerif"/>
        <family val="0"/>
      </rPr>
      <t xml:space="preserve"> </t>
    </r>
    <r>
      <rPr>
        <sz val="11"/>
        <rFont val="Times New Roman"/>
        <family val="1"/>
      </rPr>
      <t xml:space="preserve"> гривні 74 коп., у тому числі загального фонду – </t>
    </r>
    <r>
      <rPr>
        <u val="single"/>
        <sz val="11"/>
        <rFont val="Times New Roman"/>
        <family val="1"/>
      </rPr>
      <t xml:space="preserve"> 19 669 962 </t>
    </r>
    <r>
      <rPr>
        <sz val="11"/>
        <rFont val="Times New Roman"/>
        <family val="1"/>
      </rPr>
      <t xml:space="preserve"> гривні 74 коп. та спеціального фонду – </t>
    </r>
    <r>
      <rPr>
        <u val="single"/>
        <sz val="9"/>
        <rFont val="SansSerif"/>
        <family val="0"/>
      </rPr>
      <t>0</t>
    </r>
    <r>
      <rPr>
        <sz val="11"/>
        <rFont val="Times New Roman"/>
        <family val="1"/>
      </rPr>
      <t xml:space="preserve"> гривень .</t>
    </r>
  </si>
  <si>
    <t>Наказ Міністерства фінансів України від 26.08.2014 №836 "Про деякі питання впровадження програмно-цільового методу складання та виконання місцевих бюджетів" 
Рішення обласної ради від 21.12.2017 р. № 869 , нова редакція від 24.12.2020р. №37 "Обласна комплексна програма соціального захисту осіб з інвалідністю, ветеранів війни та праці, пенсіонерів, учасників і ветеранів визвольних змагань (ОУН-УПА) та незахищених верств населення Житомирської області на 2018-2022 роки" 
Рішення обласної ради від 24.12.2020р. №31 "Програма соціальної підтримки учасників АТО/ООС, родин загиблих, померлих, зниклих безвісти учасників АТО/ООС та Героїв Небесної Сотні на 2021 рік" зі змінами                                                                                                                                                                                                                                                                                      Рішення міської ради від 21.07.2016р. №263 "Про затвердження Положення про звання "Почесний громадянин міста Житомира"   зі змінами                                                                                                                                                                                                                                                                              
Рішення міської ради від 24.12.2020р. №35  "Про затвердження Комплексної  Програми соціального захисту населення Житомирської міської територіальної громади на 2021-2025 роки" зі змінами
Рішення міської ради від 24.12.2020р. №54 "Про бюджет Житомирської міської територіальної громади на 2021 рік" зі змінами
Рішення міської ради від 24.12.2020р. №51 "Про Програму соціально-економічного і культурного розвитку території Житомирської міської об'єднаної територіальної громади на 2021 рік" зі змінами                                                                                                                                                                                                                                                                                                           Рішення виконавчого комітету міської ради від 15.09.2021р. №1033 "Про розподіл субвенції та перерозподіл видатків"                                                                                                                                                                                                                                                                                                                                                                                                                                                                                                                                                                                                                   
Концепція інтегрованого розвитку Житомира до 2030 року,  затверджена рішенням міської ради  07.02.2019р. №1359</t>
  </si>
  <si>
    <t>заходи на професійну реадаптацію, проходження освітньо – професійної підготовки, перепідготовки, підвищення кваліфікації учасників АТО/ООС, Революції гідності та членів  сімей загиблих (померлих), які зареєстровані на території Житомирської міської територіальної громади спрямованих на сприяння підприємницької ініціативи, підвищення їх конкурентноспроможності на ринку праці (співфінансування- відшкодування з місцевого бюджету 50 відсотків)</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</si>
</sst>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00"/>
    <numFmt numFmtId="183" formatCode="#,##0.0"/>
  </numFmts>
  <fonts count="63">
    <font>
      <sz val="10"/>
      <name val="Arial"/>
      <family val="0"/>
    </font>
    <font>
      <sz val="9"/>
      <color indexed="8"/>
      <name val="SansSerif"/>
      <family val="0"/>
    </font>
    <font>
      <b/>
      <sz val="6"/>
      <color indexed="8"/>
      <name val="Arial"/>
      <family val="2"/>
    </font>
    <font>
      <sz val="5"/>
      <color indexed="8"/>
      <name val="Arial"/>
      <family val="2"/>
    </font>
    <font>
      <b/>
      <sz val="11"/>
      <color indexed="8"/>
      <name val="Times New Roman"/>
      <family val="1"/>
    </font>
    <font>
      <sz val="9"/>
      <color indexed="8"/>
      <name val="Times New Roman"/>
      <family val="1"/>
    </font>
    <font>
      <sz val="6"/>
      <color indexed="8"/>
      <name val="Times New Roman"/>
      <family val="1"/>
    </font>
    <font>
      <b/>
      <sz val="15"/>
      <color indexed="8"/>
      <name val="Times New Roman"/>
      <family val="1"/>
    </font>
    <font>
      <b/>
      <sz val="13"/>
      <color indexed="8"/>
      <name val="Times New Roman"/>
      <family val="1"/>
    </font>
    <font>
      <sz val="11"/>
      <color indexed="8"/>
      <name val="Times New Roman"/>
      <family val="1"/>
    </font>
    <font>
      <b/>
      <sz val="9"/>
      <color indexed="8"/>
      <name val="Times New Roman"/>
      <family val="1"/>
    </font>
    <font>
      <sz val="6"/>
      <color indexed="8"/>
      <name val="Arial"/>
      <family val="2"/>
    </font>
    <font>
      <b/>
      <sz val="7"/>
      <color indexed="8"/>
      <name val="Times New Roman"/>
      <family val="1"/>
    </font>
    <font>
      <sz val="7"/>
      <color indexed="8"/>
      <name val="Times New Roman"/>
      <family val="1"/>
    </font>
    <font>
      <sz val="7"/>
      <color indexed="8"/>
      <name val="Arial"/>
      <family val="2"/>
    </font>
    <font>
      <sz val="5"/>
      <color indexed="8"/>
      <name val="Times New Roman"/>
      <family val="1"/>
    </font>
    <font>
      <sz val="9"/>
      <name val="Times New Roman"/>
      <family val="1"/>
    </font>
    <font>
      <sz val="14"/>
      <name val="Arial"/>
      <family val="2"/>
    </font>
    <font>
      <sz val="11"/>
      <name val="Times New Roman"/>
      <family val="1"/>
    </font>
    <font>
      <u val="single"/>
      <sz val="9"/>
      <name val="SansSerif"/>
      <family val="0"/>
    </font>
    <font>
      <b/>
      <sz val="10"/>
      <name val="Times New Roman"/>
      <family val="1"/>
    </font>
    <font>
      <b/>
      <sz val="9"/>
      <color indexed="8"/>
      <name val="SansSerif"/>
      <family val="0"/>
    </font>
    <font>
      <u val="single"/>
      <sz val="11"/>
      <name val="Times New Roman"/>
      <family val="1"/>
    </font>
    <font>
      <sz val="9"/>
      <name val="SansSerif"/>
      <family val="0"/>
    </font>
    <font>
      <b/>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Times New Roman"/>
      <family val="1"/>
    </font>
    <font>
      <sz val="14"/>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
      <sz val="14"/>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8"/>
      </bottom>
    </border>
    <border>
      <left style="thin"/>
      <right style="thin"/>
      <top>
        <color indexed="8"/>
      </top>
      <bottom style="thin"/>
    </border>
    <border>
      <left>
        <color indexed="8"/>
      </left>
      <right>
        <color indexed="8"/>
      </right>
      <top style="thin"/>
      <bottom>
        <color indexed="8"/>
      </bottom>
    </border>
    <border>
      <left style="thin"/>
      <right>
        <color indexed="63"/>
      </right>
      <top>
        <color indexed="63"/>
      </top>
      <bottom style="thin"/>
    </border>
    <border>
      <left>
        <color indexed="8"/>
      </left>
      <right>
        <color indexed="8"/>
      </right>
      <top>
        <color indexed="8"/>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180" fontId="0" fillId="0" borderId="0" applyFont="0" applyFill="0" applyBorder="0" applyAlignment="0" applyProtection="0"/>
    <xf numFmtId="17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60" fillId="32" borderId="0" applyNumberFormat="0" applyBorder="0" applyAlignment="0" applyProtection="0"/>
  </cellStyleXfs>
  <cellXfs count="165">
    <xf numFmtId="0" fontId="0" fillId="0" borderId="0" xfId="0" applyAlignment="1">
      <alignment/>
    </xf>
    <xf numFmtId="0" fontId="1"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1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11" fillId="0" borderId="0" xfId="0" applyFont="1" applyBorder="1" applyAlignment="1" applyProtection="1">
      <alignment horizontal="right" vertical="top" wrapText="1"/>
      <protection/>
    </xf>
    <xf numFmtId="0" fontId="12" fillId="0" borderId="12" xfId="0" applyFont="1" applyBorder="1" applyAlignment="1" applyProtection="1">
      <alignment horizontal="center" vertical="center" wrapText="1"/>
      <protection/>
    </xf>
    <xf numFmtId="0" fontId="5" fillId="0" borderId="12" xfId="0" applyFont="1" applyBorder="1" applyAlignment="1" applyProtection="1">
      <alignment horizontal="right" vertical="center" wrapText="1"/>
      <protection/>
    </xf>
    <xf numFmtId="0" fontId="13" fillId="0" borderId="12" xfId="0" applyFont="1" applyBorder="1" applyAlignment="1" applyProtection="1">
      <alignment horizontal="center" vertical="center" wrapText="1"/>
      <protection/>
    </xf>
    <xf numFmtId="0" fontId="10" fillId="0" borderId="12" xfId="0" applyFont="1" applyBorder="1" applyAlignment="1" applyProtection="1">
      <alignment horizontal="center" vertical="top" wrapText="1"/>
      <protection/>
    </xf>
    <xf numFmtId="0" fontId="14" fillId="0" borderId="12" xfId="0" applyFont="1" applyBorder="1" applyAlignment="1" applyProtection="1">
      <alignment horizontal="center" vertical="center" wrapText="1"/>
      <protection/>
    </xf>
    <xf numFmtId="0" fontId="15" fillId="0" borderId="11" xfId="0" applyFont="1" applyBorder="1" applyAlignment="1" applyProtection="1">
      <alignment horizontal="center" vertical="top" wrapText="1"/>
      <protection/>
    </xf>
    <xf numFmtId="0" fontId="5" fillId="0" borderId="13" xfId="0" applyFont="1" applyBorder="1" applyAlignment="1" applyProtection="1">
      <alignment horizontal="center" vertical="center" wrapText="1"/>
      <protection/>
    </xf>
    <xf numFmtId="0" fontId="14" fillId="0" borderId="13" xfId="0" applyFont="1" applyBorder="1" applyAlignment="1" applyProtection="1">
      <alignment horizontal="center" vertical="center" wrapText="1"/>
      <protection/>
    </xf>
    <xf numFmtId="0" fontId="14" fillId="0" borderId="14"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4" fontId="0" fillId="0" borderId="0" xfId="0" applyNumberFormat="1" applyAlignment="1">
      <alignment/>
    </xf>
    <xf numFmtId="4" fontId="12" fillId="0" borderId="12" xfId="0" applyNumberFormat="1" applyFont="1" applyBorder="1" applyAlignment="1" applyProtection="1">
      <alignment horizontal="center" vertical="center" wrapText="1"/>
      <protection/>
    </xf>
    <xf numFmtId="4" fontId="14" fillId="0" borderId="12" xfId="0" applyNumberFormat="1" applyFont="1" applyBorder="1" applyAlignment="1" applyProtection="1">
      <alignment horizontal="center" vertical="center" wrapText="1"/>
      <protection/>
    </xf>
    <xf numFmtId="0" fontId="0" fillId="0" borderId="0" xfId="0" applyFont="1" applyAlignment="1">
      <alignment/>
    </xf>
    <xf numFmtId="0" fontId="1" fillId="5" borderId="0" xfId="0" applyFont="1" applyFill="1" applyBorder="1" applyAlignment="1" applyProtection="1">
      <alignment horizontal="left" vertical="top" wrapText="1"/>
      <protection/>
    </xf>
    <xf numFmtId="0" fontId="14" fillId="5" borderId="12" xfId="0" applyFont="1" applyFill="1" applyBorder="1" applyAlignment="1" applyProtection="1">
      <alignment horizontal="center" vertical="center" wrapText="1"/>
      <protection/>
    </xf>
    <xf numFmtId="0" fontId="5" fillId="5" borderId="12" xfId="0" applyFont="1" applyFill="1" applyBorder="1" applyAlignment="1" applyProtection="1">
      <alignment horizontal="center" vertical="center" wrapText="1"/>
      <protection/>
    </xf>
    <xf numFmtId="0" fontId="0" fillId="5" borderId="0" xfId="0" applyFill="1" applyAlignment="1">
      <alignment/>
    </xf>
    <xf numFmtId="2" fontId="0" fillId="5" borderId="0" xfId="0" applyNumberFormat="1" applyFill="1" applyAlignment="1">
      <alignment/>
    </xf>
    <xf numFmtId="4" fontId="0" fillId="5" borderId="0" xfId="0" applyNumberFormat="1" applyFill="1" applyAlignment="1">
      <alignment/>
    </xf>
    <xf numFmtId="0" fontId="10" fillId="0" borderId="0" xfId="0" applyFont="1" applyBorder="1" applyAlignment="1" applyProtection="1">
      <alignment horizontal="left" vertical="center" wrapText="1"/>
      <protection/>
    </xf>
    <xf numFmtId="0" fontId="15" fillId="0" borderId="0" xfId="0" applyFont="1" applyBorder="1" applyAlignment="1" applyProtection="1">
      <alignment horizontal="center" vertical="top" wrapText="1"/>
      <protection/>
    </xf>
    <xf numFmtId="4" fontId="5" fillId="0" borderId="12" xfId="0" applyNumberFormat="1" applyFont="1" applyBorder="1" applyAlignment="1" applyProtection="1">
      <alignment horizontal="center" vertical="center" wrapText="1"/>
      <protection/>
    </xf>
    <xf numFmtId="4" fontId="5" fillId="5" borderId="12" xfId="0" applyNumberFormat="1" applyFont="1" applyFill="1" applyBorder="1" applyAlignment="1" applyProtection="1">
      <alignment horizontal="center" vertical="center" wrapText="1"/>
      <protection/>
    </xf>
    <xf numFmtId="4" fontId="61" fillId="5" borderId="12" xfId="0" applyNumberFormat="1" applyFont="1" applyFill="1" applyBorder="1" applyAlignment="1" applyProtection="1">
      <alignment horizontal="center" vertical="center" wrapText="1"/>
      <protection/>
    </xf>
    <xf numFmtId="3" fontId="5" fillId="5" borderId="12" xfId="0" applyNumberFormat="1" applyFont="1" applyFill="1" applyBorder="1" applyAlignment="1" applyProtection="1">
      <alignment horizontal="center" vertical="center" wrapText="1"/>
      <protection/>
    </xf>
    <xf numFmtId="3" fontId="61" fillId="5" borderId="12" xfId="0" applyNumberFormat="1" applyFont="1" applyFill="1" applyBorder="1" applyAlignment="1" applyProtection="1">
      <alignment horizontal="center" vertical="center" wrapText="1"/>
      <protection/>
    </xf>
    <xf numFmtId="3" fontId="5" fillId="0" borderId="12" xfId="0" applyNumberFormat="1" applyFont="1" applyBorder="1" applyAlignment="1" applyProtection="1">
      <alignment horizontal="center" vertical="center" wrapText="1"/>
      <protection/>
    </xf>
    <xf numFmtId="4" fontId="5" fillId="0" borderId="13" xfId="0" applyNumberFormat="1" applyFont="1" applyBorder="1" applyAlignment="1" applyProtection="1">
      <alignment horizontal="center" vertical="center" wrapText="1"/>
      <protection/>
    </xf>
    <xf numFmtId="4" fontId="5" fillId="0" borderId="14" xfId="0" applyNumberFormat="1" applyFont="1" applyBorder="1" applyAlignment="1" applyProtection="1">
      <alignment horizontal="center" vertical="center" wrapText="1"/>
      <protection/>
    </xf>
    <xf numFmtId="0" fontId="21" fillId="0" borderId="0" xfId="0" applyFont="1" applyBorder="1" applyAlignment="1" applyProtection="1">
      <alignment horizontal="left" vertical="top" wrapText="1"/>
      <protection/>
    </xf>
    <xf numFmtId="0" fontId="1" fillId="0" borderId="0" xfId="0" applyFont="1" applyBorder="1" applyAlignment="1" applyProtection="1">
      <alignment wrapText="1"/>
      <protection/>
    </xf>
    <xf numFmtId="4" fontId="10" fillId="0" borderId="12" xfId="0" applyNumberFormat="1" applyFont="1" applyBorder="1" applyAlignment="1" applyProtection="1">
      <alignment horizontal="center" vertical="center" wrapText="1"/>
      <protection/>
    </xf>
    <xf numFmtId="0" fontId="17" fillId="0" borderId="0" xfId="0" applyFont="1" applyFill="1" applyAlignment="1">
      <alignment horizontal="center"/>
    </xf>
    <xf numFmtId="0" fontId="5" fillId="0" borderId="0" xfId="0" applyFont="1" applyBorder="1" applyAlignment="1" applyProtection="1">
      <alignment horizontal="left" vertical="top" wrapText="1"/>
      <protection/>
    </xf>
    <xf numFmtId="3" fontId="61" fillId="5" borderId="12" xfId="0" applyNumberFormat="1" applyFont="1" applyFill="1" applyBorder="1" applyAlignment="1" applyProtection="1">
      <alignment horizontal="center" vertical="center" wrapText="1"/>
      <protection/>
    </xf>
    <xf numFmtId="0" fontId="5" fillId="5" borderId="12" xfId="0" applyFont="1" applyFill="1" applyBorder="1" applyAlignment="1" applyProtection="1">
      <alignment horizontal="center" vertical="center" wrapText="1"/>
      <protection/>
    </xf>
    <xf numFmtId="0" fontId="16" fillId="0" borderId="0" xfId="0" applyFont="1" applyAlignment="1">
      <alignment/>
    </xf>
    <xf numFmtId="0" fontId="23" fillId="0" borderId="0" xfId="0" applyFont="1" applyFill="1" applyBorder="1" applyAlignment="1" applyProtection="1">
      <alignment horizontal="left" vertical="top" wrapText="1"/>
      <protection/>
    </xf>
    <xf numFmtId="0" fontId="24" fillId="0" borderId="12" xfId="0" applyFont="1" applyFill="1" applyBorder="1" applyAlignment="1" applyProtection="1">
      <alignment horizontal="center" vertical="center" wrapText="1"/>
      <protection/>
    </xf>
    <xf numFmtId="0" fontId="0" fillId="0" borderId="0" xfId="0" applyFont="1" applyFill="1" applyAlignment="1">
      <alignment/>
    </xf>
    <xf numFmtId="0" fontId="16" fillId="0" borderId="12" xfId="0" applyFont="1" applyFill="1" applyBorder="1" applyAlignment="1" applyProtection="1">
      <alignment horizontal="center" vertical="center" wrapText="1"/>
      <protection/>
    </xf>
    <xf numFmtId="4" fontId="16" fillId="0" borderId="12" xfId="0" applyNumberFormat="1" applyFont="1" applyFill="1" applyBorder="1" applyAlignment="1" applyProtection="1">
      <alignment horizontal="center" vertical="center" wrapText="1"/>
      <protection/>
    </xf>
    <xf numFmtId="0" fontId="1" fillId="0" borderId="0" xfId="0" applyFont="1" applyFill="1" applyBorder="1" applyAlignment="1" applyProtection="1">
      <alignment horizontal="left" vertical="top" wrapText="1"/>
      <protection/>
    </xf>
    <xf numFmtId="0" fontId="14" fillId="0" borderId="12"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3" fontId="5" fillId="0" borderId="12" xfId="0" applyNumberFormat="1" applyFont="1" applyFill="1" applyBorder="1" applyAlignment="1" applyProtection="1">
      <alignment horizontal="center" vertical="center" wrapText="1"/>
      <protection/>
    </xf>
    <xf numFmtId="0" fontId="0" fillId="0" borderId="0" xfId="0" applyFill="1" applyAlignment="1">
      <alignment/>
    </xf>
    <xf numFmtId="4" fontId="5" fillId="0" borderId="12" xfId="0" applyNumberFormat="1" applyFont="1" applyFill="1" applyBorder="1" applyAlignment="1" applyProtection="1">
      <alignment horizontal="center" vertical="center" wrapText="1"/>
      <protection/>
    </xf>
    <xf numFmtId="3" fontId="5" fillId="0" borderId="12" xfId="0" applyNumberFormat="1"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3" fontId="5" fillId="0" borderId="15" xfId="0" applyNumberFormat="1" applyFont="1" applyBorder="1" applyAlignment="1" applyProtection="1">
      <alignment horizontal="center" vertical="center" wrapText="1"/>
      <protection/>
    </xf>
    <xf numFmtId="3" fontId="5" fillId="0" borderId="16" xfId="0" applyNumberFormat="1" applyFont="1" applyBorder="1" applyAlignment="1" applyProtection="1">
      <alignment horizontal="center" vertical="center" wrapText="1"/>
      <protection/>
    </xf>
    <xf numFmtId="0" fontId="5" fillId="0" borderId="12" xfId="0" applyFont="1" applyBorder="1" applyAlignment="1" applyProtection="1">
      <alignment horizontal="left" vertical="center" wrapText="1"/>
      <protection/>
    </xf>
    <xf numFmtId="0" fontId="16" fillId="0" borderId="15" xfId="0" applyFont="1" applyFill="1" applyBorder="1" applyAlignment="1" applyProtection="1">
      <alignment horizontal="left" vertical="center" wrapText="1"/>
      <protection/>
    </xf>
    <xf numFmtId="0" fontId="16" fillId="0" borderId="16" xfId="0" applyFont="1" applyFill="1" applyBorder="1" applyAlignment="1" applyProtection="1">
      <alignment horizontal="left" vertical="center" wrapText="1"/>
      <protection/>
    </xf>
    <xf numFmtId="0" fontId="16" fillId="0" borderId="15" xfId="0" applyFont="1" applyFill="1" applyBorder="1" applyAlignment="1" applyProtection="1">
      <alignment horizontal="center" vertical="center" wrapText="1"/>
      <protection/>
    </xf>
    <xf numFmtId="0" fontId="16" fillId="0" borderId="17" xfId="0" applyFont="1" applyFill="1" applyBorder="1" applyAlignment="1" applyProtection="1">
      <alignment horizontal="center" vertical="center" wrapText="1"/>
      <protection/>
    </xf>
    <xf numFmtId="0" fontId="16" fillId="0" borderId="16" xfId="0" applyFont="1" applyFill="1" applyBorder="1" applyAlignment="1" applyProtection="1">
      <alignment horizontal="center" vertical="center" wrapText="1"/>
      <protection/>
    </xf>
    <xf numFmtId="4" fontId="16" fillId="0" borderId="15" xfId="0" applyNumberFormat="1" applyFont="1" applyFill="1" applyBorder="1" applyAlignment="1" applyProtection="1">
      <alignment horizontal="center" vertical="center" wrapText="1"/>
      <protection/>
    </xf>
    <xf numFmtId="4" fontId="16" fillId="0" borderId="16" xfId="0" applyNumberFormat="1" applyFont="1" applyFill="1" applyBorder="1" applyAlignment="1" applyProtection="1">
      <alignment horizontal="center" vertical="center" wrapText="1"/>
      <protection/>
    </xf>
    <xf numFmtId="0" fontId="5" fillId="0" borderId="15" xfId="0" applyFont="1" applyFill="1" applyBorder="1" applyAlignment="1" applyProtection="1">
      <alignment horizontal="left" vertical="center" wrapText="1"/>
      <protection/>
    </xf>
    <xf numFmtId="0" fontId="5" fillId="0" borderId="16" xfId="0" applyFont="1" applyFill="1" applyBorder="1" applyAlignment="1" applyProtection="1">
      <alignment horizontal="left" vertical="center" wrapText="1"/>
      <protection/>
    </xf>
    <xf numFmtId="0" fontId="5" fillId="0" borderId="15"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wrapText="1"/>
      <protection/>
    </xf>
    <xf numFmtId="3" fontId="5" fillId="0" borderId="15" xfId="0" applyNumberFormat="1" applyFont="1" applyFill="1" applyBorder="1" applyAlignment="1" applyProtection="1">
      <alignment horizontal="center" vertical="center" wrapText="1"/>
      <protection/>
    </xf>
    <xf numFmtId="3" fontId="5" fillId="0" borderId="16" xfId="0" applyNumberFormat="1" applyFont="1" applyFill="1" applyBorder="1" applyAlignment="1" applyProtection="1">
      <alignment horizontal="center" vertical="center" wrapText="1"/>
      <protection/>
    </xf>
    <xf numFmtId="0" fontId="5" fillId="5" borderId="15" xfId="0" applyFont="1" applyFill="1" applyBorder="1" applyAlignment="1" applyProtection="1">
      <alignment horizontal="center" vertical="center" wrapText="1"/>
      <protection/>
    </xf>
    <xf numFmtId="0" fontId="5" fillId="5" borderId="16" xfId="0" applyFont="1" applyFill="1" applyBorder="1" applyAlignment="1" applyProtection="1">
      <alignment horizontal="center" vertical="center" wrapText="1"/>
      <protection/>
    </xf>
    <xf numFmtId="4" fontId="5" fillId="0" borderId="12" xfId="0" applyNumberFormat="1" applyFont="1" applyBorder="1" applyAlignment="1" applyProtection="1">
      <alignment horizontal="center" vertical="center" wrapText="1"/>
      <protection/>
    </xf>
    <xf numFmtId="0" fontId="62" fillId="0" borderId="0" xfId="0" applyFont="1" applyAlignment="1">
      <alignment horizontal="center" vertical="center" wrapText="1"/>
    </xf>
    <xf numFmtId="0" fontId="17" fillId="0" borderId="0" xfId="0" applyFont="1" applyFill="1" applyAlignment="1">
      <alignment horizontal="center"/>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10" xfId="0" applyFont="1" applyBorder="1" applyAlignment="1" applyProtection="1">
      <alignment horizontal="left" vertical="center" wrapText="1"/>
      <protection/>
    </xf>
    <xf numFmtId="0" fontId="6" fillId="0" borderId="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5" fillId="0" borderId="0" xfId="0" applyFont="1" applyBorder="1" applyAlignment="1" applyProtection="1">
      <alignment horizontal="left" vertical="center" wrapText="1"/>
      <protection/>
    </xf>
    <xf numFmtId="0" fontId="7"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top" wrapText="1"/>
      <protection/>
    </xf>
    <xf numFmtId="0" fontId="20" fillId="0" borderId="0" xfId="0" applyFont="1" applyFill="1" applyBorder="1" applyAlignment="1" applyProtection="1">
      <alignment horizontal="center" vertical="top" wrapText="1"/>
      <protection/>
    </xf>
    <xf numFmtId="0" fontId="6" fillId="0" borderId="11" xfId="0" applyFont="1" applyBorder="1" applyAlignment="1" applyProtection="1">
      <alignment horizontal="center" vertical="top" wrapText="1"/>
      <protection/>
    </xf>
    <xf numFmtId="0" fontId="5" fillId="0" borderId="0" xfId="0" applyFont="1" applyBorder="1" applyAlignment="1" applyProtection="1">
      <alignment horizontal="justify" vertical="center" wrapText="1"/>
      <protection/>
    </xf>
    <xf numFmtId="0" fontId="18" fillId="0" borderId="0" xfId="0" applyFont="1" applyFill="1" applyBorder="1" applyAlignment="1" applyProtection="1">
      <alignment horizontal="justify" vertical="center" wrapText="1"/>
      <protection/>
    </xf>
    <xf numFmtId="0" fontId="9"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5" fillId="0" borderId="12" xfId="0" applyFont="1" applyBorder="1" applyAlignment="1" applyProtection="1">
      <alignment horizontal="center" vertical="center" wrapText="1"/>
      <protection/>
    </xf>
    <xf numFmtId="0" fontId="5" fillId="0" borderId="12" xfId="0" applyFont="1" applyBorder="1" applyAlignment="1" applyProtection="1">
      <alignment horizontal="left" vertical="top" wrapText="1"/>
      <protection/>
    </xf>
    <xf numFmtId="0" fontId="12" fillId="0" borderId="12" xfId="0" applyFont="1" applyBorder="1" applyAlignment="1" applyProtection="1">
      <alignment horizontal="center" vertical="center" wrapText="1"/>
      <protection/>
    </xf>
    <xf numFmtId="4" fontId="10" fillId="0" borderId="12" xfId="0" applyNumberFormat="1" applyFont="1" applyBorder="1" applyAlignment="1" applyProtection="1">
      <alignment horizontal="center" vertical="center" wrapText="1"/>
      <protection/>
    </xf>
    <xf numFmtId="0" fontId="10" fillId="0" borderId="12" xfId="0" applyFont="1" applyBorder="1" applyAlignment="1" applyProtection="1">
      <alignment horizontal="left" vertical="top" wrapText="1"/>
      <protection/>
    </xf>
    <xf numFmtId="0" fontId="14" fillId="0" borderId="12" xfId="0" applyFont="1" applyBorder="1" applyAlignment="1" applyProtection="1">
      <alignment horizontal="center" vertical="center" wrapText="1"/>
      <protection/>
    </xf>
    <xf numFmtId="0" fontId="5" fillId="5" borderId="12" xfId="0" applyFont="1" applyFill="1" applyBorder="1" applyAlignment="1" applyProtection="1">
      <alignment horizontal="left" vertical="center" wrapText="1"/>
      <protection/>
    </xf>
    <xf numFmtId="4" fontId="61" fillId="5" borderId="12" xfId="0" applyNumberFormat="1" applyFont="1" applyFill="1" applyBorder="1" applyAlignment="1" applyProtection="1">
      <alignment horizontal="center" vertical="center" wrapText="1"/>
      <protection/>
    </xf>
    <xf numFmtId="4" fontId="12" fillId="0" borderId="12" xfId="0" applyNumberFormat="1" applyFont="1" applyBorder="1" applyAlignment="1" applyProtection="1">
      <alignment horizontal="center" vertical="center" wrapText="1"/>
      <protection/>
    </xf>
    <xf numFmtId="4" fontId="14" fillId="0" borderId="12" xfId="0" applyNumberFormat="1" applyFont="1" applyBorder="1" applyAlignment="1" applyProtection="1">
      <alignment horizontal="center" vertical="center" wrapText="1"/>
      <protection/>
    </xf>
    <xf numFmtId="3" fontId="61" fillId="5" borderId="12" xfId="0" applyNumberFormat="1" applyFont="1" applyFill="1" applyBorder="1" applyAlignment="1" applyProtection="1">
      <alignment horizontal="center" vertical="center" wrapText="1"/>
      <protection/>
    </xf>
    <xf numFmtId="0" fontId="5" fillId="5" borderId="17" xfId="0" applyFont="1" applyFill="1" applyBorder="1" applyAlignment="1" applyProtection="1">
      <alignment horizontal="center" vertical="center" wrapText="1"/>
      <protection/>
    </xf>
    <xf numFmtId="3" fontId="61" fillId="5" borderId="15" xfId="0" applyNumberFormat="1" applyFont="1" applyFill="1" applyBorder="1" applyAlignment="1" applyProtection="1">
      <alignment horizontal="center" vertical="center" wrapText="1"/>
      <protection/>
    </xf>
    <xf numFmtId="3" fontId="61" fillId="5" borderId="16" xfId="0" applyNumberFormat="1" applyFont="1" applyFill="1" applyBorder="1" applyAlignment="1" applyProtection="1">
      <alignment horizontal="center" vertical="center" wrapText="1"/>
      <protection/>
    </xf>
    <xf numFmtId="3" fontId="16" fillId="0" borderId="12" xfId="0" applyNumberFormat="1" applyFont="1" applyBorder="1" applyAlignment="1" applyProtection="1">
      <alignment horizontal="center" vertical="center" wrapText="1"/>
      <protection/>
    </xf>
    <xf numFmtId="0" fontId="10" fillId="0" borderId="15" xfId="0" applyFont="1" applyBorder="1" applyAlignment="1" applyProtection="1">
      <alignment horizontal="left" vertical="top" wrapText="1"/>
      <protection/>
    </xf>
    <xf numFmtId="0" fontId="10" fillId="0" borderId="16" xfId="0" applyFont="1" applyBorder="1" applyAlignment="1" applyProtection="1">
      <alignment horizontal="left" vertical="top" wrapText="1"/>
      <protection/>
    </xf>
    <xf numFmtId="0" fontId="14" fillId="0" borderId="15" xfId="0" applyFont="1" applyBorder="1" applyAlignment="1" applyProtection="1">
      <alignment horizontal="center" vertical="center" wrapText="1"/>
      <protection/>
    </xf>
    <xf numFmtId="0" fontId="14" fillId="0" borderId="17" xfId="0" applyFont="1" applyBorder="1" applyAlignment="1" applyProtection="1">
      <alignment horizontal="center" vertical="center" wrapText="1"/>
      <protection/>
    </xf>
    <xf numFmtId="0" fontId="14" fillId="0" borderId="16" xfId="0" applyFont="1" applyBorder="1" applyAlignment="1" applyProtection="1">
      <alignment horizontal="center" vertical="center" wrapText="1"/>
      <protection/>
    </xf>
    <xf numFmtId="4" fontId="14" fillId="0" borderId="15" xfId="0" applyNumberFormat="1" applyFont="1" applyBorder="1" applyAlignment="1" applyProtection="1">
      <alignment horizontal="center" vertical="center" wrapText="1"/>
      <protection/>
    </xf>
    <xf numFmtId="4" fontId="14" fillId="0" borderId="16" xfId="0" applyNumberFormat="1" applyFont="1" applyBorder="1" applyAlignment="1" applyProtection="1">
      <alignment horizontal="center" vertical="center" wrapText="1"/>
      <protection/>
    </xf>
    <xf numFmtId="0" fontId="5" fillId="5" borderId="12" xfId="0" applyFont="1" applyFill="1" applyBorder="1" applyAlignment="1" applyProtection="1">
      <alignment horizontal="center" vertical="center" wrapText="1"/>
      <protection/>
    </xf>
    <xf numFmtId="4" fontId="16" fillId="0" borderId="12" xfId="0" applyNumberFormat="1" applyFont="1" applyBorder="1" applyAlignment="1" applyProtection="1">
      <alignment horizontal="center" vertical="center" wrapText="1"/>
      <protection/>
    </xf>
    <xf numFmtId="4" fontId="5" fillId="0" borderId="15" xfId="0" applyNumberFormat="1" applyFont="1" applyFill="1" applyBorder="1" applyAlignment="1" applyProtection="1">
      <alignment horizontal="center" vertical="center" wrapText="1"/>
      <protection/>
    </xf>
    <xf numFmtId="4" fontId="5" fillId="0" borderId="16" xfId="0" applyNumberFormat="1" applyFont="1" applyFill="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4" fontId="5" fillId="0" borderId="14" xfId="0" applyNumberFormat="1"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0" fontId="5" fillId="0" borderId="13" xfId="0" applyFont="1" applyBorder="1" applyAlignment="1" applyProtection="1">
      <alignment horizontal="left" vertical="center" wrapText="1"/>
      <protection/>
    </xf>
    <xf numFmtId="0" fontId="5" fillId="0" borderId="13" xfId="0" applyFont="1" applyBorder="1" applyAlignment="1" applyProtection="1">
      <alignment horizontal="center" vertical="center" wrapText="1"/>
      <protection/>
    </xf>
    <xf numFmtId="4" fontId="5" fillId="0" borderId="13" xfId="0" applyNumberFormat="1" applyFont="1" applyBorder="1" applyAlignment="1" applyProtection="1">
      <alignment horizontal="center" vertical="center" wrapText="1"/>
      <protection/>
    </xf>
    <xf numFmtId="0" fontId="14" fillId="0" borderId="20" xfId="0" applyFont="1" applyBorder="1" applyAlignment="1" applyProtection="1">
      <alignment horizontal="center" vertical="center" wrapText="1"/>
      <protection/>
    </xf>
    <xf numFmtId="0" fontId="14" fillId="0" borderId="21"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24"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xf>
    <xf numFmtId="183" fontId="61" fillId="0" borderId="18" xfId="0" applyNumberFormat="1" applyFont="1" applyBorder="1" applyAlignment="1" applyProtection="1">
      <alignment horizontal="center" vertical="center" wrapText="1"/>
      <protection/>
    </xf>
    <xf numFmtId="183" fontId="61" fillId="0" borderId="19" xfId="0" applyNumberFormat="1" applyFont="1" applyBorder="1" applyAlignment="1" applyProtection="1">
      <alignment horizontal="center" vertical="center" wrapText="1"/>
      <protection/>
    </xf>
    <xf numFmtId="183" fontId="61" fillId="0" borderId="23" xfId="0" applyNumberFormat="1" applyFont="1" applyBorder="1" applyAlignment="1" applyProtection="1">
      <alignment horizontal="center" vertical="center" wrapText="1"/>
      <protection/>
    </xf>
    <xf numFmtId="183" fontId="61" fillId="0" borderId="25" xfId="0" applyNumberFormat="1" applyFont="1" applyBorder="1" applyAlignment="1" applyProtection="1">
      <alignment horizontal="center" vertical="center" wrapText="1"/>
      <protection/>
    </xf>
    <xf numFmtId="0" fontId="15" fillId="0" borderId="11" xfId="0" applyFont="1" applyBorder="1" applyAlignment="1" applyProtection="1">
      <alignment horizontal="center" vertical="top" wrapText="1"/>
      <protection/>
    </xf>
    <xf numFmtId="0" fontId="10" fillId="0" borderId="0" xfId="0" applyFont="1" applyBorder="1" applyAlignment="1" applyProtection="1">
      <alignment horizontal="left" wrapText="1"/>
      <protection/>
    </xf>
    <xf numFmtId="0" fontId="5" fillId="0" borderId="0" xfId="0" applyFont="1" applyBorder="1" applyAlignment="1" applyProtection="1">
      <alignment horizontal="left" wrapText="1"/>
      <protection/>
    </xf>
    <xf numFmtId="183" fontId="5" fillId="0" borderId="20" xfId="0" applyNumberFormat="1" applyFont="1" applyBorder="1" applyAlignment="1" applyProtection="1">
      <alignment horizontal="center" vertical="center" wrapText="1"/>
      <protection/>
    </xf>
    <xf numFmtId="183" fontId="5" fillId="0" borderId="21" xfId="0" applyNumberFormat="1" applyFont="1" applyBorder="1" applyAlignment="1" applyProtection="1">
      <alignment horizontal="center" vertical="center" wrapText="1"/>
      <protection/>
    </xf>
    <xf numFmtId="0" fontId="5" fillId="0" borderId="15" xfId="0" applyFont="1" applyBorder="1" applyAlignment="1" applyProtection="1">
      <alignment horizontal="left" vertical="center" wrapText="1"/>
      <protection/>
    </xf>
    <xf numFmtId="0" fontId="5" fillId="0" borderId="17" xfId="0" applyFont="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4" fontId="5" fillId="0" borderId="15" xfId="0" applyNumberFormat="1" applyFont="1" applyBorder="1" applyAlignment="1" applyProtection="1">
      <alignment horizontal="center" vertical="center" wrapText="1"/>
      <protection/>
    </xf>
    <xf numFmtId="4" fontId="5" fillId="0" borderId="17" xfId="0" applyNumberFormat="1" applyFont="1" applyBorder="1" applyAlignment="1" applyProtection="1">
      <alignment horizontal="center" vertical="center" wrapText="1"/>
      <protection/>
    </xf>
    <xf numFmtId="4" fontId="5" fillId="0" borderId="16" xfId="0" applyNumberFormat="1" applyFont="1" applyBorder="1" applyAlignment="1" applyProtection="1">
      <alignment horizontal="center" vertical="center" wrapText="1"/>
      <protection/>
    </xf>
    <xf numFmtId="183" fontId="61" fillId="0" borderId="20" xfId="0" applyNumberFormat="1" applyFont="1" applyBorder="1" applyAlignment="1" applyProtection="1">
      <alignment horizontal="center" vertical="center" wrapText="1"/>
      <protection/>
    </xf>
    <xf numFmtId="183" fontId="61" fillId="0" borderId="21" xfId="0" applyNumberFormat="1" applyFont="1" applyBorder="1" applyAlignment="1" applyProtection="1">
      <alignment horizontal="center" vertical="center" wrapText="1"/>
      <protection/>
    </xf>
    <xf numFmtId="0" fontId="10" fillId="0" borderId="0" xfId="0" applyFont="1" applyBorder="1" applyAlignment="1" applyProtection="1">
      <alignment horizontal="left" vertical="center" wrapText="1"/>
      <protection/>
    </xf>
    <xf numFmtId="0" fontId="10" fillId="0" borderId="0" xfId="0" applyFont="1" applyBorder="1" applyAlignment="1" applyProtection="1">
      <alignment horizontal="left" vertical="top" wrapText="1"/>
      <protection/>
    </xf>
    <xf numFmtId="0" fontId="5" fillId="0" borderId="14" xfId="0" applyFont="1" applyBorder="1" applyAlignment="1" applyProtection="1">
      <alignment horizontal="left"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32"/>
  <sheetViews>
    <sheetView tabSelected="1" view="pageBreakPreview" zoomScale="120" zoomScaleSheetLayoutView="120" zoomScalePageLayoutView="0" workbookViewId="0" topLeftCell="B69">
      <selection activeCell="K84" sqref="K84"/>
    </sheetView>
  </sheetViews>
  <sheetFormatPr defaultColWidth="9.140625" defaultRowHeight="12.75"/>
  <cols>
    <col min="1" max="1" width="8.8515625" style="0" hidden="1" customWidth="1"/>
    <col min="2" max="2" width="5.8515625" style="0" customWidth="1"/>
    <col min="3" max="3" width="21.421875" style="0" customWidth="1"/>
    <col min="4" max="4" width="26.8515625" style="0" customWidth="1"/>
    <col min="5" max="5" width="15.140625" style="0" customWidth="1"/>
    <col min="6" max="6" width="12.421875" style="0" customWidth="1"/>
    <col min="7" max="7" width="2.7109375" style="0" customWidth="1"/>
    <col min="8" max="8" width="4.8515625" style="0" customWidth="1"/>
    <col min="9" max="10" width="7.57421875" style="0" customWidth="1"/>
    <col min="11" max="12" width="15.140625" style="0" customWidth="1"/>
    <col min="13" max="14" width="8.8515625" style="0" hidden="1" customWidth="1"/>
    <col min="15" max="15" width="18.8515625" style="0" customWidth="1"/>
    <col min="16" max="16" width="15.421875" style="0" customWidth="1"/>
  </cols>
  <sheetData>
    <row r="1" spans="1:13" ht="9" customHeight="1">
      <c r="A1" s="1"/>
      <c r="B1" s="1"/>
      <c r="C1" s="1"/>
      <c r="D1" s="1"/>
      <c r="E1" s="1"/>
      <c r="F1" s="1"/>
      <c r="G1" s="1"/>
      <c r="H1" s="1"/>
      <c r="I1" s="1"/>
      <c r="J1" s="88" t="s">
        <v>0</v>
      </c>
      <c r="K1" s="88"/>
      <c r="L1" s="88"/>
      <c r="M1" s="1"/>
    </row>
    <row r="2" spans="1:13" ht="34.5" customHeight="1">
      <c r="A2" s="1"/>
      <c r="B2" s="1"/>
      <c r="C2" s="1"/>
      <c r="D2" s="1"/>
      <c r="E2" s="1"/>
      <c r="F2" s="1"/>
      <c r="G2" s="1"/>
      <c r="H2" s="1"/>
      <c r="I2" s="1"/>
      <c r="J2" s="89" t="s">
        <v>1</v>
      </c>
      <c r="K2" s="89"/>
      <c r="L2" s="89"/>
      <c r="M2" s="1"/>
    </row>
    <row r="3" spans="1:13" ht="13.5" customHeight="1">
      <c r="A3" s="1"/>
      <c r="B3" s="1"/>
      <c r="C3" s="1"/>
      <c r="D3" s="1"/>
      <c r="E3" s="1"/>
      <c r="F3" s="1"/>
      <c r="G3" s="90" t="s">
        <v>2</v>
      </c>
      <c r="H3" s="90"/>
      <c r="I3" s="90"/>
      <c r="J3" s="90"/>
      <c r="K3" s="90"/>
      <c r="L3" s="90"/>
      <c r="M3" s="1"/>
    </row>
    <row r="4" spans="1:13" ht="13.5" customHeight="1">
      <c r="A4" s="1"/>
      <c r="B4" s="1"/>
      <c r="C4" s="1"/>
      <c r="D4" s="1"/>
      <c r="E4" s="1"/>
      <c r="F4" s="1"/>
      <c r="G4" s="91" t="s">
        <v>3</v>
      </c>
      <c r="H4" s="91"/>
      <c r="I4" s="91"/>
      <c r="J4" s="91"/>
      <c r="K4" s="91"/>
      <c r="L4" s="91"/>
      <c r="M4" s="1"/>
    </row>
    <row r="5" spans="1:13" ht="24" customHeight="1">
      <c r="A5" s="1"/>
      <c r="B5" s="1"/>
      <c r="C5" s="1"/>
      <c r="D5" s="1"/>
      <c r="E5" s="1"/>
      <c r="F5" s="1"/>
      <c r="G5" s="92" t="s">
        <v>4</v>
      </c>
      <c r="H5" s="92"/>
      <c r="I5" s="92"/>
      <c r="J5" s="92"/>
      <c r="K5" s="92"/>
      <c r="L5" s="92"/>
      <c r="M5" s="1"/>
    </row>
    <row r="6" spans="1:13" ht="9.75" customHeight="1">
      <c r="A6" s="1"/>
      <c r="B6" s="1"/>
      <c r="C6" s="1"/>
      <c r="D6" s="1"/>
      <c r="E6" s="1"/>
      <c r="F6" s="1"/>
      <c r="G6" s="93" t="s">
        <v>5</v>
      </c>
      <c r="H6" s="93"/>
      <c r="I6" s="93"/>
      <c r="J6" s="93"/>
      <c r="K6" s="93"/>
      <c r="L6" s="93"/>
      <c r="M6" s="1"/>
    </row>
    <row r="7" spans="1:13" ht="13.5" customHeight="1">
      <c r="A7" s="1"/>
      <c r="B7" s="1"/>
      <c r="C7" s="1"/>
      <c r="D7" s="1"/>
      <c r="E7" s="1"/>
      <c r="F7" s="1"/>
      <c r="G7" s="94" t="s">
        <v>6</v>
      </c>
      <c r="H7" s="94"/>
      <c r="I7" s="94"/>
      <c r="J7" s="94"/>
      <c r="K7" s="94"/>
      <c r="L7" s="94"/>
      <c r="M7" s="1"/>
    </row>
    <row r="8" spans="1:13" ht="9.75" customHeight="1">
      <c r="A8" s="1"/>
      <c r="B8" s="1"/>
      <c r="C8" s="1"/>
      <c r="D8" s="1"/>
      <c r="E8" s="1"/>
      <c r="F8" s="1"/>
      <c r="G8" s="93" t="s">
        <v>7</v>
      </c>
      <c r="H8" s="93"/>
      <c r="I8" s="93"/>
      <c r="J8" s="93"/>
      <c r="K8" s="93"/>
      <c r="L8" s="93"/>
      <c r="M8" s="1"/>
    </row>
    <row r="9" spans="1:13" ht="21.75" customHeight="1">
      <c r="A9" s="1"/>
      <c r="B9" s="1"/>
      <c r="C9" s="1"/>
      <c r="D9" s="1"/>
      <c r="E9" s="1"/>
      <c r="F9" s="1"/>
      <c r="G9" s="95" t="s">
        <v>126</v>
      </c>
      <c r="H9" s="95"/>
      <c r="I9" s="95"/>
      <c r="J9" s="95"/>
      <c r="K9" s="95"/>
      <c r="L9" s="95"/>
      <c r="M9" s="1"/>
    </row>
    <row r="10" spans="1:13" ht="19.5" customHeight="1">
      <c r="A10" s="1"/>
      <c r="B10" s="96" t="s">
        <v>8</v>
      </c>
      <c r="C10" s="96"/>
      <c r="D10" s="96"/>
      <c r="E10" s="96"/>
      <c r="F10" s="96"/>
      <c r="G10" s="96"/>
      <c r="H10" s="96"/>
      <c r="I10" s="96"/>
      <c r="J10" s="96"/>
      <c r="K10" s="96"/>
      <c r="L10" s="96"/>
      <c r="M10" s="1"/>
    </row>
    <row r="11" spans="1:13" ht="17.25" customHeight="1">
      <c r="A11" s="1"/>
      <c r="B11" s="97" t="s">
        <v>9</v>
      </c>
      <c r="C11" s="97"/>
      <c r="D11" s="97"/>
      <c r="E11" s="97"/>
      <c r="F11" s="97"/>
      <c r="G11" s="97"/>
      <c r="H11" s="97"/>
      <c r="I11" s="97"/>
      <c r="J11" s="97"/>
      <c r="K11" s="97"/>
      <c r="L11" s="97"/>
      <c r="M11" s="1"/>
    </row>
    <row r="12" spans="1:13" ht="15.75" customHeight="1">
      <c r="A12" s="1"/>
      <c r="B12" s="98" t="s">
        <v>140</v>
      </c>
      <c r="C12" s="98"/>
      <c r="D12" s="98"/>
      <c r="E12" s="98"/>
      <c r="F12" s="98"/>
      <c r="G12" s="98"/>
      <c r="H12" s="98"/>
      <c r="I12" s="98"/>
      <c r="J12" s="98"/>
      <c r="K12" s="98"/>
      <c r="L12" s="98"/>
      <c r="M12" s="1"/>
    </row>
    <row r="13" spans="1:13" ht="18" customHeight="1">
      <c r="A13" s="1"/>
      <c r="B13" s="2" t="s">
        <v>10</v>
      </c>
      <c r="C13" s="3" t="s">
        <v>11</v>
      </c>
      <c r="D13" s="95" t="s">
        <v>4</v>
      </c>
      <c r="E13" s="95"/>
      <c r="F13" s="95"/>
      <c r="G13" s="95"/>
      <c r="H13" s="95"/>
      <c r="I13" s="95"/>
      <c r="J13" s="95"/>
      <c r="K13" s="95"/>
      <c r="L13" s="4" t="s">
        <v>12</v>
      </c>
      <c r="M13" s="1"/>
    </row>
    <row r="14" spans="1:13" ht="21.75" customHeight="1">
      <c r="A14" s="1"/>
      <c r="B14" s="1"/>
      <c r="C14" s="5" t="s">
        <v>13</v>
      </c>
      <c r="D14" s="99" t="s">
        <v>14</v>
      </c>
      <c r="E14" s="99"/>
      <c r="F14" s="99"/>
      <c r="G14" s="99"/>
      <c r="H14" s="99"/>
      <c r="I14" s="99"/>
      <c r="J14" s="99"/>
      <c r="K14" s="99"/>
      <c r="L14" s="6" t="s">
        <v>15</v>
      </c>
      <c r="M14" s="1"/>
    </row>
    <row r="15" spans="1:13" ht="18" customHeight="1">
      <c r="A15" s="1"/>
      <c r="B15" s="2" t="s">
        <v>16</v>
      </c>
      <c r="C15" s="3" t="s">
        <v>17</v>
      </c>
      <c r="D15" s="95" t="s">
        <v>4</v>
      </c>
      <c r="E15" s="95"/>
      <c r="F15" s="95"/>
      <c r="G15" s="95"/>
      <c r="H15" s="95"/>
      <c r="I15" s="95"/>
      <c r="J15" s="95"/>
      <c r="K15" s="95"/>
      <c r="L15" s="4" t="s">
        <v>12</v>
      </c>
      <c r="M15" s="1"/>
    </row>
    <row r="16" spans="1:13" ht="19.5" customHeight="1">
      <c r="A16" s="1"/>
      <c r="B16" s="1"/>
      <c r="C16" s="5" t="s">
        <v>13</v>
      </c>
      <c r="D16" s="99" t="s">
        <v>18</v>
      </c>
      <c r="E16" s="99"/>
      <c r="F16" s="99"/>
      <c r="G16" s="99"/>
      <c r="H16" s="99"/>
      <c r="I16" s="99"/>
      <c r="J16" s="99"/>
      <c r="K16" s="99"/>
      <c r="L16" s="6" t="s">
        <v>15</v>
      </c>
      <c r="M16" s="1"/>
    </row>
    <row r="17" spans="1:13" ht="18" customHeight="1">
      <c r="A17" s="1"/>
      <c r="B17" s="7" t="s">
        <v>19</v>
      </c>
      <c r="C17" s="8" t="s">
        <v>20</v>
      </c>
      <c r="D17" s="9" t="s">
        <v>21</v>
      </c>
      <c r="E17" s="9" t="s">
        <v>22</v>
      </c>
      <c r="F17" s="100" t="s">
        <v>23</v>
      </c>
      <c r="G17" s="100"/>
      <c r="H17" s="100"/>
      <c r="I17" s="100"/>
      <c r="J17" s="100"/>
      <c r="K17" s="100"/>
      <c r="L17" s="9" t="s">
        <v>24</v>
      </c>
      <c r="M17" s="1"/>
    </row>
    <row r="18" spans="1:13" ht="24.75" customHeight="1">
      <c r="A18" s="1"/>
      <c r="B18" s="1"/>
      <c r="C18" s="10" t="s">
        <v>13</v>
      </c>
      <c r="D18" s="10" t="s">
        <v>25</v>
      </c>
      <c r="E18" s="10" t="s">
        <v>26</v>
      </c>
      <c r="F18" s="99" t="s">
        <v>27</v>
      </c>
      <c r="G18" s="99"/>
      <c r="H18" s="99"/>
      <c r="I18" s="99"/>
      <c r="J18" s="99"/>
      <c r="K18" s="99"/>
      <c r="L18" s="5" t="s">
        <v>28</v>
      </c>
      <c r="M18" s="1"/>
    </row>
    <row r="19" spans="1:15" ht="39.75" customHeight="1">
      <c r="A19" s="1"/>
      <c r="B19" s="101" t="s">
        <v>148</v>
      </c>
      <c r="C19" s="101"/>
      <c r="D19" s="101"/>
      <c r="E19" s="101"/>
      <c r="F19" s="101"/>
      <c r="G19" s="101"/>
      <c r="H19" s="101"/>
      <c r="I19" s="101"/>
      <c r="J19" s="101"/>
      <c r="K19" s="101"/>
      <c r="L19" s="101"/>
      <c r="M19" s="1"/>
      <c r="O19" s="23">
        <f>L42</f>
        <v>19669962.740000002</v>
      </c>
    </row>
    <row r="20" spans="1:13" ht="18" customHeight="1">
      <c r="A20" s="1"/>
      <c r="B20" s="102" t="s">
        <v>29</v>
      </c>
      <c r="C20" s="102"/>
      <c r="D20" s="102"/>
      <c r="E20" s="102"/>
      <c r="F20" s="102"/>
      <c r="G20" s="102"/>
      <c r="H20" s="102"/>
      <c r="I20" s="102"/>
      <c r="J20" s="102"/>
      <c r="K20" s="102"/>
      <c r="L20" s="102"/>
      <c r="M20" s="1"/>
    </row>
    <row r="21" spans="1:13" ht="180.75" customHeight="1">
      <c r="A21" s="1"/>
      <c r="B21" s="95" t="s">
        <v>149</v>
      </c>
      <c r="C21" s="95"/>
      <c r="D21" s="95"/>
      <c r="E21" s="95"/>
      <c r="F21" s="95"/>
      <c r="G21" s="95"/>
      <c r="H21" s="95"/>
      <c r="I21" s="95"/>
      <c r="J21" s="95"/>
      <c r="K21" s="95"/>
      <c r="L21" s="95"/>
      <c r="M21" s="1"/>
    </row>
    <row r="22" spans="1:13" ht="25.5" customHeight="1">
      <c r="A22" s="1"/>
      <c r="B22" s="103" t="s">
        <v>30</v>
      </c>
      <c r="C22" s="103"/>
      <c r="D22" s="103"/>
      <c r="E22" s="103"/>
      <c r="F22" s="103"/>
      <c r="G22" s="103"/>
      <c r="H22" s="103"/>
      <c r="I22" s="103"/>
      <c r="J22" s="103"/>
      <c r="K22" s="103"/>
      <c r="L22" s="103"/>
      <c r="M22" s="1"/>
    </row>
    <row r="23" spans="1:13" ht="25.5" customHeight="1">
      <c r="A23" s="1"/>
      <c r="B23" s="11" t="s">
        <v>31</v>
      </c>
      <c r="C23" s="104" t="s">
        <v>32</v>
      </c>
      <c r="D23" s="104"/>
      <c r="E23" s="104"/>
      <c r="F23" s="104"/>
      <c r="G23" s="104"/>
      <c r="H23" s="104"/>
      <c r="I23" s="104"/>
      <c r="J23" s="104"/>
      <c r="K23" s="104"/>
      <c r="L23" s="104"/>
      <c r="M23" s="1"/>
    </row>
    <row r="24" spans="1:13" ht="13.5" customHeight="1">
      <c r="A24" s="1"/>
      <c r="B24" s="11" t="s">
        <v>33</v>
      </c>
      <c r="C24" s="68" t="s">
        <v>139</v>
      </c>
      <c r="D24" s="68"/>
      <c r="E24" s="68"/>
      <c r="F24" s="68"/>
      <c r="G24" s="68"/>
      <c r="H24" s="68"/>
      <c r="I24" s="68"/>
      <c r="J24" s="68"/>
      <c r="K24" s="68"/>
      <c r="L24" s="68"/>
      <c r="M24" s="1"/>
    </row>
    <row r="25" spans="1:13" ht="13.5" customHeight="1">
      <c r="A25" s="1"/>
      <c r="B25" s="11" t="s">
        <v>34</v>
      </c>
      <c r="C25" s="68" t="s">
        <v>35</v>
      </c>
      <c r="D25" s="68"/>
      <c r="E25" s="68"/>
      <c r="F25" s="68"/>
      <c r="G25" s="68"/>
      <c r="H25" s="68"/>
      <c r="I25" s="68"/>
      <c r="J25" s="68"/>
      <c r="K25" s="68"/>
      <c r="L25" s="68"/>
      <c r="M25" s="1"/>
    </row>
    <row r="26" spans="1:13" ht="13.5" customHeight="1">
      <c r="A26" s="1"/>
      <c r="B26" s="11" t="s">
        <v>36</v>
      </c>
      <c r="C26" s="68" t="s">
        <v>37</v>
      </c>
      <c r="D26" s="68"/>
      <c r="E26" s="68"/>
      <c r="F26" s="68"/>
      <c r="G26" s="68"/>
      <c r="H26" s="68"/>
      <c r="I26" s="68"/>
      <c r="J26" s="68"/>
      <c r="K26" s="68"/>
      <c r="L26" s="68"/>
      <c r="M26" s="1"/>
    </row>
    <row r="27" spans="1:13" ht="24.75" customHeight="1">
      <c r="A27" s="1"/>
      <c r="B27" s="103" t="s">
        <v>38</v>
      </c>
      <c r="C27" s="103"/>
      <c r="D27" s="103"/>
      <c r="E27" s="103"/>
      <c r="F27" s="103"/>
      <c r="G27" s="103"/>
      <c r="H27" s="103"/>
      <c r="I27" s="103"/>
      <c r="J27" s="103"/>
      <c r="K27" s="103"/>
      <c r="L27" s="103"/>
      <c r="M27" s="1"/>
    </row>
    <row r="28" spans="1:13" ht="21.75" customHeight="1">
      <c r="A28" s="1"/>
      <c r="B28" s="95" t="s">
        <v>39</v>
      </c>
      <c r="C28" s="95"/>
      <c r="D28" s="95"/>
      <c r="E28" s="95"/>
      <c r="F28" s="95"/>
      <c r="G28" s="95"/>
      <c r="H28" s="95"/>
      <c r="I28" s="95"/>
      <c r="J28" s="95"/>
      <c r="K28" s="95"/>
      <c r="L28" s="95"/>
      <c r="M28" s="1"/>
    </row>
    <row r="29" spans="1:13" ht="24.75" customHeight="1">
      <c r="A29" s="1"/>
      <c r="B29" s="103" t="s">
        <v>40</v>
      </c>
      <c r="C29" s="103"/>
      <c r="D29" s="103"/>
      <c r="E29" s="103"/>
      <c r="F29" s="103"/>
      <c r="G29" s="103"/>
      <c r="H29" s="103"/>
      <c r="I29" s="103"/>
      <c r="J29" s="103"/>
      <c r="K29" s="103"/>
      <c r="L29" s="103"/>
      <c r="M29" s="1"/>
    </row>
    <row r="30" spans="1:13" ht="25.5" customHeight="1">
      <c r="A30" s="1"/>
      <c r="B30" s="11" t="s">
        <v>31</v>
      </c>
      <c r="C30" s="104" t="s">
        <v>41</v>
      </c>
      <c r="D30" s="104"/>
      <c r="E30" s="104"/>
      <c r="F30" s="104"/>
      <c r="G30" s="104"/>
      <c r="H30" s="104"/>
      <c r="I30" s="104"/>
      <c r="J30" s="104"/>
      <c r="K30" s="104"/>
      <c r="L30" s="104"/>
      <c r="M30" s="1"/>
    </row>
    <row r="31" spans="1:13" ht="13.5" customHeight="1">
      <c r="A31" s="1"/>
      <c r="B31" s="11" t="s">
        <v>33</v>
      </c>
      <c r="C31" s="105" t="s">
        <v>42</v>
      </c>
      <c r="D31" s="105"/>
      <c r="E31" s="105"/>
      <c r="F31" s="105"/>
      <c r="G31" s="105"/>
      <c r="H31" s="105"/>
      <c r="I31" s="105"/>
      <c r="J31" s="105"/>
      <c r="K31" s="105"/>
      <c r="L31" s="105"/>
      <c r="M31" s="1"/>
    </row>
    <row r="32" spans="1:13" ht="13.5" customHeight="1">
      <c r="A32" s="1"/>
      <c r="B32" s="11" t="s">
        <v>34</v>
      </c>
      <c r="C32" s="105" t="s">
        <v>43</v>
      </c>
      <c r="D32" s="105"/>
      <c r="E32" s="105"/>
      <c r="F32" s="105"/>
      <c r="G32" s="105"/>
      <c r="H32" s="105"/>
      <c r="I32" s="105"/>
      <c r="J32" s="105"/>
      <c r="K32" s="105"/>
      <c r="L32" s="105"/>
      <c r="M32" s="1"/>
    </row>
    <row r="33" spans="1:13" ht="25.5" customHeight="1">
      <c r="A33" s="1"/>
      <c r="B33" s="103" t="s">
        <v>44</v>
      </c>
      <c r="C33" s="103"/>
      <c r="D33" s="103"/>
      <c r="E33" s="103"/>
      <c r="F33" s="103"/>
      <c r="G33" s="103"/>
      <c r="H33" s="103"/>
      <c r="I33" s="103"/>
      <c r="J33" s="103"/>
      <c r="K33" s="103"/>
      <c r="L33" s="103"/>
      <c r="M33" s="1"/>
    </row>
    <row r="34" spans="1:13" ht="9.75" customHeight="1">
      <c r="A34" s="1"/>
      <c r="B34" s="1"/>
      <c r="C34" s="1"/>
      <c r="D34" s="1"/>
      <c r="E34" s="1"/>
      <c r="F34" s="1"/>
      <c r="G34" s="1"/>
      <c r="H34" s="1"/>
      <c r="I34" s="1"/>
      <c r="J34" s="1"/>
      <c r="K34" s="1"/>
      <c r="L34" s="12" t="s">
        <v>45</v>
      </c>
      <c r="M34" s="1"/>
    </row>
    <row r="35" spans="1:13" ht="25.5" customHeight="1">
      <c r="A35" s="1"/>
      <c r="B35" s="11" t="s">
        <v>31</v>
      </c>
      <c r="C35" s="104" t="s">
        <v>46</v>
      </c>
      <c r="D35" s="104"/>
      <c r="E35" s="104"/>
      <c r="F35" s="104"/>
      <c r="G35" s="104"/>
      <c r="H35" s="104" t="s">
        <v>47</v>
      </c>
      <c r="I35" s="104"/>
      <c r="J35" s="104"/>
      <c r="K35" s="11" t="s">
        <v>48</v>
      </c>
      <c r="L35" s="11" t="s">
        <v>49</v>
      </c>
      <c r="M35" s="1"/>
    </row>
    <row r="36" spans="1:13" ht="13.5" customHeight="1">
      <c r="A36" s="1"/>
      <c r="B36" s="13" t="s">
        <v>33</v>
      </c>
      <c r="C36" s="106" t="s">
        <v>34</v>
      </c>
      <c r="D36" s="106"/>
      <c r="E36" s="106"/>
      <c r="F36" s="106"/>
      <c r="G36" s="106"/>
      <c r="H36" s="106" t="s">
        <v>36</v>
      </c>
      <c r="I36" s="106"/>
      <c r="J36" s="106"/>
      <c r="K36" s="13" t="s">
        <v>50</v>
      </c>
      <c r="L36" s="13" t="s">
        <v>51</v>
      </c>
      <c r="M36" s="1"/>
    </row>
    <row r="37" spans="1:13" ht="13.5" customHeight="1">
      <c r="A37" s="1"/>
      <c r="B37" s="11" t="s">
        <v>34</v>
      </c>
      <c r="C37" s="68" t="s">
        <v>52</v>
      </c>
      <c r="D37" s="68"/>
      <c r="E37" s="68"/>
      <c r="F37" s="68"/>
      <c r="G37" s="68"/>
      <c r="H37" s="85">
        <v>20000</v>
      </c>
      <c r="I37" s="85"/>
      <c r="J37" s="85"/>
      <c r="K37" s="35">
        <v>0</v>
      </c>
      <c r="L37" s="35">
        <f aca="true" t="shared" si="0" ref="L37:L42">H37+K37</f>
        <v>20000</v>
      </c>
      <c r="M37" s="1"/>
    </row>
    <row r="38" spans="1:13" ht="13.5" customHeight="1">
      <c r="A38" s="1"/>
      <c r="B38" s="11" t="s">
        <v>36</v>
      </c>
      <c r="C38" s="68" t="s">
        <v>53</v>
      </c>
      <c r="D38" s="68"/>
      <c r="E38" s="68"/>
      <c r="F38" s="68"/>
      <c r="G38" s="68"/>
      <c r="H38" s="85">
        <v>31440</v>
      </c>
      <c r="I38" s="85"/>
      <c r="J38" s="85"/>
      <c r="K38" s="35">
        <v>0</v>
      </c>
      <c r="L38" s="35">
        <f t="shared" si="0"/>
        <v>31440</v>
      </c>
      <c r="M38" s="1"/>
    </row>
    <row r="39" spans="1:13" ht="13.5" customHeight="1">
      <c r="A39" s="1"/>
      <c r="B39" s="11" t="s">
        <v>50</v>
      </c>
      <c r="C39" s="68" t="s">
        <v>54</v>
      </c>
      <c r="D39" s="68"/>
      <c r="E39" s="68"/>
      <c r="F39" s="68"/>
      <c r="G39" s="68"/>
      <c r="H39" s="85">
        <f>817040+490200</f>
        <v>1307240</v>
      </c>
      <c r="I39" s="85"/>
      <c r="J39" s="85"/>
      <c r="K39" s="35">
        <v>0</v>
      </c>
      <c r="L39" s="35">
        <f t="shared" si="0"/>
        <v>1307240</v>
      </c>
      <c r="M39" s="1"/>
    </row>
    <row r="40" spans="1:13" ht="13.5" customHeight="1">
      <c r="A40" s="1"/>
      <c r="B40" s="11" t="s">
        <v>51</v>
      </c>
      <c r="C40" s="68" t="s">
        <v>55</v>
      </c>
      <c r="D40" s="68"/>
      <c r="E40" s="68"/>
      <c r="F40" s="68"/>
      <c r="G40" s="68"/>
      <c r="H40" s="85">
        <f>11756594+300400+331000+153000+53900+115850+103500+131000+69900+67200+101187.74+3178200+110000+39800+359780+294000+59757+168400+600000+257814</f>
        <v>18251282.740000002</v>
      </c>
      <c r="I40" s="85"/>
      <c r="J40" s="85"/>
      <c r="K40" s="35">
        <v>0</v>
      </c>
      <c r="L40" s="35">
        <f t="shared" si="0"/>
        <v>18251282.740000002</v>
      </c>
      <c r="M40" s="1"/>
    </row>
    <row r="41" spans="1:13" ht="13.5" customHeight="1">
      <c r="A41" s="1"/>
      <c r="B41" s="11">
        <v>6</v>
      </c>
      <c r="C41" s="154" t="s">
        <v>145</v>
      </c>
      <c r="D41" s="155"/>
      <c r="E41" s="155"/>
      <c r="F41" s="155"/>
      <c r="G41" s="156"/>
      <c r="H41" s="157">
        <v>60000</v>
      </c>
      <c r="I41" s="158"/>
      <c r="J41" s="159"/>
      <c r="K41" s="35">
        <v>0</v>
      </c>
      <c r="L41" s="35">
        <f t="shared" si="0"/>
        <v>60000</v>
      </c>
      <c r="M41" s="1"/>
    </row>
    <row r="42" spans="1:13" ht="13.5" customHeight="1">
      <c r="A42" s="1"/>
      <c r="B42" s="104" t="s">
        <v>49</v>
      </c>
      <c r="C42" s="104"/>
      <c r="D42" s="104"/>
      <c r="E42" s="104"/>
      <c r="F42" s="104"/>
      <c r="G42" s="104"/>
      <c r="H42" s="107">
        <f>H37+H38+H39+H40+H41</f>
        <v>19669962.740000002</v>
      </c>
      <c r="I42" s="107"/>
      <c r="J42" s="107"/>
      <c r="K42" s="45">
        <v>0</v>
      </c>
      <c r="L42" s="45">
        <f t="shared" si="0"/>
        <v>19669962.740000002</v>
      </c>
      <c r="M42" s="1"/>
    </row>
    <row r="43" spans="1:13" ht="25.5" customHeight="1">
      <c r="A43" s="1"/>
      <c r="B43" s="103" t="s">
        <v>56</v>
      </c>
      <c r="C43" s="103"/>
      <c r="D43" s="103"/>
      <c r="E43" s="103"/>
      <c r="F43" s="103"/>
      <c r="G43" s="103"/>
      <c r="H43" s="103"/>
      <c r="I43" s="103"/>
      <c r="J43" s="103"/>
      <c r="K43" s="103"/>
      <c r="L43" s="103"/>
      <c r="M43" s="1"/>
    </row>
    <row r="44" spans="1:13" ht="9.75" customHeight="1">
      <c r="A44" s="1"/>
      <c r="B44" s="1"/>
      <c r="C44" s="1"/>
      <c r="D44" s="1"/>
      <c r="E44" s="1"/>
      <c r="F44" s="1"/>
      <c r="G44" s="1"/>
      <c r="H44" s="1"/>
      <c r="I44" s="1"/>
      <c r="J44" s="1"/>
      <c r="K44" s="1"/>
      <c r="L44" s="12" t="s">
        <v>45</v>
      </c>
      <c r="M44" s="1"/>
    </row>
    <row r="45" spans="1:13" ht="27" customHeight="1">
      <c r="A45" s="1"/>
      <c r="B45" s="11" t="s">
        <v>31</v>
      </c>
      <c r="C45" s="104" t="s">
        <v>57</v>
      </c>
      <c r="D45" s="104"/>
      <c r="E45" s="104"/>
      <c r="F45" s="104"/>
      <c r="G45" s="104"/>
      <c r="H45" s="104"/>
      <c r="I45" s="104" t="s">
        <v>47</v>
      </c>
      <c r="J45" s="104"/>
      <c r="K45" s="11" t="s">
        <v>48</v>
      </c>
      <c r="L45" s="11" t="s">
        <v>49</v>
      </c>
      <c r="M45" s="1"/>
    </row>
    <row r="46" spans="1:13" ht="13.5" customHeight="1">
      <c r="A46" s="1"/>
      <c r="B46" s="13" t="s">
        <v>33</v>
      </c>
      <c r="C46" s="106" t="s">
        <v>34</v>
      </c>
      <c r="D46" s="106"/>
      <c r="E46" s="106"/>
      <c r="F46" s="106"/>
      <c r="G46" s="106"/>
      <c r="H46" s="106"/>
      <c r="I46" s="106" t="s">
        <v>36</v>
      </c>
      <c r="J46" s="106"/>
      <c r="K46" s="13" t="s">
        <v>50</v>
      </c>
      <c r="L46" s="13" t="s">
        <v>51</v>
      </c>
      <c r="M46" s="1"/>
    </row>
    <row r="47" spans="1:13" ht="63" customHeight="1">
      <c r="A47" s="1"/>
      <c r="B47" s="14" t="s">
        <v>33</v>
      </c>
      <c r="C47" s="68" t="s">
        <v>141</v>
      </c>
      <c r="D47" s="68"/>
      <c r="E47" s="68"/>
      <c r="F47" s="68"/>
      <c r="G47" s="68"/>
      <c r="H47" s="68"/>
      <c r="I47" s="85">
        <f>H42</f>
        <v>19669962.740000002</v>
      </c>
      <c r="J47" s="85"/>
      <c r="K47" s="35">
        <v>0</v>
      </c>
      <c r="L47" s="35">
        <f>I47+K47</f>
        <v>19669962.740000002</v>
      </c>
      <c r="M47" s="1"/>
    </row>
    <row r="48" spans="1:13" ht="13.5" customHeight="1">
      <c r="A48" s="1"/>
      <c r="B48" s="15" t="s">
        <v>6</v>
      </c>
      <c r="C48" s="104" t="s">
        <v>49</v>
      </c>
      <c r="D48" s="104"/>
      <c r="E48" s="104"/>
      <c r="F48" s="104"/>
      <c r="G48" s="104"/>
      <c r="H48" s="104"/>
      <c r="I48" s="107">
        <f>I47</f>
        <v>19669962.740000002</v>
      </c>
      <c r="J48" s="107"/>
      <c r="K48" s="45">
        <v>0</v>
      </c>
      <c r="L48" s="45">
        <f>L47</f>
        <v>19669962.740000002</v>
      </c>
      <c r="M48" s="1"/>
    </row>
    <row r="49" spans="1:13" ht="19.5" customHeight="1">
      <c r="A49" s="1"/>
      <c r="B49" s="103" t="s">
        <v>58</v>
      </c>
      <c r="C49" s="103"/>
      <c r="D49" s="103"/>
      <c r="E49" s="103"/>
      <c r="F49" s="103"/>
      <c r="G49" s="103"/>
      <c r="H49" s="103"/>
      <c r="I49" s="103"/>
      <c r="J49" s="103"/>
      <c r="K49" s="103"/>
      <c r="L49" s="103"/>
      <c r="M49" s="1"/>
    </row>
    <row r="50" spans="1:13" ht="25.5" customHeight="1">
      <c r="A50" s="1"/>
      <c r="B50" s="11" t="s">
        <v>31</v>
      </c>
      <c r="C50" s="104" t="s">
        <v>59</v>
      </c>
      <c r="D50" s="104"/>
      <c r="E50" s="11" t="s">
        <v>60</v>
      </c>
      <c r="F50" s="104" t="s">
        <v>61</v>
      </c>
      <c r="G50" s="104"/>
      <c r="H50" s="104"/>
      <c r="I50" s="104" t="s">
        <v>47</v>
      </c>
      <c r="J50" s="104"/>
      <c r="K50" s="11" t="s">
        <v>48</v>
      </c>
      <c r="L50" s="11" t="s">
        <v>49</v>
      </c>
      <c r="M50" s="1"/>
    </row>
    <row r="51" spans="1:13" ht="13.5" customHeight="1">
      <c r="A51" s="1"/>
      <c r="B51" s="13" t="s">
        <v>33</v>
      </c>
      <c r="C51" s="106" t="s">
        <v>34</v>
      </c>
      <c r="D51" s="106"/>
      <c r="E51" s="13" t="s">
        <v>36</v>
      </c>
      <c r="F51" s="106" t="s">
        <v>50</v>
      </c>
      <c r="G51" s="106"/>
      <c r="H51" s="106"/>
      <c r="I51" s="106" t="s">
        <v>51</v>
      </c>
      <c r="J51" s="106"/>
      <c r="K51" s="13" t="s">
        <v>62</v>
      </c>
      <c r="L51" s="13" t="s">
        <v>63</v>
      </c>
      <c r="M51" s="1"/>
    </row>
    <row r="52" spans="1:16" ht="13.5" customHeight="1">
      <c r="A52" s="1"/>
      <c r="B52" s="16" t="s">
        <v>33</v>
      </c>
      <c r="C52" s="108" t="s">
        <v>64</v>
      </c>
      <c r="D52" s="108"/>
      <c r="E52" s="17" t="s">
        <v>6</v>
      </c>
      <c r="F52" s="109" t="s">
        <v>6</v>
      </c>
      <c r="G52" s="109"/>
      <c r="H52" s="109"/>
      <c r="I52" s="109" t="s">
        <v>6</v>
      </c>
      <c r="J52" s="109"/>
      <c r="K52" s="17" t="s">
        <v>6</v>
      </c>
      <c r="L52" s="17" t="s">
        <v>6</v>
      </c>
      <c r="M52" s="1"/>
      <c r="P52" s="26" t="s">
        <v>128</v>
      </c>
    </row>
    <row r="53" spans="1:16" ht="13.5" customHeight="1">
      <c r="A53" s="1"/>
      <c r="B53" s="17" t="s">
        <v>6</v>
      </c>
      <c r="C53" s="68" t="s">
        <v>65</v>
      </c>
      <c r="D53" s="68"/>
      <c r="E53" s="11" t="s">
        <v>6</v>
      </c>
      <c r="F53" s="68" t="s">
        <v>6</v>
      </c>
      <c r="G53" s="68"/>
      <c r="H53" s="68"/>
      <c r="I53" s="85">
        <f>I54+I55+I56+I57+I58+I59+I60+I61+I62+I63+I64+I65+I66+I67+I68+I69+I72+I71</f>
        <v>19669962.740000002</v>
      </c>
      <c r="J53" s="85"/>
      <c r="K53" s="35">
        <v>0</v>
      </c>
      <c r="L53" s="35">
        <f>I53</f>
        <v>19669962.740000002</v>
      </c>
      <c r="M53" s="1"/>
      <c r="O53" s="23"/>
      <c r="P53" s="23">
        <f>L53-L48</f>
        <v>0</v>
      </c>
    </row>
    <row r="54" spans="1:16" s="30" customFormat="1" ht="13.5" customHeight="1">
      <c r="A54" s="27"/>
      <c r="B54" s="28" t="s">
        <v>6</v>
      </c>
      <c r="C54" s="110" t="s">
        <v>66</v>
      </c>
      <c r="D54" s="110"/>
      <c r="E54" s="29" t="s">
        <v>67</v>
      </c>
      <c r="F54" s="110" t="s">
        <v>68</v>
      </c>
      <c r="G54" s="110"/>
      <c r="H54" s="110"/>
      <c r="I54" s="111">
        <f>6014244+300400+331000+153000+53900+126000+115850+103500+131000+69900+6500+67200+101187.74+3178200+110000+39800+359780+294000+59757+168400+600000+20300+200000+50000+257814</f>
        <v>12911732.74</v>
      </c>
      <c r="J54" s="111"/>
      <c r="K54" s="36">
        <v>0</v>
      </c>
      <c r="L54" s="37">
        <f>I54+K54</f>
        <v>12911732.74</v>
      </c>
      <c r="M54" s="27"/>
      <c r="P54" s="31">
        <f>L54+O54</f>
        <v>12911732.74</v>
      </c>
    </row>
    <row r="55" spans="1:13" ht="13.5" customHeight="1">
      <c r="A55" s="1"/>
      <c r="B55" s="17" t="s">
        <v>6</v>
      </c>
      <c r="C55" s="68" t="s">
        <v>69</v>
      </c>
      <c r="D55" s="68"/>
      <c r="E55" s="11" t="s">
        <v>67</v>
      </c>
      <c r="F55" s="68" t="s">
        <v>68</v>
      </c>
      <c r="G55" s="68"/>
      <c r="H55" s="68"/>
      <c r="I55" s="85">
        <v>199920</v>
      </c>
      <c r="J55" s="85"/>
      <c r="K55" s="35">
        <v>0</v>
      </c>
      <c r="L55" s="35">
        <f>I55+K55</f>
        <v>199920</v>
      </c>
      <c r="M55" s="1"/>
    </row>
    <row r="56" spans="1:13" ht="13.5" customHeight="1">
      <c r="A56" s="1"/>
      <c r="B56" s="17" t="s">
        <v>6</v>
      </c>
      <c r="C56" s="68" t="s">
        <v>70</v>
      </c>
      <c r="D56" s="68"/>
      <c r="E56" s="11" t="s">
        <v>67</v>
      </c>
      <c r="F56" s="68" t="s">
        <v>68</v>
      </c>
      <c r="G56" s="68"/>
      <c r="H56" s="68"/>
      <c r="I56" s="85">
        <v>22200</v>
      </c>
      <c r="J56" s="85"/>
      <c r="K56" s="35">
        <v>0</v>
      </c>
      <c r="L56" s="35">
        <f aca="true" t="shared" si="1" ref="L56:L69">I56+K56</f>
        <v>22200</v>
      </c>
      <c r="M56" s="1"/>
    </row>
    <row r="57" spans="1:13" ht="36" customHeight="1">
      <c r="A57" s="1"/>
      <c r="B57" s="17" t="s">
        <v>6</v>
      </c>
      <c r="C57" s="68" t="s">
        <v>71</v>
      </c>
      <c r="D57" s="68"/>
      <c r="E57" s="11" t="s">
        <v>67</v>
      </c>
      <c r="F57" s="68" t="s">
        <v>68</v>
      </c>
      <c r="G57" s="68"/>
      <c r="H57" s="68"/>
      <c r="I57" s="85">
        <v>26500</v>
      </c>
      <c r="J57" s="85"/>
      <c r="K57" s="35">
        <v>0</v>
      </c>
      <c r="L57" s="35">
        <f t="shared" si="1"/>
        <v>26500</v>
      </c>
      <c r="M57" s="1"/>
    </row>
    <row r="58" spans="1:13" ht="13.5" customHeight="1">
      <c r="A58" s="1"/>
      <c r="B58" s="17" t="s">
        <v>6</v>
      </c>
      <c r="C58" s="68" t="s">
        <v>72</v>
      </c>
      <c r="D58" s="68"/>
      <c r="E58" s="11" t="s">
        <v>67</v>
      </c>
      <c r="F58" s="68" t="s">
        <v>68</v>
      </c>
      <c r="G58" s="68"/>
      <c r="H58" s="68"/>
      <c r="I58" s="85">
        <v>4940</v>
      </c>
      <c r="J58" s="85"/>
      <c r="K58" s="35">
        <v>0</v>
      </c>
      <c r="L58" s="35">
        <f t="shared" si="1"/>
        <v>4940</v>
      </c>
      <c r="M58" s="1"/>
    </row>
    <row r="59" spans="1:13" ht="24" customHeight="1">
      <c r="A59" s="1"/>
      <c r="B59" s="17" t="s">
        <v>6</v>
      </c>
      <c r="C59" s="68" t="s">
        <v>73</v>
      </c>
      <c r="D59" s="68"/>
      <c r="E59" s="11" t="s">
        <v>67</v>
      </c>
      <c r="F59" s="68" t="s">
        <v>68</v>
      </c>
      <c r="G59" s="68"/>
      <c r="H59" s="68"/>
      <c r="I59" s="85">
        <f>780000+60000</f>
        <v>840000</v>
      </c>
      <c r="J59" s="85"/>
      <c r="K59" s="35">
        <v>0</v>
      </c>
      <c r="L59" s="35">
        <f t="shared" si="1"/>
        <v>840000</v>
      </c>
      <c r="M59" s="1"/>
    </row>
    <row r="60" spans="1:13" ht="13.5" customHeight="1">
      <c r="A60" s="1"/>
      <c r="B60" s="17" t="s">
        <v>6</v>
      </c>
      <c r="C60" s="68" t="s">
        <v>74</v>
      </c>
      <c r="D60" s="68"/>
      <c r="E60" s="11" t="s">
        <v>67</v>
      </c>
      <c r="F60" s="68" t="s">
        <v>68</v>
      </c>
      <c r="G60" s="68"/>
      <c r="H60" s="68"/>
      <c r="I60" s="85">
        <f>130940+15700</f>
        <v>146640</v>
      </c>
      <c r="J60" s="85"/>
      <c r="K60" s="35">
        <v>0</v>
      </c>
      <c r="L60" s="35">
        <f t="shared" si="1"/>
        <v>146640</v>
      </c>
      <c r="M60" s="1"/>
    </row>
    <row r="61" spans="1:13" ht="36" customHeight="1">
      <c r="A61" s="1"/>
      <c r="B61" s="17" t="s">
        <v>6</v>
      </c>
      <c r="C61" s="68" t="s">
        <v>75</v>
      </c>
      <c r="D61" s="68"/>
      <c r="E61" s="11" t="s">
        <v>67</v>
      </c>
      <c r="F61" s="68" t="s">
        <v>68</v>
      </c>
      <c r="G61" s="68"/>
      <c r="H61" s="68"/>
      <c r="I61" s="85">
        <f>433440+194000</f>
        <v>627440</v>
      </c>
      <c r="J61" s="85"/>
      <c r="K61" s="35">
        <v>0</v>
      </c>
      <c r="L61" s="35">
        <f t="shared" si="1"/>
        <v>627440</v>
      </c>
      <c r="M61" s="1"/>
    </row>
    <row r="62" spans="1:13" ht="24" customHeight="1">
      <c r="A62" s="1"/>
      <c r="B62" s="17" t="s">
        <v>6</v>
      </c>
      <c r="C62" s="68" t="s">
        <v>131</v>
      </c>
      <c r="D62" s="68"/>
      <c r="E62" s="11" t="s">
        <v>67</v>
      </c>
      <c r="F62" s="68" t="s">
        <v>68</v>
      </c>
      <c r="G62" s="68"/>
      <c r="H62" s="68"/>
      <c r="I62" s="85">
        <f>2894000-20300-519700</f>
        <v>2354000</v>
      </c>
      <c r="J62" s="85"/>
      <c r="K62" s="35">
        <v>0</v>
      </c>
      <c r="L62" s="35">
        <f t="shared" si="1"/>
        <v>2354000</v>
      </c>
      <c r="M62" s="1"/>
    </row>
    <row r="63" spans="1:13" ht="62.25" customHeight="1">
      <c r="A63" s="1"/>
      <c r="B63" s="17" t="s">
        <v>6</v>
      </c>
      <c r="C63" s="68" t="s">
        <v>136</v>
      </c>
      <c r="D63" s="68"/>
      <c r="E63" s="11" t="s">
        <v>67</v>
      </c>
      <c r="F63" s="68" t="s">
        <v>68</v>
      </c>
      <c r="G63" s="68"/>
      <c r="H63" s="68"/>
      <c r="I63" s="85">
        <v>73040</v>
      </c>
      <c r="J63" s="85"/>
      <c r="K63" s="35">
        <v>0</v>
      </c>
      <c r="L63" s="35">
        <f t="shared" si="1"/>
        <v>73040</v>
      </c>
      <c r="M63" s="1"/>
    </row>
    <row r="64" spans="1:13" ht="36" customHeight="1">
      <c r="A64" s="1"/>
      <c r="B64" s="17" t="s">
        <v>6</v>
      </c>
      <c r="C64" s="68" t="s">
        <v>76</v>
      </c>
      <c r="D64" s="68"/>
      <c r="E64" s="11" t="s">
        <v>67</v>
      </c>
      <c r="F64" s="68" t="s">
        <v>68</v>
      </c>
      <c r="G64" s="68"/>
      <c r="H64" s="68"/>
      <c r="I64" s="85">
        <f>674000+490200</f>
        <v>1164200</v>
      </c>
      <c r="J64" s="85"/>
      <c r="K64" s="35">
        <v>0</v>
      </c>
      <c r="L64" s="35">
        <f t="shared" si="1"/>
        <v>1164200</v>
      </c>
      <c r="M64" s="1"/>
    </row>
    <row r="65" spans="1:13" ht="24" customHeight="1">
      <c r="A65" s="1"/>
      <c r="B65" s="17" t="s">
        <v>6</v>
      </c>
      <c r="C65" s="68" t="s">
        <v>77</v>
      </c>
      <c r="D65" s="68"/>
      <c r="E65" s="11" t="s">
        <v>67</v>
      </c>
      <c r="F65" s="68" t="s">
        <v>68</v>
      </c>
      <c r="G65" s="68"/>
      <c r="H65" s="68"/>
      <c r="I65" s="85">
        <v>70000</v>
      </c>
      <c r="J65" s="85"/>
      <c r="K65" s="35">
        <v>0</v>
      </c>
      <c r="L65" s="35">
        <f t="shared" si="1"/>
        <v>70000</v>
      </c>
      <c r="M65" s="1"/>
    </row>
    <row r="66" spans="1:13" ht="27" customHeight="1">
      <c r="A66" s="1"/>
      <c r="B66" s="17" t="s">
        <v>6</v>
      </c>
      <c r="C66" s="68" t="s">
        <v>132</v>
      </c>
      <c r="D66" s="68"/>
      <c r="E66" s="11" t="s">
        <v>67</v>
      </c>
      <c r="F66" s="68" t="s">
        <v>68</v>
      </c>
      <c r="G66" s="68"/>
      <c r="H66" s="68"/>
      <c r="I66" s="85">
        <v>15000</v>
      </c>
      <c r="J66" s="85"/>
      <c r="K66" s="35">
        <v>0</v>
      </c>
      <c r="L66" s="35">
        <f t="shared" si="1"/>
        <v>15000</v>
      </c>
      <c r="M66" s="1"/>
    </row>
    <row r="67" spans="1:13" ht="46.5" customHeight="1">
      <c r="A67" s="1"/>
      <c r="B67" s="17" t="s">
        <v>6</v>
      </c>
      <c r="C67" s="68" t="s">
        <v>78</v>
      </c>
      <c r="D67" s="68"/>
      <c r="E67" s="11" t="s">
        <v>67</v>
      </c>
      <c r="F67" s="68" t="s">
        <v>68</v>
      </c>
      <c r="G67" s="68"/>
      <c r="H67" s="68"/>
      <c r="I67" s="85">
        <v>379100</v>
      </c>
      <c r="J67" s="85"/>
      <c r="K67" s="35">
        <v>0</v>
      </c>
      <c r="L67" s="35">
        <f t="shared" si="1"/>
        <v>379100</v>
      </c>
      <c r="M67" s="1"/>
    </row>
    <row r="68" spans="1:13" ht="36" customHeight="1">
      <c r="A68" s="1"/>
      <c r="B68" s="17" t="s">
        <v>6</v>
      </c>
      <c r="C68" s="68" t="s">
        <v>79</v>
      </c>
      <c r="D68" s="68"/>
      <c r="E68" s="11" t="s">
        <v>67</v>
      </c>
      <c r="F68" s="68" t="s">
        <v>68</v>
      </c>
      <c r="G68" s="68"/>
      <c r="H68" s="68"/>
      <c r="I68" s="85">
        <v>36750</v>
      </c>
      <c r="J68" s="85"/>
      <c r="K68" s="35">
        <v>0</v>
      </c>
      <c r="L68" s="35">
        <f t="shared" si="1"/>
        <v>36750</v>
      </c>
      <c r="M68" s="1"/>
    </row>
    <row r="69" spans="1:13" ht="49.5" customHeight="1">
      <c r="A69" s="1"/>
      <c r="B69" s="17" t="s">
        <v>6</v>
      </c>
      <c r="C69" s="68" t="s">
        <v>134</v>
      </c>
      <c r="D69" s="68"/>
      <c r="E69" s="11" t="s">
        <v>67</v>
      </c>
      <c r="F69" s="68" t="s">
        <v>68</v>
      </c>
      <c r="G69" s="68"/>
      <c r="H69" s="68"/>
      <c r="I69" s="85">
        <v>718500</v>
      </c>
      <c r="J69" s="85"/>
      <c r="K69" s="35">
        <v>0</v>
      </c>
      <c r="L69" s="35">
        <f t="shared" si="1"/>
        <v>718500</v>
      </c>
      <c r="M69" s="1"/>
    </row>
    <row r="70" spans="1:13" ht="13.5" customHeight="1">
      <c r="A70" s="1"/>
      <c r="B70" s="13" t="s">
        <v>33</v>
      </c>
      <c r="C70" s="106" t="s">
        <v>34</v>
      </c>
      <c r="D70" s="106"/>
      <c r="E70" s="13" t="s">
        <v>36</v>
      </c>
      <c r="F70" s="106" t="s">
        <v>50</v>
      </c>
      <c r="G70" s="106"/>
      <c r="H70" s="106"/>
      <c r="I70" s="112" t="s">
        <v>51</v>
      </c>
      <c r="J70" s="112"/>
      <c r="K70" s="24" t="s">
        <v>62</v>
      </c>
      <c r="L70" s="24" t="s">
        <v>63</v>
      </c>
      <c r="M70" s="1"/>
    </row>
    <row r="71" spans="1:13" s="53" customFormat="1" ht="96" customHeight="1">
      <c r="A71" s="51"/>
      <c r="B71" s="52"/>
      <c r="C71" s="69" t="s">
        <v>150</v>
      </c>
      <c r="D71" s="70"/>
      <c r="E71" s="54" t="s">
        <v>67</v>
      </c>
      <c r="F71" s="71" t="s">
        <v>68</v>
      </c>
      <c r="G71" s="72"/>
      <c r="H71" s="73"/>
      <c r="I71" s="74">
        <v>60000</v>
      </c>
      <c r="J71" s="75"/>
      <c r="K71" s="55">
        <v>0</v>
      </c>
      <c r="L71" s="55">
        <f>I71+K71</f>
        <v>60000</v>
      </c>
      <c r="M71" s="51"/>
    </row>
    <row r="72" spans="1:16" ht="36" customHeight="1">
      <c r="A72" s="1"/>
      <c r="B72" s="17" t="s">
        <v>6</v>
      </c>
      <c r="C72" s="68" t="s">
        <v>80</v>
      </c>
      <c r="D72" s="68"/>
      <c r="E72" s="11" t="s">
        <v>67</v>
      </c>
      <c r="F72" s="68" t="s">
        <v>68</v>
      </c>
      <c r="G72" s="68"/>
      <c r="H72" s="68"/>
      <c r="I72" s="85">
        <v>20000</v>
      </c>
      <c r="J72" s="85"/>
      <c r="K72" s="35">
        <v>0</v>
      </c>
      <c r="L72" s="35">
        <f>I72+K72</f>
        <v>20000</v>
      </c>
      <c r="M72" s="1"/>
      <c r="O72" s="86" t="s">
        <v>127</v>
      </c>
      <c r="P72" s="86"/>
    </row>
    <row r="73" spans="1:16" ht="13.5" customHeight="1">
      <c r="A73" s="1"/>
      <c r="B73" s="16" t="s">
        <v>34</v>
      </c>
      <c r="C73" s="108" t="s">
        <v>81</v>
      </c>
      <c r="D73" s="108"/>
      <c r="E73" s="17" t="s">
        <v>6</v>
      </c>
      <c r="F73" s="109" t="s">
        <v>6</v>
      </c>
      <c r="G73" s="109"/>
      <c r="H73" s="109"/>
      <c r="I73" s="113" t="s">
        <v>6</v>
      </c>
      <c r="J73" s="113"/>
      <c r="K73" s="25" t="s">
        <v>6</v>
      </c>
      <c r="L73" s="25" t="s">
        <v>6</v>
      </c>
      <c r="M73" s="1"/>
      <c r="O73" s="87">
        <v>4760</v>
      </c>
      <c r="P73" s="87"/>
    </row>
    <row r="74" spans="1:17" s="30" customFormat="1" ht="13.5" customHeight="1">
      <c r="A74" s="27"/>
      <c r="B74" s="28"/>
      <c r="C74" s="110" t="s">
        <v>142</v>
      </c>
      <c r="D74" s="110"/>
      <c r="E74" s="29" t="s">
        <v>88</v>
      </c>
      <c r="F74" s="110" t="s">
        <v>68</v>
      </c>
      <c r="G74" s="110"/>
      <c r="H74" s="110"/>
      <c r="I74" s="114">
        <f>I75+I76</f>
        <v>4630</v>
      </c>
      <c r="J74" s="114"/>
      <c r="K74" s="38">
        <v>0</v>
      </c>
      <c r="L74" s="39">
        <f>I74</f>
        <v>4630</v>
      </c>
      <c r="M74" s="27"/>
      <c r="O74" s="87"/>
      <c r="P74" s="87"/>
      <c r="Q74" s="30">
        <f>I74*100/O73</f>
        <v>97.26890756302521</v>
      </c>
    </row>
    <row r="75" spans="1:16" s="30" customFormat="1" ht="13.5" customHeight="1">
      <c r="A75" s="27"/>
      <c r="B75" s="28"/>
      <c r="C75" s="83" t="s">
        <v>143</v>
      </c>
      <c r="D75" s="84"/>
      <c r="E75" s="49" t="s">
        <v>88</v>
      </c>
      <c r="F75" s="83" t="s">
        <v>68</v>
      </c>
      <c r="G75" s="115"/>
      <c r="H75" s="84"/>
      <c r="I75" s="116">
        <f>3395+31</f>
        <v>3426</v>
      </c>
      <c r="J75" s="117"/>
      <c r="K75" s="38">
        <v>0</v>
      </c>
      <c r="L75" s="48">
        <f>I75+K75</f>
        <v>3426</v>
      </c>
      <c r="M75" s="27"/>
      <c r="O75" s="46"/>
      <c r="P75" s="46"/>
    </row>
    <row r="76" spans="1:16" s="30" customFormat="1" ht="13.5" customHeight="1">
      <c r="A76" s="27"/>
      <c r="B76" s="28"/>
      <c r="C76" s="83" t="s">
        <v>144</v>
      </c>
      <c r="D76" s="84"/>
      <c r="E76" s="49" t="s">
        <v>88</v>
      </c>
      <c r="F76" s="83" t="s">
        <v>68</v>
      </c>
      <c r="G76" s="115"/>
      <c r="H76" s="84"/>
      <c r="I76" s="116">
        <f>1191+13</f>
        <v>1204</v>
      </c>
      <c r="J76" s="117"/>
      <c r="K76" s="38">
        <v>0</v>
      </c>
      <c r="L76" s="48">
        <f>I76+K76</f>
        <v>1204</v>
      </c>
      <c r="M76" s="27"/>
      <c r="O76" s="46"/>
      <c r="P76" s="46"/>
    </row>
    <row r="77" spans="1:13" ht="13.5" customHeight="1">
      <c r="A77" s="1"/>
      <c r="B77" s="17" t="s">
        <v>6</v>
      </c>
      <c r="C77" s="68" t="s">
        <v>83</v>
      </c>
      <c r="D77" s="68"/>
      <c r="E77" s="11" t="s">
        <v>82</v>
      </c>
      <c r="F77" s="68" t="s">
        <v>68</v>
      </c>
      <c r="G77" s="68"/>
      <c r="H77" s="68"/>
      <c r="I77" s="62">
        <v>4649</v>
      </c>
      <c r="J77" s="62"/>
      <c r="K77" s="40">
        <v>0</v>
      </c>
      <c r="L77" s="40">
        <v>4649</v>
      </c>
      <c r="M77" s="1"/>
    </row>
    <row r="78" spans="1:13" ht="13.5" customHeight="1">
      <c r="A78" s="1"/>
      <c r="B78" s="17" t="s">
        <v>6</v>
      </c>
      <c r="C78" s="68" t="s">
        <v>84</v>
      </c>
      <c r="D78" s="68"/>
      <c r="E78" s="11" t="s">
        <v>82</v>
      </c>
      <c r="F78" s="68" t="s">
        <v>68</v>
      </c>
      <c r="G78" s="68"/>
      <c r="H78" s="68"/>
      <c r="I78" s="62">
        <v>278</v>
      </c>
      <c r="J78" s="62"/>
      <c r="K78" s="40">
        <v>0</v>
      </c>
      <c r="L78" s="40">
        <f>I78+K78</f>
        <v>278</v>
      </c>
      <c r="M78" s="1"/>
    </row>
    <row r="79" spans="1:13" ht="13.5" customHeight="1">
      <c r="A79" s="1"/>
      <c r="B79" s="17" t="s">
        <v>6</v>
      </c>
      <c r="C79" s="68" t="s">
        <v>85</v>
      </c>
      <c r="D79" s="68"/>
      <c r="E79" s="11" t="s">
        <v>86</v>
      </c>
      <c r="F79" s="68" t="s">
        <v>68</v>
      </c>
      <c r="G79" s="68"/>
      <c r="H79" s="68"/>
      <c r="I79" s="62">
        <v>21</v>
      </c>
      <c r="J79" s="62"/>
      <c r="K79" s="40">
        <v>0</v>
      </c>
      <c r="L79" s="40">
        <f aca="true" t="shared" si="2" ref="L79:L90">I79+K79</f>
        <v>21</v>
      </c>
      <c r="M79" s="1"/>
    </row>
    <row r="80" spans="1:13" ht="13.5" customHeight="1">
      <c r="A80" s="1"/>
      <c r="B80" s="17" t="s">
        <v>6</v>
      </c>
      <c r="C80" s="68" t="s">
        <v>87</v>
      </c>
      <c r="D80" s="68"/>
      <c r="E80" s="11" t="s">
        <v>88</v>
      </c>
      <c r="F80" s="68" t="s">
        <v>68</v>
      </c>
      <c r="G80" s="68"/>
      <c r="H80" s="68"/>
      <c r="I80" s="62">
        <v>62</v>
      </c>
      <c r="J80" s="62"/>
      <c r="K80" s="40">
        <v>0</v>
      </c>
      <c r="L80" s="40">
        <f t="shared" si="2"/>
        <v>62</v>
      </c>
      <c r="M80" s="1"/>
    </row>
    <row r="81" spans="1:13" ht="24" customHeight="1">
      <c r="A81" s="1"/>
      <c r="B81" s="17" t="s">
        <v>6</v>
      </c>
      <c r="C81" s="68" t="s">
        <v>89</v>
      </c>
      <c r="D81" s="68"/>
      <c r="E81" s="11" t="s">
        <v>88</v>
      </c>
      <c r="F81" s="68" t="s">
        <v>68</v>
      </c>
      <c r="G81" s="68"/>
      <c r="H81" s="68"/>
      <c r="I81" s="62">
        <v>14</v>
      </c>
      <c r="J81" s="62"/>
      <c r="K81" s="40">
        <v>0</v>
      </c>
      <c r="L81" s="40">
        <f t="shared" si="2"/>
        <v>14</v>
      </c>
      <c r="M81" s="1"/>
    </row>
    <row r="82" spans="1:13" ht="13.5" customHeight="1">
      <c r="A82" s="1"/>
      <c r="B82" s="17" t="s">
        <v>6</v>
      </c>
      <c r="C82" s="68" t="s">
        <v>90</v>
      </c>
      <c r="D82" s="68"/>
      <c r="E82" s="11" t="s">
        <v>88</v>
      </c>
      <c r="F82" s="68" t="s">
        <v>68</v>
      </c>
      <c r="G82" s="68"/>
      <c r="H82" s="68"/>
      <c r="I82" s="62">
        <v>23</v>
      </c>
      <c r="J82" s="62"/>
      <c r="K82" s="40">
        <v>0</v>
      </c>
      <c r="L82" s="40">
        <f t="shared" si="2"/>
        <v>23</v>
      </c>
      <c r="M82" s="1"/>
    </row>
    <row r="83" spans="1:13" ht="36" customHeight="1">
      <c r="A83" s="1"/>
      <c r="B83" s="17" t="s">
        <v>6</v>
      </c>
      <c r="C83" s="68" t="s">
        <v>91</v>
      </c>
      <c r="D83" s="68"/>
      <c r="E83" s="11" t="s">
        <v>88</v>
      </c>
      <c r="F83" s="68" t="s">
        <v>68</v>
      </c>
      <c r="G83" s="68"/>
      <c r="H83" s="68"/>
      <c r="I83" s="62">
        <v>276</v>
      </c>
      <c r="J83" s="62"/>
      <c r="K83" s="40">
        <v>0</v>
      </c>
      <c r="L83" s="40">
        <f t="shared" si="2"/>
        <v>276</v>
      </c>
      <c r="M83" s="1"/>
    </row>
    <row r="84" spans="1:13" ht="24" customHeight="1">
      <c r="A84" s="1"/>
      <c r="B84" s="17" t="s">
        <v>6</v>
      </c>
      <c r="C84" s="68" t="s">
        <v>130</v>
      </c>
      <c r="D84" s="68"/>
      <c r="E84" s="11" t="s">
        <v>88</v>
      </c>
      <c r="F84" s="68" t="s">
        <v>68</v>
      </c>
      <c r="G84" s="68"/>
      <c r="H84" s="68"/>
      <c r="I84" s="62">
        <v>14</v>
      </c>
      <c r="J84" s="62"/>
      <c r="K84" s="40">
        <v>0</v>
      </c>
      <c r="L84" s="40">
        <f t="shared" si="2"/>
        <v>14</v>
      </c>
      <c r="M84" s="1"/>
    </row>
    <row r="85" spans="1:13" ht="62.25" customHeight="1">
      <c r="A85" s="1"/>
      <c r="B85" s="17" t="s">
        <v>6</v>
      </c>
      <c r="C85" s="68" t="s">
        <v>137</v>
      </c>
      <c r="D85" s="68"/>
      <c r="E85" s="11" t="s">
        <v>82</v>
      </c>
      <c r="F85" s="68" t="s">
        <v>68</v>
      </c>
      <c r="G85" s="68"/>
      <c r="H85" s="68"/>
      <c r="I85" s="118">
        <v>15</v>
      </c>
      <c r="J85" s="118"/>
      <c r="K85" s="40">
        <v>0</v>
      </c>
      <c r="L85" s="40">
        <f t="shared" si="2"/>
        <v>15</v>
      </c>
      <c r="M85" s="1"/>
    </row>
    <row r="86" spans="1:13" ht="30" customHeight="1">
      <c r="A86" s="1"/>
      <c r="B86" s="17" t="s">
        <v>6</v>
      </c>
      <c r="C86" s="68" t="s">
        <v>76</v>
      </c>
      <c r="D86" s="68"/>
      <c r="E86" s="11" t="s">
        <v>82</v>
      </c>
      <c r="F86" s="68" t="s">
        <v>68</v>
      </c>
      <c r="G86" s="68"/>
      <c r="H86" s="68"/>
      <c r="I86" s="62">
        <v>1</v>
      </c>
      <c r="J86" s="62"/>
      <c r="K86" s="40">
        <v>0</v>
      </c>
      <c r="L86" s="40">
        <f t="shared" si="2"/>
        <v>1</v>
      </c>
      <c r="M86" s="1"/>
    </row>
    <row r="87" spans="1:13" ht="24" customHeight="1">
      <c r="A87" s="1"/>
      <c r="B87" s="17" t="s">
        <v>6</v>
      </c>
      <c r="C87" s="68" t="s">
        <v>92</v>
      </c>
      <c r="D87" s="68"/>
      <c r="E87" s="11" t="s">
        <v>82</v>
      </c>
      <c r="F87" s="68" t="s">
        <v>68</v>
      </c>
      <c r="G87" s="68"/>
      <c r="H87" s="68"/>
      <c r="I87" s="62">
        <v>1</v>
      </c>
      <c r="J87" s="62"/>
      <c r="K87" s="40">
        <v>0</v>
      </c>
      <c r="L87" s="40">
        <f t="shared" si="2"/>
        <v>1</v>
      </c>
      <c r="M87" s="1"/>
    </row>
    <row r="88" spans="1:13" ht="24" customHeight="1">
      <c r="A88" s="1"/>
      <c r="B88" s="17" t="s">
        <v>6</v>
      </c>
      <c r="C88" s="68" t="s">
        <v>129</v>
      </c>
      <c r="D88" s="68"/>
      <c r="E88" s="11" t="s">
        <v>88</v>
      </c>
      <c r="F88" s="68" t="s">
        <v>68</v>
      </c>
      <c r="G88" s="68"/>
      <c r="H88" s="68"/>
      <c r="I88" s="62">
        <v>15</v>
      </c>
      <c r="J88" s="62"/>
      <c r="K88" s="40">
        <v>0</v>
      </c>
      <c r="L88" s="40">
        <f t="shared" si="2"/>
        <v>15</v>
      </c>
      <c r="M88" s="1"/>
    </row>
    <row r="89" spans="1:13" ht="46.5" customHeight="1">
      <c r="A89" s="1"/>
      <c r="B89" s="17" t="s">
        <v>6</v>
      </c>
      <c r="C89" s="68" t="s">
        <v>93</v>
      </c>
      <c r="D89" s="68"/>
      <c r="E89" s="11" t="s">
        <v>88</v>
      </c>
      <c r="F89" s="68" t="s">
        <v>68</v>
      </c>
      <c r="G89" s="68"/>
      <c r="H89" s="68"/>
      <c r="I89" s="62">
        <v>420</v>
      </c>
      <c r="J89" s="62"/>
      <c r="K89" s="40">
        <v>0</v>
      </c>
      <c r="L89" s="40">
        <f t="shared" si="2"/>
        <v>420</v>
      </c>
      <c r="M89" s="1"/>
    </row>
    <row r="90" spans="1:13" ht="39" customHeight="1">
      <c r="A90" s="1"/>
      <c r="B90" s="17" t="s">
        <v>6</v>
      </c>
      <c r="C90" s="68" t="s">
        <v>79</v>
      </c>
      <c r="D90" s="68"/>
      <c r="E90" s="11" t="s">
        <v>88</v>
      </c>
      <c r="F90" s="68" t="s">
        <v>68</v>
      </c>
      <c r="G90" s="68"/>
      <c r="H90" s="68"/>
      <c r="I90" s="62">
        <v>25</v>
      </c>
      <c r="J90" s="62"/>
      <c r="K90" s="40">
        <v>0</v>
      </c>
      <c r="L90" s="40">
        <f t="shared" si="2"/>
        <v>25</v>
      </c>
      <c r="M90" s="1"/>
    </row>
    <row r="91" spans="1:13" s="50" customFormat="1" ht="18.75" customHeight="1">
      <c r="A91" s="47"/>
      <c r="B91" s="11">
        <v>1</v>
      </c>
      <c r="C91" s="63">
        <v>2</v>
      </c>
      <c r="D91" s="64"/>
      <c r="E91" s="11">
        <v>3</v>
      </c>
      <c r="F91" s="63">
        <v>4</v>
      </c>
      <c r="G91" s="65"/>
      <c r="H91" s="64"/>
      <c r="I91" s="66">
        <v>5</v>
      </c>
      <c r="J91" s="67"/>
      <c r="K91" s="40">
        <v>6</v>
      </c>
      <c r="L91" s="40">
        <v>7</v>
      </c>
      <c r="M91" s="47"/>
    </row>
    <row r="92" spans="1:13" ht="57" customHeight="1">
      <c r="A92" s="1"/>
      <c r="B92" s="17" t="s">
        <v>6</v>
      </c>
      <c r="C92" s="68" t="s">
        <v>134</v>
      </c>
      <c r="D92" s="68"/>
      <c r="E92" s="11" t="s">
        <v>82</v>
      </c>
      <c r="F92" s="68" t="s">
        <v>68</v>
      </c>
      <c r="G92" s="68"/>
      <c r="H92" s="68"/>
      <c r="I92" s="62">
        <v>84</v>
      </c>
      <c r="J92" s="62"/>
      <c r="K92" s="40">
        <v>0</v>
      </c>
      <c r="L92" s="40">
        <v>84</v>
      </c>
      <c r="M92" s="1"/>
    </row>
    <row r="93" spans="1:13" s="60" customFormat="1" ht="60" customHeight="1">
      <c r="A93" s="56"/>
      <c r="B93" s="57"/>
      <c r="C93" s="76" t="s">
        <v>147</v>
      </c>
      <c r="D93" s="77"/>
      <c r="E93" s="58" t="s">
        <v>88</v>
      </c>
      <c r="F93" s="78" t="s">
        <v>68</v>
      </c>
      <c r="G93" s="79"/>
      <c r="H93" s="80"/>
      <c r="I93" s="81">
        <v>20</v>
      </c>
      <c r="J93" s="82"/>
      <c r="K93" s="59">
        <v>0</v>
      </c>
      <c r="L93" s="59">
        <f>I93+K93</f>
        <v>20</v>
      </c>
      <c r="M93" s="56"/>
    </row>
    <row r="94" spans="1:13" ht="36" customHeight="1">
      <c r="A94" s="1"/>
      <c r="B94" s="17" t="s">
        <v>6</v>
      </c>
      <c r="C94" s="68" t="s">
        <v>94</v>
      </c>
      <c r="D94" s="68"/>
      <c r="E94" s="11" t="s">
        <v>82</v>
      </c>
      <c r="F94" s="68" t="s">
        <v>68</v>
      </c>
      <c r="G94" s="68"/>
      <c r="H94" s="68"/>
      <c r="I94" s="62">
        <v>365</v>
      </c>
      <c r="J94" s="62"/>
      <c r="K94" s="40">
        <v>0</v>
      </c>
      <c r="L94" s="40">
        <v>365</v>
      </c>
      <c r="M94" s="1"/>
    </row>
    <row r="95" spans="1:13" ht="13.5" customHeight="1">
      <c r="A95" s="1"/>
      <c r="B95" s="16" t="s">
        <v>36</v>
      </c>
      <c r="C95" s="119" t="s">
        <v>95</v>
      </c>
      <c r="D95" s="120"/>
      <c r="E95" s="17" t="s">
        <v>6</v>
      </c>
      <c r="F95" s="121" t="s">
        <v>6</v>
      </c>
      <c r="G95" s="122"/>
      <c r="H95" s="123"/>
      <c r="I95" s="124" t="s">
        <v>6</v>
      </c>
      <c r="J95" s="125"/>
      <c r="K95" s="25" t="s">
        <v>6</v>
      </c>
      <c r="L95" s="25" t="s">
        <v>6</v>
      </c>
      <c r="M95" s="1"/>
    </row>
    <row r="96" spans="1:16" s="30" customFormat="1" ht="13.5" customHeight="1">
      <c r="A96" s="27"/>
      <c r="B96" s="28">
        <v>1</v>
      </c>
      <c r="C96" s="110" t="s">
        <v>96</v>
      </c>
      <c r="D96" s="110"/>
      <c r="E96" s="29" t="s">
        <v>67</v>
      </c>
      <c r="F96" s="126" t="s">
        <v>97</v>
      </c>
      <c r="G96" s="126"/>
      <c r="H96" s="126"/>
      <c r="I96" s="111">
        <f>I54/I74</f>
        <v>2788.7111749460046</v>
      </c>
      <c r="J96" s="111"/>
      <c r="K96" s="36">
        <v>0</v>
      </c>
      <c r="L96" s="37">
        <f>L54/L74</f>
        <v>2788.7111749460046</v>
      </c>
      <c r="M96" s="27"/>
      <c r="P96" s="32" t="e">
        <f>P54/P74</f>
        <v>#DIV/0!</v>
      </c>
    </row>
    <row r="97" spans="1:13" ht="13.5" customHeight="1">
      <c r="A97" s="1"/>
      <c r="B97" s="17" t="s">
        <v>6</v>
      </c>
      <c r="C97" s="68" t="s">
        <v>98</v>
      </c>
      <c r="D97" s="68"/>
      <c r="E97" s="11" t="s">
        <v>67</v>
      </c>
      <c r="F97" s="104" t="s">
        <v>97</v>
      </c>
      <c r="G97" s="104"/>
      <c r="H97" s="104"/>
      <c r="I97" s="85">
        <f>I55/I77</f>
        <v>43.00279630027963</v>
      </c>
      <c r="J97" s="85"/>
      <c r="K97" s="35">
        <v>0</v>
      </c>
      <c r="L97" s="35">
        <f>I97+K97</f>
        <v>43.00279630027963</v>
      </c>
      <c r="M97" s="1"/>
    </row>
    <row r="98" spans="1:13" ht="24" customHeight="1">
      <c r="A98" s="1"/>
      <c r="B98" s="17" t="s">
        <v>6</v>
      </c>
      <c r="C98" s="68" t="s">
        <v>99</v>
      </c>
      <c r="D98" s="68"/>
      <c r="E98" s="11" t="s">
        <v>67</v>
      </c>
      <c r="F98" s="104" t="s">
        <v>97</v>
      </c>
      <c r="G98" s="104"/>
      <c r="H98" s="104"/>
      <c r="I98" s="85">
        <f>I56/I78</f>
        <v>79.85611510791367</v>
      </c>
      <c r="J98" s="85"/>
      <c r="K98" s="35">
        <v>0</v>
      </c>
      <c r="L98" s="35">
        <f aca="true" t="shared" si="3" ref="L98:L116">I98+K98</f>
        <v>79.85611510791367</v>
      </c>
      <c r="M98" s="1"/>
    </row>
    <row r="99" spans="1:13" ht="13.5" customHeight="1">
      <c r="A99" s="1"/>
      <c r="B99" s="17" t="s">
        <v>6</v>
      </c>
      <c r="C99" s="68" t="s">
        <v>100</v>
      </c>
      <c r="D99" s="68"/>
      <c r="E99" s="11" t="s">
        <v>67</v>
      </c>
      <c r="F99" s="104" t="s">
        <v>97</v>
      </c>
      <c r="G99" s="104"/>
      <c r="H99" s="104"/>
      <c r="I99" s="85">
        <f aca="true" t="shared" si="4" ref="I99:I109">I58/I80</f>
        <v>79.6774193548387</v>
      </c>
      <c r="J99" s="85"/>
      <c r="K99" s="35">
        <v>0</v>
      </c>
      <c r="L99" s="35">
        <f t="shared" si="3"/>
        <v>79.6774193548387</v>
      </c>
      <c r="M99" s="1"/>
    </row>
    <row r="100" spans="1:13" ht="36" customHeight="1">
      <c r="A100" s="1"/>
      <c r="B100" s="17" t="s">
        <v>6</v>
      </c>
      <c r="C100" s="68" t="s">
        <v>101</v>
      </c>
      <c r="D100" s="68"/>
      <c r="E100" s="11" t="s">
        <v>67</v>
      </c>
      <c r="F100" s="104" t="s">
        <v>97</v>
      </c>
      <c r="G100" s="104"/>
      <c r="H100" s="104"/>
      <c r="I100" s="85">
        <f t="shared" si="4"/>
        <v>60000</v>
      </c>
      <c r="J100" s="85"/>
      <c r="K100" s="35">
        <v>0</v>
      </c>
      <c r="L100" s="35">
        <f t="shared" si="3"/>
        <v>60000</v>
      </c>
      <c r="M100" s="1"/>
    </row>
    <row r="101" spans="1:13" ht="24" customHeight="1">
      <c r="A101" s="1"/>
      <c r="B101" s="17" t="s">
        <v>6</v>
      </c>
      <c r="C101" s="68" t="s">
        <v>102</v>
      </c>
      <c r="D101" s="68"/>
      <c r="E101" s="11" t="s">
        <v>67</v>
      </c>
      <c r="F101" s="104" t="s">
        <v>97</v>
      </c>
      <c r="G101" s="104"/>
      <c r="H101" s="104"/>
      <c r="I101" s="85">
        <f t="shared" si="4"/>
        <v>6375.652173913043</v>
      </c>
      <c r="J101" s="85"/>
      <c r="K101" s="35">
        <v>0</v>
      </c>
      <c r="L101" s="35">
        <f t="shared" si="3"/>
        <v>6375.652173913043</v>
      </c>
      <c r="M101" s="1"/>
    </row>
    <row r="102" spans="1:13" ht="36" customHeight="1">
      <c r="A102" s="1"/>
      <c r="B102" s="17" t="s">
        <v>6</v>
      </c>
      <c r="C102" s="68" t="s">
        <v>103</v>
      </c>
      <c r="D102" s="68"/>
      <c r="E102" s="11" t="s">
        <v>67</v>
      </c>
      <c r="F102" s="104" t="s">
        <v>97</v>
      </c>
      <c r="G102" s="104"/>
      <c r="H102" s="104"/>
      <c r="I102" s="85">
        <f t="shared" si="4"/>
        <v>2273.3333333333335</v>
      </c>
      <c r="J102" s="85"/>
      <c r="K102" s="35">
        <v>0</v>
      </c>
      <c r="L102" s="35">
        <f t="shared" si="3"/>
        <v>2273.3333333333335</v>
      </c>
      <c r="M102" s="1"/>
    </row>
    <row r="103" spans="1:13" ht="24" customHeight="1">
      <c r="A103" s="1"/>
      <c r="B103" s="17" t="s">
        <v>6</v>
      </c>
      <c r="C103" s="68" t="s">
        <v>104</v>
      </c>
      <c r="D103" s="68"/>
      <c r="E103" s="11" t="s">
        <v>67</v>
      </c>
      <c r="F103" s="104" t="s">
        <v>97</v>
      </c>
      <c r="G103" s="104"/>
      <c r="H103" s="104"/>
      <c r="I103" s="85">
        <f t="shared" si="4"/>
        <v>168142.85714285713</v>
      </c>
      <c r="J103" s="85"/>
      <c r="K103" s="35">
        <v>0</v>
      </c>
      <c r="L103" s="35">
        <f t="shared" si="3"/>
        <v>168142.85714285713</v>
      </c>
      <c r="M103" s="1"/>
    </row>
    <row r="104" spans="1:13" ht="63" customHeight="1">
      <c r="A104" s="1"/>
      <c r="B104" s="17" t="s">
        <v>6</v>
      </c>
      <c r="C104" s="68" t="s">
        <v>138</v>
      </c>
      <c r="D104" s="68"/>
      <c r="E104" s="11" t="s">
        <v>67</v>
      </c>
      <c r="F104" s="104" t="s">
        <v>97</v>
      </c>
      <c r="G104" s="104"/>
      <c r="H104" s="104"/>
      <c r="I104" s="127">
        <f t="shared" si="4"/>
        <v>4869.333333333333</v>
      </c>
      <c r="J104" s="127"/>
      <c r="K104" s="35">
        <v>0</v>
      </c>
      <c r="L104" s="35">
        <f t="shared" si="3"/>
        <v>4869.333333333333</v>
      </c>
      <c r="M104" s="1"/>
    </row>
    <row r="105" spans="1:13" ht="24" customHeight="1">
      <c r="A105" s="1"/>
      <c r="B105" s="17" t="s">
        <v>6</v>
      </c>
      <c r="C105" s="68" t="s">
        <v>105</v>
      </c>
      <c r="D105" s="68"/>
      <c r="E105" s="11" t="s">
        <v>67</v>
      </c>
      <c r="F105" s="104" t="s">
        <v>97</v>
      </c>
      <c r="G105" s="104"/>
      <c r="H105" s="104"/>
      <c r="I105" s="85">
        <f t="shared" si="4"/>
        <v>1164200</v>
      </c>
      <c r="J105" s="85"/>
      <c r="K105" s="35">
        <v>0</v>
      </c>
      <c r="L105" s="35">
        <f t="shared" si="3"/>
        <v>1164200</v>
      </c>
      <c r="M105" s="1"/>
    </row>
    <row r="106" spans="1:13" ht="24" customHeight="1">
      <c r="A106" s="1"/>
      <c r="B106" s="17" t="s">
        <v>6</v>
      </c>
      <c r="C106" s="68" t="s">
        <v>106</v>
      </c>
      <c r="D106" s="68"/>
      <c r="E106" s="11" t="s">
        <v>67</v>
      </c>
      <c r="F106" s="104" t="s">
        <v>97</v>
      </c>
      <c r="G106" s="104"/>
      <c r="H106" s="104"/>
      <c r="I106" s="85">
        <f t="shared" si="4"/>
        <v>70000</v>
      </c>
      <c r="J106" s="85"/>
      <c r="K106" s="35">
        <v>0</v>
      </c>
      <c r="L106" s="35">
        <f t="shared" si="3"/>
        <v>70000</v>
      </c>
      <c r="M106" s="1"/>
    </row>
    <row r="107" spans="1:13" ht="24" customHeight="1">
      <c r="A107" s="1"/>
      <c r="B107" s="17" t="s">
        <v>6</v>
      </c>
      <c r="C107" s="68" t="s">
        <v>107</v>
      </c>
      <c r="D107" s="68"/>
      <c r="E107" s="11" t="s">
        <v>67</v>
      </c>
      <c r="F107" s="104" t="s">
        <v>97</v>
      </c>
      <c r="G107" s="104"/>
      <c r="H107" s="104"/>
      <c r="I107" s="85">
        <f t="shared" si="4"/>
        <v>1000</v>
      </c>
      <c r="J107" s="85"/>
      <c r="K107" s="35">
        <v>0</v>
      </c>
      <c r="L107" s="35">
        <f t="shared" si="3"/>
        <v>1000</v>
      </c>
      <c r="M107" s="1"/>
    </row>
    <row r="108" spans="1:13" ht="36" customHeight="1">
      <c r="A108" s="1"/>
      <c r="B108" s="17" t="s">
        <v>6</v>
      </c>
      <c r="C108" s="68" t="s">
        <v>108</v>
      </c>
      <c r="D108" s="68"/>
      <c r="E108" s="11" t="s">
        <v>67</v>
      </c>
      <c r="F108" s="104" t="s">
        <v>97</v>
      </c>
      <c r="G108" s="104"/>
      <c r="H108" s="104"/>
      <c r="I108" s="85">
        <f t="shared" si="4"/>
        <v>902.6190476190476</v>
      </c>
      <c r="J108" s="85"/>
      <c r="K108" s="35">
        <v>0</v>
      </c>
      <c r="L108" s="35">
        <f t="shared" si="3"/>
        <v>902.6190476190476</v>
      </c>
      <c r="M108" s="1"/>
    </row>
    <row r="109" spans="1:13" ht="36" customHeight="1">
      <c r="A109" s="1"/>
      <c r="B109" s="17" t="s">
        <v>6</v>
      </c>
      <c r="C109" s="68" t="s">
        <v>109</v>
      </c>
      <c r="D109" s="68"/>
      <c r="E109" s="11" t="s">
        <v>67</v>
      </c>
      <c r="F109" s="104" t="s">
        <v>97</v>
      </c>
      <c r="G109" s="104"/>
      <c r="H109" s="104"/>
      <c r="I109" s="85">
        <f t="shared" si="4"/>
        <v>1470</v>
      </c>
      <c r="J109" s="85"/>
      <c r="K109" s="35">
        <v>0</v>
      </c>
      <c r="L109" s="35">
        <f t="shared" si="3"/>
        <v>1470</v>
      </c>
      <c r="M109" s="1"/>
    </row>
    <row r="110" spans="1:13" s="50" customFormat="1" ht="18" customHeight="1">
      <c r="A110" s="47"/>
      <c r="B110" s="11">
        <v>1</v>
      </c>
      <c r="C110" s="63">
        <v>2</v>
      </c>
      <c r="D110" s="64"/>
      <c r="E110" s="11">
        <v>3</v>
      </c>
      <c r="F110" s="63">
        <v>4</v>
      </c>
      <c r="G110" s="65"/>
      <c r="H110" s="64"/>
      <c r="I110" s="66">
        <v>5</v>
      </c>
      <c r="J110" s="67"/>
      <c r="K110" s="40">
        <v>6</v>
      </c>
      <c r="L110" s="40">
        <v>7</v>
      </c>
      <c r="M110" s="47"/>
    </row>
    <row r="111" spans="1:13" ht="57.75" customHeight="1">
      <c r="A111" s="1"/>
      <c r="B111" s="17" t="s">
        <v>6</v>
      </c>
      <c r="C111" s="68" t="s">
        <v>135</v>
      </c>
      <c r="D111" s="68"/>
      <c r="E111" s="11" t="s">
        <v>67</v>
      </c>
      <c r="F111" s="104" t="s">
        <v>97</v>
      </c>
      <c r="G111" s="104"/>
      <c r="H111" s="104"/>
      <c r="I111" s="85">
        <f>I69/I92</f>
        <v>8553.57142857143</v>
      </c>
      <c r="J111" s="85"/>
      <c r="K111" s="35">
        <v>0</v>
      </c>
      <c r="L111" s="35">
        <f t="shared" si="3"/>
        <v>8553.57142857143</v>
      </c>
      <c r="M111" s="1"/>
    </row>
    <row r="112" spans="1:13" s="60" customFormat="1" ht="60.75" customHeight="1">
      <c r="A112" s="56"/>
      <c r="B112" s="57"/>
      <c r="C112" s="76" t="s">
        <v>146</v>
      </c>
      <c r="D112" s="77"/>
      <c r="E112" s="58" t="s">
        <v>67</v>
      </c>
      <c r="F112" s="78" t="s">
        <v>97</v>
      </c>
      <c r="G112" s="79"/>
      <c r="H112" s="80"/>
      <c r="I112" s="128">
        <f>I71/I93</f>
        <v>3000</v>
      </c>
      <c r="J112" s="129"/>
      <c r="K112" s="61">
        <v>0</v>
      </c>
      <c r="L112" s="61">
        <f>I112+K112</f>
        <v>3000</v>
      </c>
      <c r="M112" s="56"/>
    </row>
    <row r="113" spans="1:13" ht="36" customHeight="1">
      <c r="A113" s="1"/>
      <c r="B113" s="17" t="s">
        <v>6</v>
      </c>
      <c r="C113" s="68" t="s">
        <v>110</v>
      </c>
      <c r="D113" s="68"/>
      <c r="E113" s="11" t="s">
        <v>67</v>
      </c>
      <c r="F113" s="104" t="s">
        <v>97</v>
      </c>
      <c r="G113" s="104"/>
      <c r="H113" s="104"/>
      <c r="I113" s="85">
        <f>I72/I94</f>
        <v>54.794520547945204</v>
      </c>
      <c r="J113" s="85"/>
      <c r="K113" s="35">
        <v>0</v>
      </c>
      <c r="L113" s="35">
        <f t="shared" si="3"/>
        <v>54.794520547945204</v>
      </c>
      <c r="M113" s="1"/>
    </row>
    <row r="114" spans="1:13" ht="13.5" customHeight="1">
      <c r="A114" s="1"/>
      <c r="B114" s="16" t="s">
        <v>50</v>
      </c>
      <c r="C114" s="108" t="s">
        <v>111</v>
      </c>
      <c r="D114" s="108"/>
      <c r="E114" s="17" t="s">
        <v>6</v>
      </c>
      <c r="F114" s="109" t="s">
        <v>6</v>
      </c>
      <c r="G114" s="109"/>
      <c r="H114" s="109"/>
      <c r="I114" s="113" t="s">
        <v>6</v>
      </c>
      <c r="J114" s="113"/>
      <c r="K114" s="25" t="s">
        <v>6</v>
      </c>
      <c r="L114" s="35"/>
      <c r="M114" s="1"/>
    </row>
    <row r="115" spans="1:13" ht="13.5" customHeight="1">
      <c r="A115" s="1"/>
      <c r="B115" s="20" t="s">
        <v>6</v>
      </c>
      <c r="C115" s="134" t="s">
        <v>112</v>
      </c>
      <c r="D115" s="134"/>
      <c r="E115" s="19" t="s">
        <v>113</v>
      </c>
      <c r="F115" s="135" t="s">
        <v>97</v>
      </c>
      <c r="G115" s="135"/>
      <c r="H115" s="135"/>
      <c r="I115" s="136">
        <v>100</v>
      </c>
      <c r="J115" s="136"/>
      <c r="K115" s="41">
        <v>0</v>
      </c>
      <c r="L115" s="35">
        <f t="shared" si="3"/>
        <v>100</v>
      </c>
      <c r="M115" s="1"/>
    </row>
    <row r="116" spans="1:13" ht="36" customHeight="1">
      <c r="A116" s="1"/>
      <c r="B116" s="21" t="s">
        <v>6</v>
      </c>
      <c r="C116" s="164" t="s">
        <v>114</v>
      </c>
      <c r="D116" s="164"/>
      <c r="E116" s="22" t="s">
        <v>113</v>
      </c>
      <c r="F116" s="130" t="s">
        <v>97</v>
      </c>
      <c r="G116" s="130"/>
      <c r="H116" s="130"/>
      <c r="I116" s="131">
        <v>100</v>
      </c>
      <c r="J116" s="131"/>
      <c r="K116" s="42">
        <v>0</v>
      </c>
      <c r="L116" s="35">
        <f t="shared" si="3"/>
        <v>100</v>
      </c>
      <c r="M116" s="1"/>
    </row>
    <row r="117" spans="1:13" ht="13.5" customHeight="1">
      <c r="A117" s="1"/>
      <c r="B117" s="137" t="s">
        <v>6</v>
      </c>
      <c r="C117" s="132" t="s">
        <v>115</v>
      </c>
      <c r="D117" s="133"/>
      <c r="E117" s="139" t="s">
        <v>113</v>
      </c>
      <c r="F117" s="132" t="s">
        <v>97</v>
      </c>
      <c r="G117" s="141"/>
      <c r="H117" s="133"/>
      <c r="I117" s="145">
        <f>I74*100/O73</f>
        <v>97.26890756302521</v>
      </c>
      <c r="J117" s="146"/>
      <c r="K117" s="152">
        <v>0</v>
      </c>
      <c r="L117" s="160">
        <f>I117</f>
        <v>97.26890756302521</v>
      </c>
      <c r="M117" s="1"/>
    </row>
    <row r="118" spans="1:13" ht="13.5" customHeight="1">
      <c r="A118" s="1"/>
      <c r="B118" s="138"/>
      <c r="C118" s="142" t="s">
        <v>116</v>
      </c>
      <c r="D118" s="144"/>
      <c r="E118" s="140"/>
      <c r="F118" s="142"/>
      <c r="G118" s="143"/>
      <c r="H118" s="144"/>
      <c r="I118" s="147"/>
      <c r="J118" s="148"/>
      <c r="K118" s="153"/>
      <c r="L118" s="161"/>
      <c r="M118" s="1"/>
    </row>
    <row r="119" spans="1:13" ht="55.5" customHeight="1">
      <c r="A119" s="1"/>
      <c r="B119" s="1"/>
      <c r="C119" s="150" t="s">
        <v>117</v>
      </c>
      <c r="D119" s="150"/>
      <c r="E119" s="150"/>
      <c r="F119" s="1"/>
      <c r="G119" s="1"/>
      <c r="H119" s="1"/>
      <c r="I119" s="151" t="s">
        <v>118</v>
      </c>
      <c r="J119" s="151"/>
      <c r="K119" s="151"/>
      <c r="L119" s="1"/>
      <c r="M119" s="1"/>
    </row>
    <row r="120" spans="1:13" ht="6.75" customHeight="1">
      <c r="A120" s="1"/>
      <c r="B120" s="1"/>
      <c r="C120" s="1"/>
      <c r="D120" s="1"/>
      <c r="E120" s="1"/>
      <c r="F120" s="18" t="s">
        <v>119</v>
      </c>
      <c r="G120" s="1"/>
      <c r="H120" s="1"/>
      <c r="I120" s="149" t="s">
        <v>120</v>
      </c>
      <c r="J120" s="149"/>
      <c r="K120" s="149"/>
      <c r="L120" s="1"/>
      <c r="M120" s="1"/>
    </row>
    <row r="121" spans="1:13" ht="18.75" customHeight="1">
      <c r="A121" s="1"/>
      <c r="B121" s="1"/>
      <c r="C121" s="102" t="s">
        <v>121</v>
      </c>
      <c r="D121" s="102"/>
      <c r="E121" s="102"/>
      <c r="F121" s="1"/>
      <c r="G121" s="1"/>
      <c r="H121" s="1"/>
      <c r="I121" s="1"/>
      <c r="J121" s="1"/>
      <c r="K121" s="1"/>
      <c r="L121" s="1"/>
      <c r="M121" s="1"/>
    </row>
    <row r="122" spans="1:13" ht="21.75" customHeight="1">
      <c r="A122" s="1"/>
      <c r="B122" s="1"/>
      <c r="C122" s="95" t="s">
        <v>122</v>
      </c>
      <c r="D122" s="95"/>
      <c r="E122" s="95"/>
      <c r="F122" s="1"/>
      <c r="G122" s="1"/>
      <c r="H122" s="1"/>
      <c r="I122" s="1"/>
      <c r="J122" s="1"/>
      <c r="K122" s="1"/>
      <c r="L122" s="1"/>
      <c r="M122" s="1"/>
    </row>
    <row r="123" spans="1:13" ht="22.5" customHeight="1">
      <c r="A123" s="1"/>
      <c r="B123" s="1"/>
      <c r="C123" s="151" t="s">
        <v>123</v>
      </c>
      <c r="D123" s="151"/>
      <c r="E123" s="151"/>
      <c r="F123" s="1"/>
      <c r="G123" s="1"/>
      <c r="H123" s="1"/>
      <c r="I123" s="151" t="s">
        <v>124</v>
      </c>
      <c r="J123" s="151"/>
      <c r="K123" s="151"/>
      <c r="L123" s="1"/>
      <c r="M123" s="1"/>
    </row>
    <row r="124" spans="1:13" ht="11.25" customHeight="1">
      <c r="A124" s="1"/>
      <c r="B124" s="1"/>
      <c r="C124" s="1"/>
      <c r="D124" s="1"/>
      <c r="E124" s="1"/>
      <c r="F124" s="18" t="s">
        <v>119</v>
      </c>
      <c r="G124" s="1"/>
      <c r="H124" s="1"/>
      <c r="I124" s="149" t="s">
        <v>120</v>
      </c>
      <c r="J124" s="149"/>
      <c r="K124" s="149"/>
      <c r="L124" s="1"/>
      <c r="M124" s="1"/>
    </row>
    <row r="125" spans="1:13" ht="11.25" customHeight="1">
      <c r="A125" s="1"/>
      <c r="B125" s="1"/>
      <c r="C125" s="1"/>
      <c r="D125" s="1"/>
      <c r="E125" s="1"/>
      <c r="F125" s="34"/>
      <c r="G125" s="1"/>
      <c r="H125" s="1"/>
      <c r="I125" s="34"/>
      <c r="J125" s="34"/>
      <c r="K125" s="34"/>
      <c r="L125" s="1"/>
      <c r="M125" s="1"/>
    </row>
    <row r="126" spans="1:13" ht="11.25" customHeight="1">
      <c r="A126" s="1"/>
      <c r="B126" s="1"/>
      <c r="C126" s="1"/>
      <c r="D126" s="1"/>
      <c r="E126" s="1"/>
      <c r="F126" s="34"/>
      <c r="G126" s="1"/>
      <c r="H126" s="1"/>
      <c r="I126" s="34"/>
      <c r="J126" s="34"/>
      <c r="K126" s="34"/>
      <c r="L126" s="1"/>
      <c r="M126" s="1"/>
    </row>
    <row r="127" spans="1:13" ht="12" customHeight="1">
      <c r="A127" s="1"/>
      <c r="B127" s="1"/>
      <c r="C127" s="43" t="s">
        <v>125</v>
      </c>
      <c r="D127" s="1"/>
      <c r="E127" s="1"/>
      <c r="F127" s="34"/>
      <c r="G127" s="1"/>
      <c r="H127" s="1"/>
      <c r="I127" s="34"/>
      <c r="J127" s="34"/>
      <c r="K127" s="34"/>
      <c r="L127" s="1"/>
      <c r="M127" s="1"/>
    </row>
    <row r="128" spans="1:13" ht="12" customHeight="1">
      <c r="A128" s="1"/>
      <c r="B128" s="1"/>
      <c r="C128" s="1"/>
      <c r="D128" s="1"/>
      <c r="E128" s="1"/>
      <c r="F128" s="34"/>
      <c r="G128" s="1"/>
      <c r="H128" s="1"/>
      <c r="I128" s="34"/>
      <c r="J128" s="34"/>
      <c r="K128" s="34"/>
      <c r="L128" s="1"/>
      <c r="M128" s="1"/>
    </row>
    <row r="129" spans="1:13" ht="16.5" customHeight="1">
      <c r="A129" s="1"/>
      <c r="B129" s="44"/>
      <c r="C129" s="44" t="s">
        <v>133</v>
      </c>
      <c r="D129" s="1"/>
      <c r="E129" s="1"/>
      <c r="F129" s="34"/>
      <c r="G129" s="1"/>
      <c r="H129" s="1"/>
      <c r="I129" s="34"/>
      <c r="J129" s="34"/>
      <c r="K129" s="34"/>
      <c r="L129" s="1"/>
      <c r="M129" s="1"/>
    </row>
    <row r="130" spans="1:13" ht="11.25" customHeight="1">
      <c r="A130" s="1"/>
      <c r="B130" s="1"/>
      <c r="C130" s="162"/>
      <c r="D130" s="162"/>
      <c r="E130" s="162"/>
      <c r="F130" s="1"/>
      <c r="G130" s="1"/>
      <c r="H130" s="1"/>
      <c r="I130" s="1"/>
      <c r="J130" s="1"/>
      <c r="K130" s="1"/>
      <c r="L130" s="1"/>
      <c r="M130" s="1"/>
    </row>
    <row r="131" spans="1:13" ht="11.25" customHeight="1">
      <c r="A131" s="1"/>
      <c r="B131" s="1"/>
      <c r="C131" s="33"/>
      <c r="D131" s="33"/>
      <c r="E131" s="33"/>
      <c r="F131" s="1"/>
      <c r="G131" s="1"/>
      <c r="H131" s="1"/>
      <c r="I131" s="1"/>
      <c r="J131" s="1"/>
      <c r="K131" s="1"/>
      <c r="L131" s="1"/>
      <c r="M131" s="1"/>
    </row>
    <row r="132" spans="1:13" ht="13.5" customHeight="1">
      <c r="A132" s="1"/>
      <c r="B132" s="1"/>
      <c r="C132" s="163"/>
      <c r="D132" s="163"/>
      <c r="E132" s="163"/>
      <c r="F132" s="1"/>
      <c r="G132" s="1"/>
      <c r="H132" s="1"/>
      <c r="I132" s="1"/>
      <c r="J132" s="1"/>
      <c r="K132" s="1"/>
      <c r="L132" s="1"/>
      <c r="M132" s="1"/>
    </row>
  </sheetData>
  <sheetProtection/>
  <mergeCells count="280">
    <mergeCell ref="C41:G41"/>
    <mergeCell ref="H41:J41"/>
    <mergeCell ref="L117:L118"/>
    <mergeCell ref="C130:E130"/>
    <mergeCell ref="C132:E132"/>
    <mergeCell ref="C122:E122"/>
    <mergeCell ref="C123:E123"/>
    <mergeCell ref="I123:K123"/>
    <mergeCell ref="I124:K124"/>
    <mergeCell ref="C116:D116"/>
    <mergeCell ref="B117:B118"/>
    <mergeCell ref="E117:E118"/>
    <mergeCell ref="F117:H118"/>
    <mergeCell ref="I117:J118"/>
    <mergeCell ref="I120:K120"/>
    <mergeCell ref="C121:E121"/>
    <mergeCell ref="C118:D118"/>
    <mergeCell ref="C119:E119"/>
    <mergeCell ref="I119:K119"/>
    <mergeCell ref="K117:K118"/>
    <mergeCell ref="F116:H116"/>
    <mergeCell ref="I116:J116"/>
    <mergeCell ref="C117:D117"/>
    <mergeCell ref="C114:D114"/>
    <mergeCell ref="F114:H114"/>
    <mergeCell ref="I114:J114"/>
    <mergeCell ref="C115:D115"/>
    <mergeCell ref="F115:H115"/>
    <mergeCell ref="I115:J115"/>
    <mergeCell ref="C111:D111"/>
    <mergeCell ref="F111:H111"/>
    <mergeCell ref="I111:J111"/>
    <mergeCell ref="C113:D113"/>
    <mergeCell ref="F113:H113"/>
    <mergeCell ref="I113:J113"/>
    <mergeCell ref="C112:D112"/>
    <mergeCell ref="F112:H112"/>
    <mergeCell ref="I112:J112"/>
    <mergeCell ref="C108:D108"/>
    <mergeCell ref="F108:H108"/>
    <mergeCell ref="I108:J108"/>
    <mergeCell ref="C109:D109"/>
    <mergeCell ref="F109:H109"/>
    <mergeCell ref="I109:J109"/>
    <mergeCell ref="C106:D106"/>
    <mergeCell ref="F106:H106"/>
    <mergeCell ref="I106:J106"/>
    <mergeCell ref="C107:D107"/>
    <mergeCell ref="F107:H107"/>
    <mergeCell ref="I107:J107"/>
    <mergeCell ref="C104:D104"/>
    <mergeCell ref="F104:H104"/>
    <mergeCell ref="I104:J104"/>
    <mergeCell ref="C105:D105"/>
    <mergeCell ref="F105:H105"/>
    <mergeCell ref="I105:J105"/>
    <mergeCell ref="C102:D102"/>
    <mergeCell ref="F102:H102"/>
    <mergeCell ref="I102:J102"/>
    <mergeCell ref="C103:D103"/>
    <mergeCell ref="F103:H103"/>
    <mergeCell ref="I103:J103"/>
    <mergeCell ref="C100:D100"/>
    <mergeCell ref="F100:H100"/>
    <mergeCell ref="I100:J100"/>
    <mergeCell ref="C101:D101"/>
    <mergeCell ref="F101:H101"/>
    <mergeCell ref="I101:J101"/>
    <mergeCell ref="C98:D98"/>
    <mergeCell ref="F98:H98"/>
    <mergeCell ref="I98:J98"/>
    <mergeCell ref="C99:D99"/>
    <mergeCell ref="F99:H99"/>
    <mergeCell ref="I99:J99"/>
    <mergeCell ref="F94:H94"/>
    <mergeCell ref="I94:J94"/>
    <mergeCell ref="C96:D96"/>
    <mergeCell ref="F96:H96"/>
    <mergeCell ref="I96:J96"/>
    <mergeCell ref="C97:D97"/>
    <mergeCell ref="F97:H97"/>
    <mergeCell ref="I97:J97"/>
    <mergeCell ref="C90:D90"/>
    <mergeCell ref="F90:H90"/>
    <mergeCell ref="I90:J90"/>
    <mergeCell ref="C95:D95"/>
    <mergeCell ref="F95:H95"/>
    <mergeCell ref="I95:J95"/>
    <mergeCell ref="C92:D92"/>
    <mergeCell ref="F92:H92"/>
    <mergeCell ref="I92:J92"/>
    <mergeCell ref="C94:D94"/>
    <mergeCell ref="C88:D88"/>
    <mergeCell ref="F88:H88"/>
    <mergeCell ref="I88:J88"/>
    <mergeCell ref="C89:D89"/>
    <mergeCell ref="F89:H89"/>
    <mergeCell ref="I89:J89"/>
    <mergeCell ref="C86:D86"/>
    <mergeCell ref="F86:H86"/>
    <mergeCell ref="I86:J86"/>
    <mergeCell ref="C87:D87"/>
    <mergeCell ref="F87:H87"/>
    <mergeCell ref="I87:J87"/>
    <mergeCell ref="C84:D84"/>
    <mergeCell ref="F84:H84"/>
    <mergeCell ref="I84:J84"/>
    <mergeCell ref="C85:D85"/>
    <mergeCell ref="F85:H85"/>
    <mergeCell ref="I85:J85"/>
    <mergeCell ref="C82:D82"/>
    <mergeCell ref="F82:H82"/>
    <mergeCell ref="I82:J82"/>
    <mergeCell ref="C83:D83"/>
    <mergeCell ref="F83:H83"/>
    <mergeCell ref="I83:J83"/>
    <mergeCell ref="C80:D80"/>
    <mergeCell ref="F80:H80"/>
    <mergeCell ref="I80:J80"/>
    <mergeCell ref="C81:D81"/>
    <mergeCell ref="F81:H81"/>
    <mergeCell ref="I81:J81"/>
    <mergeCell ref="C76:D76"/>
    <mergeCell ref="F75:H75"/>
    <mergeCell ref="F76:H76"/>
    <mergeCell ref="I75:J75"/>
    <mergeCell ref="C78:D78"/>
    <mergeCell ref="F78:H78"/>
    <mergeCell ref="I78:J78"/>
    <mergeCell ref="I76:J76"/>
    <mergeCell ref="C77:D77"/>
    <mergeCell ref="F77:H77"/>
    <mergeCell ref="C73:D73"/>
    <mergeCell ref="F73:H73"/>
    <mergeCell ref="I73:J73"/>
    <mergeCell ref="C74:D74"/>
    <mergeCell ref="F74:H74"/>
    <mergeCell ref="I74:J74"/>
    <mergeCell ref="C69:D69"/>
    <mergeCell ref="F69:H69"/>
    <mergeCell ref="I69:J69"/>
    <mergeCell ref="C70:D70"/>
    <mergeCell ref="F70:H70"/>
    <mergeCell ref="I70:J70"/>
    <mergeCell ref="C67:D67"/>
    <mergeCell ref="F67:H67"/>
    <mergeCell ref="I67:J67"/>
    <mergeCell ref="C68:D68"/>
    <mergeCell ref="F68:H68"/>
    <mergeCell ref="I68:J68"/>
    <mergeCell ref="C65:D65"/>
    <mergeCell ref="F65:H65"/>
    <mergeCell ref="I65:J65"/>
    <mergeCell ref="C66:D66"/>
    <mergeCell ref="F66:H66"/>
    <mergeCell ref="I66:J66"/>
    <mergeCell ref="C63:D63"/>
    <mergeCell ref="F63:H63"/>
    <mergeCell ref="I63:J63"/>
    <mergeCell ref="C64:D64"/>
    <mergeCell ref="F64:H64"/>
    <mergeCell ref="I64:J64"/>
    <mergeCell ref="C61:D61"/>
    <mergeCell ref="F61:H61"/>
    <mergeCell ref="I61:J61"/>
    <mergeCell ref="C62:D62"/>
    <mergeCell ref="F62:H62"/>
    <mergeCell ref="I62:J62"/>
    <mergeCell ref="C59:D59"/>
    <mergeCell ref="F59:H59"/>
    <mergeCell ref="I59:J59"/>
    <mergeCell ref="C60:D60"/>
    <mergeCell ref="F60:H60"/>
    <mergeCell ref="I60:J60"/>
    <mergeCell ref="C57:D57"/>
    <mergeCell ref="F57:H57"/>
    <mergeCell ref="I57:J57"/>
    <mergeCell ref="C58:D58"/>
    <mergeCell ref="F58:H58"/>
    <mergeCell ref="I58:J58"/>
    <mergeCell ref="C55:D55"/>
    <mergeCell ref="F55:H55"/>
    <mergeCell ref="I55:J55"/>
    <mergeCell ref="C56:D56"/>
    <mergeCell ref="F56:H56"/>
    <mergeCell ref="I56:J56"/>
    <mergeCell ref="C53:D53"/>
    <mergeCell ref="F53:H53"/>
    <mergeCell ref="I53:J53"/>
    <mergeCell ref="C54:D54"/>
    <mergeCell ref="F54:H54"/>
    <mergeCell ref="I54:J54"/>
    <mergeCell ref="C51:D51"/>
    <mergeCell ref="F51:H51"/>
    <mergeCell ref="I51:J51"/>
    <mergeCell ref="C52:D52"/>
    <mergeCell ref="F52:H52"/>
    <mergeCell ref="I52:J52"/>
    <mergeCell ref="C47:H47"/>
    <mergeCell ref="I47:J47"/>
    <mergeCell ref="C48:H48"/>
    <mergeCell ref="I48:J48"/>
    <mergeCell ref="B49:L49"/>
    <mergeCell ref="C50:D50"/>
    <mergeCell ref="F50:H50"/>
    <mergeCell ref="I50:J50"/>
    <mergeCell ref="B42:G42"/>
    <mergeCell ref="H42:J42"/>
    <mergeCell ref="B43:L43"/>
    <mergeCell ref="C45:H45"/>
    <mergeCell ref="I45:J45"/>
    <mergeCell ref="C46:H46"/>
    <mergeCell ref="I46:J46"/>
    <mergeCell ref="C38:G38"/>
    <mergeCell ref="H38:J38"/>
    <mergeCell ref="C39:G39"/>
    <mergeCell ref="H39:J39"/>
    <mergeCell ref="C40:G40"/>
    <mergeCell ref="H40:J40"/>
    <mergeCell ref="B33:L33"/>
    <mergeCell ref="C35:G35"/>
    <mergeCell ref="H35:J35"/>
    <mergeCell ref="C36:G36"/>
    <mergeCell ref="H36:J36"/>
    <mergeCell ref="C37:G37"/>
    <mergeCell ref="H37:J37"/>
    <mergeCell ref="B27:L27"/>
    <mergeCell ref="B28:L28"/>
    <mergeCell ref="B29:L29"/>
    <mergeCell ref="C30:L30"/>
    <mergeCell ref="C31:L31"/>
    <mergeCell ref="C32:L32"/>
    <mergeCell ref="B21:L21"/>
    <mergeCell ref="B22:L22"/>
    <mergeCell ref="C23:L23"/>
    <mergeCell ref="C24:L24"/>
    <mergeCell ref="C25:L25"/>
    <mergeCell ref="C26:L26"/>
    <mergeCell ref="D15:K15"/>
    <mergeCell ref="D16:K16"/>
    <mergeCell ref="F17:K17"/>
    <mergeCell ref="F18:K18"/>
    <mergeCell ref="B19:L19"/>
    <mergeCell ref="B20:L20"/>
    <mergeCell ref="G9:L9"/>
    <mergeCell ref="B10:L10"/>
    <mergeCell ref="B11:L11"/>
    <mergeCell ref="D13:K13"/>
    <mergeCell ref="B12:L12"/>
    <mergeCell ref="D14:K14"/>
    <mergeCell ref="O72:P72"/>
    <mergeCell ref="O73:P74"/>
    <mergeCell ref="J1:L1"/>
    <mergeCell ref="J2:L2"/>
    <mergeCell ref="G3:L3"/>
    <mergeCell ref="G4:L4"/>
    <mergeCell ref="G5:L5"/>
    <mergeCell ref="G6:L6"/>
    <mergeCell ref="G7:L7"/>
    <mergeCell ref="G8:L8"/>
    <mergeCell ref="C71:D71"/>
    <mergeCell ref="F71:H71"/>
    <mergeCell ref="I71:J71"/>
    <mergeCell ref="C93:D93"/>
    <mergeCell ref="F93:H93"/>
    <mergeCell ref="I93:J93"/>
    <mergeCell ref="C75:D75"/>
    <mergeCell ref="C72:D72"/>
    <mergeCell ref="F72:H72"/>
    <mergeCell ref="I72:J72"/>
    <mergeCell ref="I77:J77"/>
    <mergeCell ref="C91:D91"/>
    <mergeCell ref="F91:H91"/>
    <mergeCell ref="I91:J91"/>
    <mergeCell ref="C110:D110"/>
    <mergeCell ref="F110:H110"/>
    <mergeCell ref="I110:J110"/>
    <mergeCell ref="C79:D79"/>
    <mergeCell ref="F79:H79"/>
    <mergeCell ref="I79:J79"/>
  </mergeCells>
  <printOptions/>
  <pageMargins left="0.6692913385826772" right="0.2755905511811024" top="0" bottom="0" header="0.5118110236220472" footer="0.5118110236220472"/>
  <pageSetup horizontalDpi="600" verticalDpi="600" orientation="landscape" pageOrder="overThenDown" paperSize="9" r:id="rId1"/>
  <rowBreaks count="4" manualBreakCount="4">
    <brk id="21" max="255" man="1"/>
    <brk id="48" max="255" man="1"/>
    <brk id="69" max="255" man="1"/>
    <brk id="90" min="1"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2021-09-28T14:32:40Z</cp:lastPrinted>
  <dcterms:created xsi:type="dcterms:W3CDTF">2021-02-02T10:32:51Z</dcterms:created>
  <dcterms:modified xsi:type="dcterms:W3CDTF">2021-09-29T08:16:13Z</dcterms:modified>
  <cp:category/>
  <cp:version/>
  <cp:contentType/>
  <cp:contentStatus/>
</cp:coreProperties>
</file>