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БДР\БДР 2019\на сесію у вересні\"/>
    </mc:Choice>
  </mc:AlternateContent>
  <bookViews>
    <workbookView xWindow="0" yWindow="180" windowWidth="28800" windowHeight="122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8" i="1" l="1"/>
  <c r="H11" i="1" l="1"/>
  <c r="H99" i="1" l="1"/>
  <c r="H85" i="1"/>
  <c r="H13" i="1"/>
  <c r="H12" i="1"/>
  <c r="H10" i="1"/>
  <c r="H47" i="1" l="1"/>
  <c r="I99" i="1" l="1"/>
  <c r="G99" i="1"/>
  <c r="H75" i="1" l="1"/>
  <c r="H110" i="1" s="1"/>
</calcChain>
</file>

<file path=xl/sharedStrings.xml><?xml version="1.0" encoding="utf-8"?>
<sst xmlns="http://schemas.openxmlformats.org/spreadsheetml/2006/main" count="223" uniqueCount="158">
  <si>
    <t>№
з/п</t>
  </si>
  <si>
    <t>Завдання</t>
  </si>
  <si>
    <t>Зміст заходів</t>
  </si>
  <si>
    <t>Термін вико
нання</t>
  </si>
  <si>
    <t>Виконавці</t>
  </si>
  <si>
    <t>Джерела фінансування</t>
  </si>
  <si>
    <t>Очікуваний результат</t>
  </si>
  <si>
    <t>Кошти міського бюджету</t>
  </si>
  <si>
    <t>Всього по програмі</t>
  </si>
  <si>
    <t>1.</t>
  </si>
  <si>
    <t>2.</t>
  </si>
  <si>
    <t>3.</t>
  </si>
  <si>
    <t>4.</t>
  </si>
  <si>
    <t>1. Утримання</t>
  </si>
  <si>
    <t>2. Удосконалення</t>
  </si>
  <si>
    <t>3. Створення нових об`єктів</t>
  </si>
  <si>
    <t>Секретар міської ради</t>
  </si>
  <si>
    <t>Лесі Українки-Юрка Тютюнника</t>
  </si>
  <si>
    <t>Зменшення кількості ДТП за участю пішоходів в темну пору доби.</t>
  </si>
  <si>
    <t>2018- 2020 роки</t>
  </si>
  <si>
    <t>2018 рік</t>
  </si>
  <si>
    <t xml:space="preserve">2019 рік </t>
  </si>
  <si>
    <t>2020 рік</t>
  </si>
  <si>
    <t>2018-2020 роки</t>
  </si>
  <si>
    <t>Забезпечення належного безперебійного функціонування світлофорних об’єктів</t>
  </si>
  <si>
    <t>Забезпечення належної організації безпеки руху транспорту та пішоходів, нанесення дорожньої розмітки, заміна і поновлення турнікетного огородження, зменшення причин та умов виникнення ДТП,
створення безпечних умов учасникам дорожнього руху.</t>
  </si>
  <si>
    <t>Київської та Хлібної;</t>
  </si>
  <si>
    <t>В.Бердичівської та Театральної;</t>
  </si>
  <si>
    <t>Київської та Князів Острозьких;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</si>
  <si>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</si>
  <si>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</si>
  <si>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</si>
  <si>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</si>
  <si>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t>5.</t>
  </si>
  <si>
    <t>Безпечний перехід проїжджої частини</t>
  </si>
  <si>
    <t>Впорядкувати розміщення дорожніх знаків, дорожньої розмітки, організувати дорожній рух відповідно до встановлених норм.</t>
  </si>
  <si>
    <t>Забезпечити утримання та належне функціонування дорожнього обладнання, пристроїв з регулювання дорожнього руху.</t>
  </si>
  <si>
    <t>6.</t>
  </si>
  <si>
    <t>7.</t>
  </si>
  <si>
    <t>8.</t>
  </si>
  <si>
    <t>9.</t>
  </si>
  <si>
    <t>4. Превентивна діяльність</t>
  </si>
  <si>
    <t>10.</t>
  </si>
  <si>
    <t>Покращення обізнаності водіїв у ПДР</t>
  </si>
  <si>
    <t xml:space="preserve">Князів Острозьких-Шевченка </t>
  </si>
  <si>
    <t>Встановити пано з витягом із ПДР щодо переходу дороги перед нерегульованими пішохідними переходами.</t>
  </si>
  <si>
    <t>Підвищення уваги пішоходів перед переходом дороги, забезпечення обізнаності у ПДР в частині обовязків пішохода , як учасника дорожнього руху</t>
  </si>
  <si>
    <t>12.</t>
  </si>
  <si>
    <t>13.</t>
  </si>
  <si>
    <t>Усвідомлення небезпеки у випадку недотримання ПДР, привернення уваги до проблеми смертності, травматизму на дорогах через недотримання ПДР.</t>
  </si>
  <si>
    <t>Навчити правилам дорожнього руху велосипедистів</t>
  </si>
  <si>
    <t>Усвідомлення велосипедистів, що вони також є учасниками дорожднього руху і несуть відповідальність за життя і здоров`я своє та інших учасників руху. Наявність знань щодо прав та обов`язків велосипедистів.</t>
  </si>
  <si>
    <t>−"напівсферичних куль"</t>
  </si>
  <si>
    <t>Таблиця «Напрямки діяльності і заходи реалізації Програми організації безпеки руху транспорту та пішоходів в  м. Житомирі на 2018-2020 роки»</t>
  </si>
  <si>
    <t>5. Безпека дорожнього руху в м. Житомирі</t>
  </si>
  <si>
    <t>Побудувати нові світлофорні об`єкти.
Замінити старі на нові економічні, та запровадити "Зелену хвилю"</t>
  </si>
  <si>
    <t>в т.ч. виготовлення ПКД</t>
  </si>
  <si>
    <t>по вул. Київське шосе, 126</t>
  </si>
  <si>
    <r>
      <rPr>
        <b/>
        <sz val="14"/>
        <rFont val="Times New Roman"/>
        <family val="1"/>
        <charset val="204"/>
      </rPr>
      <t>2.1.</t>
    </r>
    <r>
      <rPr>
        <sz val="14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</si>
  <si>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r>
      <rPr>
        <b/>
        <sz val="14"/>
        <rFont val="Times New Roman"/>
        <family val="1"/>
        <charset val="204"/>
      </rPr>
      <t>3.3.</t>
    </r>
    <r>
      <rPr>
        <sz val="14"/>
        <rFont val="Times New Roman"/>
        <family val="1"/>
        <charset val="204"/>
      </rPr>
      <t xml:space="preserve"> Будівництво острівців безпеки для пішоходів в м. Житомирі:</t>
    </r>
  </si>
  <si>
    <r>
      <rPr>
        <sz val="14"/>
        <rFont val="Calibri"/>
        <family val="2"/>
        <charset val="204"/>
      </rPr>
      <t>−</t>
    </r>
    <r>
      <rPr>
        <sz val="14"/>
        <rFont val="Times New Roman"/>
        <family val="1"/>
        <charset val="204"/>
      </rPr>
      <t>по проспекту Миру</t>
    </r>
  </si>
  <si>
    <r>
      <rPr>
        <sz val="14"/>
        <rFont val="Calibri"/>
        <family val="2"/>
        <charset val="204"/>
      </rPr>
      <t>−</t>
    </r>
    <r>
      <rPr>
        <sz val="14"/>
        <rFont val="Times New Roman"/>
        <family val="1"/>
        <charset val="204"/>
      </rPr>
      <t>по проспекту Незалежності</t>
    </r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</si>
  <si>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</si>
  <si>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 xml:space="preserve">Забезпечення надійної роботи світлофорних об’єктів, оптимізація споживання електроенергії за рахунок заміни лампових світлофорів на енергоефективні світлодіодні. 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</si>
  <si>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</si>
  <si>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Покращення системи інформування учасників дорожнього руху, зменшення причин та умов виникнення ДТП.</t>
  </si>
  <si>
    <t>1.3. Забезпечення оплати спожитої електроенергії на світлофорних об’єктах</t>
  </si>
  <si>
    <t xml:space="preserve">Виконком ЖМР, УТіЗ, КП "ЕМЗО "Міськсвітло", інші суб'єкти господарської діяльності </t>
  </si>
  <si>
    <t>1.4.Утримання та обслуговування турнікетного огородження та велопарковок, інші роботи пов’язані з їх належною експлуатацією</t>
  </si>
  <si>
    <t xml:space="preserve">
2018-2020 роки</t>
  </si>
  <si>
    <t>1.5. Утримання та обслуговування пристроїв примусового зниження швидкості, інші роботи пов’язані з їх належною експлуатацією</t>
  </si>
  <si>
    <t xml:space="preserve">    
1.7. Нанесення дорожньої розмітки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</si>
  <si>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</si>
  <si>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</si>
  <si>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просп. Миру та вул. Богунської</t>
  </si>
  <si>
    <t>шосе Київське та вул. Авіаторів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</si>
  <si>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</si>
  <si>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</si>
  <si>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</si>
  <si>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</si>
  <si>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</si>
  <si>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</si>
  <si>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t>Підняти пішохідні переходи до рівня тротуара та зробити їх у формі "лежачих поліцейських"</t>
  </si>
  <si>
    <t>Розвантаження вулиць, запобігання заторам. Підвищення безпеки для пішоходів під час перетину дороги.</t>
  </si>
  <si>
    <t>Розташування дорожніх знаків,  нанесення дорожньої розмітки відповідно встановлених норм та правил</t>
  </si>
  <si>
    <r>
      <rPr>
        <b/>
        <sz val="14"/>
        <rFont val="Times New Roman"/>
        <family val="1"/>
        <charset val="204"/>
      </rPr>
      <t xml:space="preserve">3.1. </t>
    </r>
    <r>
      <rPr>
        <sz val="14"/>
        <rFont val="Times New Roman"/>
        <family val="1"/>
        <charset val="204"/>
      </rPr>
      <t xml:space="preserve">Будівництво світлофорних об’єктів на перехрестях вулиць в 
м. Житомирі:
</t>
    </r>
  </si>
  <si>
    <t>−стовпчиків;</t>
  </si>
  <si>
    <t>Підвищення дисципліни водіїв, зменшення швидкості руху на небезпечних ділянках дороги, зменшення кількості ДТП та травматизму, забезпечення безпеки пішоходів.</t>
  </si>
  <si>
    <t xml:space="preserve">Безпечний перетин дороги, регулювання руху транспорту та пішоходів. 
Економія електроенергії, яку використовують світлофори, зменшення викидів СО2, покращення видимості сигналу світлофора, підвищення безпеки проїзду та переходу перехресть. </t>
  </si>
  <si>
    <t>Безпечні пішохідні переходи,  зменшення швидкості проїзду пішохідних переходів, доступність маломобільних груп населення до тротуарів.</t>
  </si>
  <si>
    <t>Убезпечити перетин доріг пішоходами  у темну пору доби, на нерегульованих перехрестях та багатосмугових дорогах.</t>
  </si>
  <si>
    <t>3.4.1. пристроїв примусового зниження швидкості;</t>
  </si>
  <si>
    <t xml:space="preserve">3.4.2. антипаркувальних пристроїв: 
</t>
  </si>
  <si>
    <t>Нагадати водіям ПДР</t>
  </si>
  <si>
    <t>Виконком ЖМР, Упр-ня патрульної поліції м. Житомира, УПЗзГ міської ради, УТіЗ</t>
  </si>
  <si>
    <t xml:space="preserve">Князів Острозьких та Шевченка </t>
  </si>
  <si>
    <t xml:space="preserve"> ̶ протитаранних стовпчиків (стаціонарних боллардів)</t>
  </si>
  <si>
    <t>3.4.3. дорожніх конусів</t>
  </si>
  <si>
    <r>
      <rPr>
        <b/>
        <sz val="14"/>
        <rFont val="Times New Roman"/>
        <family val="1"/>
        <charset val="204"/>
      </rPr>
      <t>2.3.</t>
    </r>
    <r>
      <rPr>
        <sz val="14"/>
        <rFont val="Times New Roman"/>
        <family val="1"/>
        <charset val="204"/>
      </rPr>
      <t xml:space="preserve"> Паспортизація вулиць 
м. Житомира:
</t>
    </r>
    <r>
      <rPr>
        <b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Гагаріна.
</t>
    </r>
  </si>
  <si>
    <t>Упр-ня патрульної поліції м. Житомира, управління транспорту і зв'язку, виконком ЖМР</t>
  </si>
  <si>
    <t>УТіЗ, виконком ЖМР, інші суб'єкти господарської діяльності</t>
  </si>
  <si>
    <t>Малікова-Клосовського</t>
  </si>
  <si>
    <t>Орієнтовний обсяг фінансування по роках, тис. грн.</t>
  </si>
  <si>
    <t>2018-2020 рр.</t>
  </si>
  <si>
    <t>Н.М. Чиж</t>
  </si>
  <si>
    <t>Додаток 2
до Програми</t>
  </si>
  <si>
    <t>11.</t>
  </si>
  <si>
    <t>Виконком ЖМР, УКБ міської ради,  УТіЗ міської ради, інші суб'єкти господарювання</t>
  </si>
  <si>
    <t xml:space="preserve">Виконком ЖМР, УТіЗ, КП "ЕМЗО "Міськсвітло", інші суб'єкти господарювання </t>
  </si>
  <si>
    <t>Виконком ЖМР, УТіЗ, КП "УАШ", інші суб'єкти господарювання</t>
  </si>
  <si>
    <t>Виконком ЖМР, УТіЗ, КП «УАШ», інші суб'єкти господарювання</t>
  </si>
  <si>
    <t>Виконком ЖМР, КП "ЕМЗО Міськсвітло", КП "УАШ" міської ради, УТіЗ міської ради, інші суб'єкти господарювання</t>
  </si>
  <si>
    <t>Виконком міської ради, УТіЗ міської ради, КП «ЕМЗО «Міськсвітло», КП "УАШ", інші суб'єкти господарювання</t>
  </si>
  <si>
    <t>Виконком ЖМР, УТіЗ міської ради,
КП «ЕМЗО «Міськсвітло» ЖМР, інші суб`єкти господарювання</t>
  </si>
  <si>
    <t>Виконком ЖМР, КП "ЕМЗО "Міськсвітло" ЖМР, УТіЗ ЖМР, інші суб'єкти господарювання</t>
  </si>
  <si>
    <t>УПЗзГ міської ради,  виконком ЖМР, інші суб'єкти господарювання</t>
  </si>
  <si>
    <r>
      <rPr>
        <b/>
        <sz val="14"/>
        <rFont val="Times New Roman"/>
        <family val="1"/>
        <charset val="204"/>
      </rPr>
      <t xml:space="preserve">3.4. </t>
    </r>
    <r>
      <rPr>
        <sz val="14"/>
        <rFont val="Times New Roman"/>
        <family val="1"/>
        <charset val="204"/>
      </rPr>
      <t>Придбання дорожнього обладнання (</t>
    </r>
    <r>
      <rPr>
        <sz val="12"/>
        <rFont val="Times New Roman"/>
        <family val="1"/>
        <charset val="204"/>
      </rPr>
      <t>в т.ч. за бюджетні кошти для забезпечення потреб виборчого округу м. Житомира</t>
    </r>
    <r>
      <rPr>
        <sz val="14"/>
        <rFont val="Times New Roman"/>
        <family val="1"/>
        <charset val="204"/>
      </rPr>
      <t>):</t>
    </r>
  </si>
  <si>
    <t xml:space="preserve">2.2.1.«Організація дорожнього руху по пров. 1-й Винокурний в м. Житомирі.» (Проспект Миру до вул. Олександра Клосовського в частині реконструкції зміни напрямків руху) </t>
  </si>
  <si>
    <t>по вул. Параджанова,72</t>
  </si>
  <si>
    <t>шосе Київське та Поліський проїзд</t>
  </si>
  <si>
    <t>Чуднівська,113</t>
  </si>
  <si>
    <t>1.6. Утримання, обслуговування, влаштування та демонтаж антипаркувальних пристроїв, інші роботи пов’язані з їх належною експлуатацією:
- "напівсферичні кулі" 
- стовпчики</t>
  </si>
  <si>
    <t xml:space="preserve">в т.ч. виготовлення/коригування ПКД та проведення експертизи </t>
  </si>
  <si>
    <t>в т.ч. виготовлення/коригування ПКД</t>
  </si>
  <si>
    <r>
      <rPr>
        <b/>
        <sz val="14"/>
        <rFont val="Times New Roman"/>
        <family val="1"/>
        <charset val="204"/>
      </rPr>
      <t>3.2.</t>
    </r>
    <r>
      <rPr>
        <sz val="14"/>
        <rFont val="Times New Roman"/>
        <family val="1"/>
        <charset val="204"/>
      </rPr>
      <t xml:space="preserve"> Будівництво освітлення нерегульованих пішохідних переходів в м. Житомирі</t>
    </r>
  </si>
  <si>
    <t>2019 рік</t>
  </si>
  <si>
    <t xml:space="preserve">Розмістити банери як соціальну рекламу в ЗМІ </t>
  </si>
  <si>
    <r>
      <t xml:space="preserve">2.6. </t>
    </r>
    <r>
      <rPr>
        <sz val="14"/>
        <color rgb="FF000000"/>
        <rFont val="Times New Roman"/>
        <family val="1"/>
        <charset val="204"/>
      </rPr>
      <t>Придбання бортового вантажно-пасажирського транспортного засобу</t>
    </r>
  </si>
  <si>
    <t>Придбати дорожнє обладнання для якісного та своєчасного нанесення дорожньої розмітки по місту</t>
  </si>
  <si>
    <r>
      <t xml:space="preserve">2.4. </t>
    </r>
    <r>
      <rPr>
        <sz val="14"/>
        <rFont val="Times New Roman"/>
        <family val="1"/>
        <charset val="204"/>
      </rPr>
      <t>Придбання дорожньої розміточної машини</t>
    </r>
  </si>
  <si>
    <t>3.4.4. декоративних скульптур (попереджувальних манекенів)</t>
  </si>
  <si>
    <t>разом 3 роки</t>
  </si>
  <si>
    <t>Прийняти в експлуатацію об'єкти завершені будівництвом</t>
  </si>
  <si>
    <r>
      <rPr>
        <b/>
        <sz val="14"/>
        <color rgb="FF000000"/>
        <rFont val="Times New Roman"/>
        <family val="1"/>
        <charset val="204"/>
      </rPr>
      <t xml:space="preserve">3.5 </t>
    </r>
    <r>
      <rPr>
        <sz val="14"/>
        <color rgb="FF000000"/>
        <rFont val="Times New Roman"/>
        <family val="1"/>
        <charset val="204"/>
      </rPr>
      <t>Отримання сертифікатів готовності об'єктів до експлуатації</t>
    </r>
  </si>
  <si>
    <t>Виконком ЖМР, УТіЗ, інші суб'єкти господарювання</t>
  </si>
  <si>
    <t>Отримання сертифікату готовності об'єкта до експлуатації</t>
  </si>
  <si>
    <t>14.</t>
  </si>
  <si>
    <r>
      <rPr>
        <b/>
        <sz val="14"/>
        <rFont val="Times New Roman"/>
        <family val="1"/>
        <charset val="204"/>
      </rPr>
      <t>4.1.</t>
    </r>
    <r>
      <rPr>
        <sz val="14"/>
        <rFont val="Times New Roman"/>
        <family val="1"/>
        <charset val="204"/>
      </rPr>
      <t xml:space="preserve"> Придбання інформаційних панно (для розміщення їх біля нерегульованих  пішохідних переходів в 
м. Житомирі)</t>
    </r>
  </si>
  <si>
    <r>
      <rPr>
        <b/>
        <sz val="14"/>
        <rFont val="Times New Roman"/>
        <family val="1"/>
        <charset val="204"/>
      </rPr>
      <t>4.2</t>
    </r>
    <r>
      <rPr>
        <sz val="14"/>
        <rFont val="Times New Roman"/>
        <family val="1"/>
        <charset val="204"/>
      </rPr>
      <t>. Інформаційна кампанія серед водіїв м. Житомира про дотримання ПДР</t>
    </r>
  </si>
  <si>
    <r>
      <rPr>
        <b/>
        <sz val="14"/>
        <rFont val="Times New Roman"/>
        <family val="1"/>
        <charset val="204"/>
      </rPr>
      <t>4.3.</t>
    </r>
    <r>
      <rPr>
        <sz val="14"/>
        <rFont val="Times New Roman"/>
        <family val="1"/>
        <charset val="204"/>
      </rPr>
      <t xml:space="preserve"> Розміщення банерів в місті (сіті-лайт, білборд) із соціальною рекламою щодо безпеки руху транспорту та пішоходів в м. Житомирі</t>
    </r>
  </si>
  <si>
    <r>
      <rPr>
        <b/>
        <sz val="14"/>
        <rFont val="Times New Roman"/>
        <family val="1"/>
        <charset val="204"/>
      </rPr>
      <t>4.4</t>
    </r>
    <r>
      <rPr>
        <sz val="14"/>
        <rFont val="Times New Roman"/>
        <family val="1"/>
        <charset val="204"/>
      </rPr>
      <t>. Відкриті лекції  "Правила безпеки для велосипедистів" (велошкола)</t>
    </r>
  </si>
  <si>
    <r>
      <rPr>
        <b/>
        <sz val="14"/>
        <rFont val="Times New Roman"/>
        <family val="1"/>
        <charset val="204"/>
      </rPr>
      <t>5.1.</t>
    </r>
    <r>
      <rPr>
        <sz val="14"/>
        <rFont val="Times New Roman"/>
        <family val="1"/>
        <charset val="204"/>
      </rPr>
      <t xml:space="preserve"> Аналітичне дослідження проблематики ДТП в м. Житомирі</t>
    </r>
  </si>
  <si>
    <r>
      <rPr>
        <b/>
        <sz val="14"/>
        <rFont val="Times New Roman"/>
        <family val="1"/>
        <charset val="204"/>
      </rPr>
      <t xml:space="preserve">2.5. </t>
    </r>
    <r>
      <rPr>
        <sz val="14"/>
        <rFont val="Times New Roman"/>
        <family val="1"/>
        <charset val="204"/>
      </rPr>
      <t xml:space="preserve">Придбання лафета </t>
    </r>
  </si>
  <si>
    <t>Визначити точки концентрації ДТП та їх причини</t>
  </si>
  <si>
    <t>Начальник управління 
транспорту і звязку міської ради</t>
  </si>
  <si>
    <t>К.В. Підпокровний</t>
  </si>
  <si>
    <t>Придбати технічні засоби регулювання дорожнього руху</t>
  </si>
  <si>
    <t>Виконком ЖМР,  УТіЗ, КП УАШ,  інші суб`єкти господарювання</t>
  </si>
  <si>
    <t>Кошти місцевого бюджету</t>
  </si>
  <si>
    <t xml:space="preserve">Кошти місцевого бюджету
</t>
  </si>
  <si>
    <t>Придбати транспорт, обладнання для ремонту доріг</t>
  </si>
  <si>
    <t>15.</t>
  </si>
  <si>
    <r>
      <t>2.7.</t>
    </r>
    <r>
      <rPr>
        <sz val="14"/>
        <color rgb="FF000000"/>
        <rFont val="Times New Roman"/>
        <family val="1"/>
        <charset val="204"/>
      </rPr>
      <t xml:space="preserve"> Придбання транспортного обладнання</t>
    </r>
  </si>
  <si>
    <t>Якісно нанесена дорожня розмітка</t>
  </si>
  <si>
    <t>Наявна техніка для проведення ремонту доріг</t>
  </si>
  <si>
    <t>3.4.5. пристроїв "острівці безпеки"</t>
  </si>
  <si>
    <t>2.2.4. "Схема організації дорожнього руху на майдані Соборному в м. Житомирі"</t>
  </si>
  <si>
    <r>
      <rPr>
        <b/>
        <sz val="14"/>
        <rFont val="Times New Roman"/>
        <family val="1"/>
        <charset val="204"/>
      </rPr>
      <t xml:space="preserve">2.2. </t>
    </r>
    <r>
      <rPr>
        <sz val="14"/>
        <rFont val="Times New Roman"/>
        <family val="1"/>
        <charset val="204"/>
      </rPr>
      <t>Організація дорожнього руху в м. Житомирі (</t>
    </r>
    <r>
      <rPr>
        <sz val="12"/>
        <rFont val="Times New Roman"/>
        <family val="1"/>
        <charset val="204"/>
      </rPr>
      <t>в т.ч. за бюджетні кошти для забезпечення потреб виборчого округу м. Житомира</t>
    </r>
    <r>
      <rPr>
        <sz val="14"/>
        <rFont val="Times New Roman"/>
        <family val="1"/>
        <charset val="204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</si>
</sst>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17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4" fontId="5" fillId="0" borderId="9" xfId="0" applyNumberFormat="1" applyFont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4" fontId="5" fillId="0" borderId="14" xfId="0" applyNumberFormat="1" applyFont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right" vertical="top" wrapText="1"/>
    </xf>
    <xf numFmtId="4" fontId="5" fillId="2" borderId="7" xfId="0" applyNumberFormat="1" applyFont="1" applyFill="1" applyBorder="1" applyAlignment="1">
      <alignment horizontal="right" vertical="top" wrapText="1"/>
    </xf>
    <xf numFmtId="4" fontId="5" fillId="0" borderId="8" xfId="0" applyNumberFormat="1" applyFont="1" applyBorder="1" applyAlignment="1">
      <alignment horizontal="right" vertical="top" wrapText="1"/>
    </xf>
    <xf numFmtId="4" fontId="5" fillId="2" borderId="8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4" fontId="7" fillId="0" borderId="7" xfId="0" applyNumberFormat="1" applyFont="1" applyBorder="1" applyAlignment="1">
      <alignment horizontal="center" vertical="top" wrapText="1"/>
    </xf>
    <xf numFmtId="4" fontId="7" fillId="2" borderId="7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4" fontId="5" fillId="0" borderId="6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4" fontId="5" fillId="2" borderId="9" xfId="0" applyNumberFormat="1" applyFont="1" applyFill="1" applyBorder="1" applyAlignment="1">
      <alignment horizontal="right" vertical="top" wrapText="1"/>
    </xf>
    <xf numFmtId="0" fontId="11" fillId="2" borderId="9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5" fillId="3" borderId="14" xfId="0" applyFont="1" applyFill="1" applyBorder="1" applyAlignment="1">
      <alignment horizontal="left" vertical="top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top" wrapText="1"/>
    </xf>
    <xf numFmtId="2" fontId="5" fillId="3" borderId="9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4" fontId="5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4" fontId="6" fillId="2" borderId="15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4" fontId="2" fillId="0" borderId="0" xfId="0" applyNumberFormat="1" applyFont="1" applyAlignment="1"/>
    <xf numFmtId="0" fontId="7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4" fontId="5" fillId="0" borderId="1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4" fontId="13" fillId="0" borderId="12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center" vertical="top" wrapText="1"/>
    </xf>
    <xf numFmtId="4" fontId="5" fillId="0" borderId="31" xfId="0" applyNumberFormat="1" applyFont="1" applyBorder="1" applyAlignment="1">
      <alignment horizontal="center" vertical="center" wrapText="1"/>
    </xf>
    <xf numFmtId="4" fontId="5" fillId="2" borderId="31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5" fillId="0" borderId="33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top" wrapText="1"/>
    </xf>
    <xf numFmtId="0" fontId="15" fillId="0" borderId="0" xfId="0" applyFont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6" fillId="0" borderId="0" xfId="0" applyNumberFormat="1" applyFont="1" applyAlignment="1"/>
    <xf numFmtId="0" fontId="6" fillId="0" borderId="9" xfId="0" applyFont="1" applyBorder="1" applyAlignment="1">
      <alignment horizontal="left" vertical="top" wrapText="1"/>
    </xf>
    <xf numFmtId="2" fontId="13" fillId="0" borderId="9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3" fillId="3" borderId="9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wrapText="1"/>
    </xf>
    <xf numFmtId="4" fontId="13" fillId="3" borderId="9" xfId="0" applyNumberFormat="1" applyFont="1" applyFill="1" applyBorder="1" applyAlignment="1">
      <alignment horizontal="center" wrapText="1"/>
    </xf>
    <xf numFmtId="4" fontId="5" fillId="0" borderId="8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2" fontId="14" fillId="0" borderId="9" xfId="0" applyNumberFormat="1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16" fontId="6" fillId="0" borderId="9" xfId="0" applyNumberFormat="1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4" fontId="13" fillId="0" borderId="8" xfId="0" applyNumberFormat="1" applyFont="1" applyBorder="1" applyAlignment="1">
      <alignment horizontal="center" wrapText="1"/>
    </xf>
    <xf numFmtId="4" fontId="14" fillId="0" borderId="9" xfId="0" applyNumberFormat="1" applyFont="1" applyBorder="1" applyAlignment="1">
      <alignment horizontal="center" wrapText="1"/>
    </xf>
    <xf numFmtId="4" fontId="14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top" wrapText="1"/>
    </xf>
    <xf numFmtId="2" fontId="1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38"/>
  <sheetViews>
    <sheetView tabSelected="1" workbookViewId="0">
      <pane ySplit="5" topLeftCell="A97" activePane="bottomLeft" state="frozen"/>
      <selection pane="bottomLeft" sqref="A1:J106"/>
    </sheetView>
  </sheetViews>
  <sheetFormatPr defaultColWidth="15.140625" defaultRowHeight="15" customHeight="1" x14ac:dyDescent="0.25"/>
  <cols>
    <col min="1" max="1" width="4.7109375" customWidth="1"/>
    <col min="2" max="2" width="18.85546875" customWidth="1"/>
    <col min="3" max="3" width="42.7109375" customWidth="1"/>
    <col min="4" max="4" width="9.5703125" style="4" customWidth="1"/>
    <col min="5" max="5" width="20.85546875" style="4" customWidth="1"/>
    <col min="6" max="6" width="12.85546875" style="3" customWidth="1"/>
    <col min="7" max="7" width="18" customWidth="1"/>
    <col min="8" max="8" width="15.7109375" customWidth="1"/>
    <col min="9" max="9" width="19.85546875" customWidth="1"/>
    <col min="10" max="10" width="24.7109375" customWidth="1"/>
  </cols>
  <sheetData>
    <row r="1" spans="1:37" ht="63.75" customHeight="1" x14ac:dyDescent="0.25">
      <c r="A1" s="16"/>
      <c r="B1" s="17"/>
      <c r="C1" s="17"/>
      <c r="D1" s="17"/>
      <c r="E1" s="17"/>
      <c r="F1" s="17"/>
      <c r="G1" s="17"/>
      <c r="H1" s="17"/>
      <c r="I1" s="17"/>
      <c r="J1" s="98" t="s">
        <v>105</v>
      </c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</row>
    <row r="2" spans="1:37" ht="17.25" customHeight="1" x14ac:dyDescent="0.3">
      <c r="A2" s="152" t="s">
        <v>53</v>
      </c>
      <c r="B2" s="153"/>
      <c r="C2" s="153"/>
      <c r="D2" s="153"/>
      <c r="E2" s="153"/>
      <c r="F2" s="153"/>
      <c r="G2" s="153"/>
      <c r="H2" s="153"/>
      <c r="I2" s="153"/>
      <c r="J2" s="153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</row>
    <row r="3" spans="1:37" s="9" customFormat="1" ht="35.25" customHeight="1" x14ac:dyDescent="0.25">
      <c r="A3" s="159" t="s">
        <v>0</v>
      </c>
      <c r="B3" s="159" t="s">
        <v>1</v>
      </c>
      <c r="C3" s="159" t="s">
        <v>2</v>
      </c>
      <c r="D3" s="159" t="s">
        <v>3</v>
      </c>
      <c r="E3" s="159" t="s">
        <v>4</v>
      </c>
      <c r="F3" s="159" t="s">
        <v>5</v>
      </c>
      <c r="G3" s="210" t="s">
        <v>102</v>
      </c>
      <c r="H3" s="211"/>
      <c r="I3" s="212"/>
      <c r="J3" s="159" t="s">
        <v>6</v>
      </c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</row>
    <row r="4" spans="1:37" s="9" customFormat="1" ht="18.75" customHeight="1" x14ac:dyDescent="0.25">
      <c r="A4" s="160"/>
      <c r="B4" s="160"/>
      <c r="C4" s="160"/>
      <c r="D4" s="160"/>
      <c r="E4" s="160"/>
      <c r="F4" s="160"/>
      <c r="G4" s="90" t="s">
        <v>20</v>
      </c>
      <c r="H4" s="90" t="s">
        <v>21</v>
      </c>
      <c r="I4" s="91" t="s">
        <v>22</v>
      </c>
      <c r="J4" s="160"/>
      <c r="X4" s="84"/>
      <c r="Y4" s="84"/>
      <c r="Z4" s="84"/>
      <c r="AA4" s="85"/>
      <c r="AB4" s="85"/>
      <c r="AC4" s="84"/>
      <c r="AD4" s="84"/>
      <c r="AE4" s="84"/>
      <c r="AF4" s="84"/>
      <c r="AG4" s="84"/>
      <c r="AH4" s="84"/>
      <c r="AI4" s="84"/>
      <c r="AJ4" s="84"/>
      <c r="AK4" s="84"/>
    </row>
    <row r="5" spans="1:37" s="2" customFormat="1" ht="24" customHeight="1" x14ac:dyDescent="0.3">
      <c r="A5" s="92">
        <v>1</v>
      </c>
      <c r="B5" s="92">
        <v>2</v>
      </c>
      <c r="C5" s="92">
        <v>3</v>
      </c>
      <c r="D5" s="92">
        <v>4</v>
      </c>
      <c r="E5" s="92">
        <v>5</v>
      </c>
      <c r="F5" s="92">
        <v>6</v>
      </c>
      <c r="G5" s="90">
        <v>7</v>
      </c>
      <c r="H5" s="90">
        <v>8</v>
      </c>
      <c r="I5" s="91">
        <v>9</v>
      </c>
      <c r="J5" s="92">
        <v>10</v>
      </c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</row>
    <row r="6" spans="1:37" s="2" customFormat="1" ht="19.5" customHeight="1" x14ac:dyDescent="0.25">
      <c r="A6" s="157" t="s">
        <v>13</v>
      </c>
      <c r="B6" s="157"/>
      <c r="C6" s="157"/>
      <c r="D6" s="157"/>
      <c r="E6" s="157"/>
      <c r="F6" s="157"/>
      <c r="G6" s="157"/>
      <c r="H6" s="157"/>
      <c r="I6" s="157"/>
      <c r="J6" s="157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</row>
    <row r="7" spans="1:37" s="2" customFormat="1" ht="229.5" customHeight="1" x14ac:dyDescent="0.25">
      <c r="A7" s="161" t="s">
        <v>9</v>
      </c>
      <c r="B7" s="162" t="s">
        <v>36</v>
      </c>
      <c r="C7" s="48" t="s">
        <v>62</v>
      </c>
      <c r="D7" s="107" t="s">
        <v>19</v>
      </c>
      <c r="E7" s="107" t="s">
        <v>108</v>
      </c>
      <c r="F7" s="107" t="s">
        <v>148</v>
      </c>
      <c r="G7" s="33">
        <v>2450</v>
      </c>
      <c r="H7" s="33">
        <v>2450</v>
      </c>
      <c r="I7" s="33">
        <v>2856</v>
      </c>
      <c r="J7" s="48" t="s">
        <v>63</v>
      </c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</row>
    <row r="8" spans="1:37" ht="150" x14ac:dyDescent="0.25">
      <c r="A8" s="161"/>
      <c r="B8" s="163"/>
      <c r="C8" s="60" t="s">
        <v>64</v>
      </c>
      <c r="D8" s="19" t="s">
        <v>19</v>
      </c>
      <c r="E8" s="19" t="s">
        <v>67</v>
      </c>
      <c r="F8" s="19" t="s">
        <v>148</v>
      </c>
      <c r="G8" s="33">
        <v>1521.808</v>
      </c>
      <c r="H8" s="33">
        <f>1521.808+33.22</f>
        <v>1555.028</v>
      </c>
      <c r="I8" s="33">
        <v>1743.65</v>
      </c>
      <c r="J8" s="60" t="s">
        <v>65</v>
      </c>
    </row>
    <row r="9" spans="1:37" ht="112.5" x14ac:dyDescent="0.25">
      <c r="A9" s="161"/>
      <c r="B9" s="163"/>
      <c r="C9" s="61" t="s">
        <v>66</v>
      </c>
      <c r="D9" s="22" t="s">
        <v>23</v>
      </c>
      <c r="E9" s="19" t="s">
        <v>108</v>
      </c>
      <c r="F9" s="22" t="s">
        <v>148</v>
      </c>
      <c r="G9" s="23">
        <v>1368.192</v>
      </c>
      <c r="H9" s="23">
        <v>1045.53</v>
      </c>
      <c r="I9" s="24">
        <v>1640.36</v>
      </c>
      <c r="J9" s="61" t="s">
        <v>24</v>
      </c>
    </row>
    <row r="10" spans="1:37" s="9" customFormat="1" ht="93.75" x14ac:dyDescent="0.25">
      <c r="A10" s="161"/>
      <c r="B10" s="163"/>
      <c r="C10" s="62" t="s">
        <v>68</v>
      </c>
      <c r="D10" s="22" t="s">
        <v>23</v>
      </c>
      <c r="E10" s="19" t="s">
        <v>109</v>
      </c>
      <c r="F10" s="25"/>
      <c r="G10" s="26">
        <v>300</v>
      </c>
      <c r="H10" s="26">
        <f>300+150</f>
        <v>450</v>
      </c>
      <c r="I10" s="27">
        <v>2011.98</v>
      </c>
      <c r="J10" s="165" t="s">
        <v>25</v>
      </c>
      <c r="L10" s="70"/>
    </row>
    <row r="11" spans="1:37" s="9" customFormat="1" ht="93.75" x14ac:dyDescent="0.25">
      <c r="A11" s="161"/>
      <c r="B11" s="163"/>
      <c r="C11" s="62" t="s">
        <v>70</v>
      </c>
      <c r="D11" s="22" t="s">
        <v>23</v>
      </c>
      <c r="E11" s="19" t="s">
        <v>109</v>
      </c>
      <c r="F11" s="25"/>
      <c r="G11" s="26">
        <v>111.11</v>
      </c>
      <c r="H11" s="26">
        <f>203.61+25.8</f>
        <v>229.41000000000003</v>
      </c>
      <c r="I11" s="27">
        <v>132.80000000000001</v>
      </c>
      <c r="J11" s="166"/>
    </row>
    <row r="12" spans="1:37" s="9" customFormat="1" ht="131.25" x14ac:dyDescent="0.25">
      <c r="A12" s="161"/>
      <c r="B12" s="163"/>
      <c r="C12" s="62" t="s">
        <v>121</v>
      </c>
      <c r="D12" s="22" t="s">
        <v>23</v>
      </c>
      <c r="E12" s="19" t="s">
        <v>109</v>
      </c>
      <c r="F12" s="25"/>
      <c r="G12" s="26">
        <v>85.22</v>
      </c>
      <c r="H12" s="26">
        <f>40.8+39</f>
        <v>79.8</v>
      </c>
      <c r="I12" s="27">
        <v>0</v>
      </c>
      <c r="J12" s="166"/>
    </row>
    <row r="13" spans="1:37" s="1" customFormat="1" ht="111.75" customHeight="1" x14ac:dyDescent="0.25">
      <c r="A13" s="161"/>
      <c r="B13" s="164"/>
      <c r="C13" s="108" t="s">
        <v>71</v>
      </c>
      <c r="D13" s="109" t="s">
        <v>69</v>
      </c>
      <c r="E13" s="109" t="s">
        <v>110</v>
      </c>
      <c r="F13" s="109" t="s">
        <v>149</v>
      </c>
      <c r="G13" s="110">
        <v>1600</v>
      </c>
      <c r="H13" s="110">
        <f>1600+290+1040</f>
        <v>2930</v>
      </c>
      <c r="I13" s="111">
        <v>4563.1099999999997</v>
      </c>
      <c r="J13" s="167"/>
    </row>
    <row r="14" spans="1:37" s="1" customFormat="1" ht="18.75" customHeight="1" x14ac:dyDescent="0.25">
      <c r="A14" s="154" t="s">
        <v>14</v>
      </c>
      <c r="B14" s="155"/>
      <c r="C14" s="155"/>
      <c r="D14" s="155"/>
      <c r="E14" s="155"/>
      <c r="F14" s="155"/>
      <c r="G14" s="155"/>
      <c r="H14" s="155"/>
      <c r="I14" s="155"/>
      <c r="J14" s="156"/>
    </row>
    <row r="15" spans="1:37" s="1" customFormat="1" ht="77.25" customHeight="1" x14ac:dyDescent="0.25">
      <c r="A15" s="204" t="s">
        <v>10</v>
      </c>
      <c r="B15" s="169" t="s">
        <v>82</v>
      </c>
      <c r="C15" s="99" t="s">
        <v>58</v>
      </c>
      <c r="D15" s="168" t="s">
        <v>20</v>
      </c>
      <c r="E15" s="158" t="s">
        <v>107</v>
      </c>
      <c r="F15" s="158" t="s">
        <v>148</v>
      </c>
      <c r="G15" s="75"/>
      <c r="H15" s="29"/>
      <c r="I15" s="30"/>
      <c r="J15" s="179" t="s">
        <v>89</v>
      </c>
    </row>
    <row r="16" spans="1:37" s="5" customFormat="1" ht="34.5" customHeight="1" x14ac:dyDescent="0.25">
      <c r="A16" s="205"/>
      <c r="B16" s="170"/>
      <c r="C16" s="100" t="s">
        <v>17</v>
      </c>
      <c r="D16" s="168"/>
      <c r="E16" s="158"/>
      <c r="F16" s="158"/>
      <c r="G16" s="75">
        <v>0</v>
      </c>
      <c r="H16" s="119">
        <v>345.5</v>
      </c>
      <c r="I16" s="30">
        <v>0</v>
      </c>
      <c r="J16" s="180"/>
    </row>
    <row r="17" spans="1:10" s="1" customFormat="1" ht="32.25" customHeight="1" x14ac:dyDescent="0.25">
      <c r="A17" s="205"/>
      <c r="B17" s="170"/>
      <c r="C17" s="101" t="s">
        <v>122</v>
      </c>
      <c r="D17" s="168"/>
      <c r="E17" s="158"/>
      <c r="F17" s="158"/>
      <c r="G17" s="75">
        <v>0</v>
      </c>
      <c r="H17" s="33">
        <v>18.8</v>
      </c>
      <c r="I17" s="31"/>
      <c r="J17" s="180"/>
    </row>
    <row r="18" spans="1:10" s="5" customFormat="1" ht="36.75" customHeight="1" x14ac:dyDescent="0.25">
      <c r="A18" s="205"/>
      <c r="B18" s="170"/>
      <c r="C18" s="100" t="s">
        <v>44</v>
      </c>
      <c r="D18" s="168"/>
      <c r="E18" s="158"/>
      <c r="F18" s="158"/>
      <c r="G18" s="47">
        <v>0</v>
      </c>
      <c r="H18" s="119">
        <v>930</v>
      </c>
      <c r="I18" s="26">
        <v>0</v>
      </c>
      <c r="J18" s="180"/>
    </row>
    <row r="19" spans="1:10" s="6" customFormat="1" ht="41.25" customHeight="1" x14ac:dyDescent="0.25">
      <c r="A19" s="205"/>
      <c r="B19" s="170"/>
      <c r="C19" s="101" t="s">
        <v>122</v>
      </c>
      <c r="D19" s="168"/>
      <c r="E19" s="158"/>
      <c r="F19" s="158"/>
      <c r="G19" s="47">
        <v>0</v>
      </c>
      <c r="H19" s="33">
        <v>20.5</v>
      </c>
      <c r="I19" s="26"/>
      <c r="J19" s="180"/>
    </row>
    <row r="20" spans="1:10" s="9" customFormat="1" ht="27" customHeight="1" x14ac:dyDescent="0.25">
      <c r="A20" s="88"/>
      <c r="B20" s="87"/>
      <c r="C20" s="102" t="s">
        <v>101</v>
      </c>
      <c r="D20" s="168"/>
      <c r="E20" s="158"/>
      <c r="F20" s="158"/>
      <c r="G20" s="106">
        <v>24.5</v>
      </c>
      <c r="H20" s="26">
        <v>0</v>
      </c>
      <c r="I20" s="26">
        <v>0</v>
      </c>
      <c r="J20" s="180"/>
    </row>
    <row r="21" spans="1:10" s="9" customFormat="1" ht="29.25" customHeight="1" x14ac:dyDescent="0.25">
      <c r="A21" s="88"/>
      <c r="B21" s="87"/>
      <c r="C21" s="103" t="s">
        <v>56</v>
      </c>
      <c r="D21" s="168"/>
      <c r="E21" s="158"/>
      <c r="F21" s="158"/>
      <c r="G21" s="104">
        <v>0</v>
      </c>
      <c r="H21" s="33"/>
      <c r="I21" s="33"/>
      <c r="J21" s="181"/>
    </row>
    <row r="22" spans="1:10" s="9" customFormat="1" ht="72" x14ac:dyDescent="0.25">
      <c r="A22" s="188" t="s">
        <v>11</v>
      </c>
      <c r="B22" s="213" t="s">
        <v>81</v>
      </c>
      <c r="C22" s="138" t="s">
        <v>157</v>
      </c>
      <c r="D22" s="159" t="s">
        <v>23</v>
      </c>
      <c r="E22" s="159" t="s">
        <v>111</v>
      </c>
      <c r="F22" s="201" t="s">
        <v>148</v>
      </c>
      <c r="G22" s="83"/>
      <c r="H22" s="83"/>
      <c r="I22" s="89"/>
      <c r="J22" s="196" t="s">
        <v>83</v>
      </c>
    </row>
    <row r="23" spans="1:10" s="9" customFormat="1" ht="114" customHeight="1" x14ac:dyDescent="0.25">
      <c r="A23" s="176"/>
      <c r="B23" s="214"/>
      <c r="C23" s="32" t="s">
        <v>117</v>
      </c>
      <c r="D23" s="206"/>
      <c r="E23" s="206"/>
      <c r="F23" s="202"/>
      <c r="G23" s="26">
        <v>0</v>
      </c>
      <c r="H23" s="33">
        <v>418.07</v>
      </c>
      <c r="I23" s="26">
        <v>0</v>
      </c>
      <c r="J23" s="196"/>
    </row>
    <row r="24" spans="1:10" s="9" customFormat="1" ht="18.75" x14ac:dyDescent="0.25">
      <c r="A24" s="176"/>
      <c r="B24" s="214"/>
      <c r="C24" s="101" t="s">
        <v>123</v>
      </c>
      <c r="D24" s="206"/>
      <c r="E24" s="206"/>
      <c r="F24" s="202"/>
      <c r="G24" s="33">
        <v>0</v>
      </c>
      <c r="H24" s="33">
        <v>11.9</v>
      </c>
      <c r="I24" s="34"/>
      <c r="J24" s="196"/>
    </row>
    <row r="25" spans="1:10" s="9" customFormat="1" ht="112.5" customHeight="1" x14ac:dyDescent="0.25">
      <c r="A25" s="176"/>
      <c r="B25" s="214"/>
      <c r="C25" s="32" t="s">
        <v>72</v>
      </c>
      <c r="D25" s="206"/>
      <c r="E25" s="206"/>
      <c r="F25" s="202"/>
      <c r="G25" s="121">
        <v>206.9</v>
      </c>
      <c r="H25" s="33">
        <v>0</v>
      </c>
      <c r="I25" s="26">
        <v>0</v>
      </c>
      <c r="J25" s="196"/>
    </row>
    <row r="26" spans="1:10" s="9" customFormat="1" ht="18.75" x14ac:dyDescent="0.25">
      <c r="A26" s="176"/>
      <c r="B26" s="214"/>
      <c r="C26" s="101" t="s">
        <v>123</v>
      </c>
      <c r="D26" s="206"/>
      <c r="E26" s="206"/>
      <c r="F26" s="202"/>
      <c r="G26" s="33">
        <v>0</v>
      </c>
      <c r="H26" s="33">
        <v>0</v>
      </c>
      <c r="I26" s="34"/>
      <c r="J26" s="196"/>
    </row>
    <row r="27" spans="1:10" s="9" customFormat="1" ht="101.25" customHeight="1" x14ac:dyDescent="0.25">
      <c r="A27" s="176"/>
      <c r="B27" s="214"/>
      <c r="C27" s="80" t="s">
        <v>73</v>
      </c>
      <c r="D27" s="206"/>
      <c r="E27" s="206"/>
      <c r="F27" s="202"/>
      <c r="G27" s="26">
        <v>0</v>
      </c>
      <c r="H27" s="120">
        <v>304.8</v>
      </c>
      <c r="I27" s="34"/>
      <c r="J27" s="196"/>
    </row>
    <row r="28" spans="1:10" s="9" customFormat="1" ht="18.75" x14ac:dyDescent="0.25">
      <c r="A28" s="176"/>
      <c r="B28" s="214"/>
      <c r="C28" s="64" t="s">
        <v>56</v>
      </c>
      <c r="D28" s="206"/>
      <c r="E28" s="206"/>
      <c r="F28" s="202"/>
      <c r="G28" s="79"/>
      <c r="H28" s="79">
        <v>304.8</v>
      </c>
      <c r="I28" s="37"/>
      <c r="J28" s="197"/>
    </row>
    <row r="29" spans="1:10" s="9" customFormat="1" ht="56.25" x14ac:dyDescent="0.25">
      <c r="A29" s="177"/>
      <c r="B29" s="215"/>
      <c r="C29" s="146" t="s">
        <v>156</v>
      </c>
      <c r="D29" s="160"/>
      <c r="E29" s="160"/>
      <c r="F29" s="203"/>
      <c r="G29" s="79">
        <v>0</v>
      </c>
      <c r="H29" s="79">
        <v>15</v>
      </c>
      <c r="I29" s="37">
        <v>0</v>
      </c>
      <c r="J29" s="145"/>
    </row>
    <row r="30" spans="1:10" s="11" customFormat="1" ht="356.25" customHeight="1" x14ac:dyDescent="0.25">
      <c r="A30" s="38" t="s">
        <v>12</v>
      </c>
      <c r="B30" s="95" t="s">
        <v>35</v>
      </c>
      <c r="C30" s="32" t="s">
        <v>98</v>
      </c>
      <c r="D30" s="18" t="s">
        <v>125</v>
      </c>
      <c r="E30" s="39" t="s">
        <v>112</v>
      </c>
      <c r="F30" s="18" t="s">
        <v>148</v>
      </c>
      <c r="G30" s="34">
        <v>0</v>
      </c>
      <c r="H30" s="33">
        <v>433.26</v>
      </c>
      <c r="I30" s="34">
        <v>0</v>
      </c>
      <c r="J30" s="32" t="s">
        <v>84</v>
      </c>
    </row>
    <row r="31" spans="1:10" s="2" customFormat="1" ht="52.5" customHeight="1" x14ac:dyDescent="0.25">
      <c r="A31" s="188" t="s">
        <v>33</v>
      </c>
      <c r="B31" s="195" t="s">
        <v>128</v>
      </c>
      <c r="C31" s="117" t="s">
        <v>129</v>
      </c>
      <c r="D31" s="159" t="s">
        <v>125</v>
      </c>
      <c r="E31" s="168" t="s">
        <v>109</v>
      </c>
      <c r="F31" s="159" t="s">
        <v>7</v>
      </c>
      <c r="G31" s="34">
        <v>0</v>
      </c>
      <c r="H31" s="33">
        <v>858.55</v>
      </c>
      <c r="I31" s="34">
        <v>0</v>
      </c>
      <c r="J31" s="195" t="s">
        <v>153</v>
      </c>
    </row>
    <row r="32" spans="1:10" s="2" customFormat="1" ht="32.25" customHeight="1" x14ac:dyDescent="0.25">
      <c r="A32" s="176"/>
      <c r="B32" s="196"/>
      <c r="C32" s="48" t="s">
        <v>142</v>
      </c>
      <c r="D32" s="206"/>
      <c r="E32" s="168"/>
      <c r="F32" s="206"/>
      <c r="G32" s="34">
        <v>0</v>
      </c>
      <c r="H32" s="33">
        <v>24</v>
      </c>
      <c r="I32" s="34">
        <v>0</v>
      </c>
      <c r="J32" s="196"/>
    </row>
    <row r="33" spans="1:10" s="2" customFormat="1" ht="65.25" customHeight="1" x14ac:dyDescent="0.25">
      <c r="A33" s="176"/>
      <c r="B33" s="196"/>
      <c r="C33" s="118" t="s">
        <v>127</v>
      </c>
      <c r="D33" s="206"/>
      <c r="E33" s="159"/>
      <c r="F33" s="206"/>
      <c r="G33" s="37">
        <v>0</v>
      </c>
      <c r="H33" s="51">
        <v>507.4</v>
      </c>
      <c r="I33" s="37">
        <v>0</v>
      </c>
      <c r="J33" s="197"/>
    </row>
    <row r="34" spans="1:10" s="2" customFormat="1" ht="93.75" x14ac:dyDescent="0.25">
      <c r="A34" s="148" t="s">
        <v>37</v>
      </c>
      <c r="B34" s="147" t="s">
        <v>150</v>
      </c>
      <c r="C34" s="149" t="s">
        <v>152</v>
      </c>
      <c r="D34" s="144" t="s">
        <v>125</v>
      </c>
      <c r="E34" s="144" t="s">
        <v>109</v>
      </c>
      <c r="F34" s="144" t="s">
        <v>7</v>
      </c>
      <c r="G34" s="34">
        <v>0</v>
      </c>
      <c r="H34" s="49">
        <v>10990</v>
      </c>
      <c r="I34" s="34">
        <v>0</v>
      </c>
      <c r="J34" s="150" t="s">
        <v>154</v>
      </c>
    </row>
    <row r="35" spans="1:10" ht="19.5" customHeight="1" x14ac:dyDescent="0.25">
      <c r="A35" s="154" t="s">
        <v>15</v>
      </c>
      <c r="B35" s="155"/>
      <c r="C35" s="155"/>
      <c r="D35" s="155"/>
      <c r="E35" s="155"/>
      <c r="F35" s="155"/>
      <c r="G35" s="155"/>
      <c r="H35" s="155"/>
      <c r="I35" s="155"/>
      <c r="J35" s="156"/>
    </row>
    <row r="36" spans="1:10" ht="67.5" customHeight="1" x14ac:dyDescent="0.25">
      <c r="A36" s="188" t="s">
        <v>38</v>
      </c>
      <c r="B36" s="189" t="s">
        <v>55</v>
      </c>
      <c r="C36" s="32" t="s">
        <v>85</v>
      </c>
      <c r="D36" s="159" t="s">
        <v>23</v>
      </c>
      <c r="E36" s="207" t="s">
        <v>113</v>
      </c>
      <c r="F36" s="201" t="s">
        <v>148</v>
      </c>
      <c r="G36" s="65"/>
      <c r="H36" s="40"/>
      <c r="I36" s="41"/>
      <c r="J36" s="198" t="s">
        <v>88</v>
      </c>
    </row>
    <row r="37" spans="1:10" s="9" customFormat="1" ht="26.25" customHeight="1" x14ac:dyDescent="0.3">
      <c r="A37" s="176"/>
      <c r="B37" s="190"/>
      <c r="C37" s="67" t="s">
        <v>74</v>
      </c>
      <c r="D37" s="206"/>
      <c r="E37" s="208"/>
      <c r="F37" s="202"/>
      <c r="G37" s="66">
        <v>0</v>
      </c>
      <c r="H37" s="23">
        <v>2250</v>
      </c>
      <c r="I37" s="43"/>
      <c r="J37" s="199"/>
    </row>
    <row r="38" spans="1:10" s="9" customFormat="1" ht="31.5" x14ac:dyDescent="0.3">
      <c r="A38" s="176"/>
      <c r="B38" s="190"/>
      <c r="C38" s="73" t="s">
        <v>122</v>
      </c>
      <c r="D38" s="206"/>
      <c r="E38" s="208"/>
      <c r="F38" s="202"/>
      <c r="G38" s="66">
        <v>0</v>
      </c>
      <c r="H38" s="112">
        <v>50</v>
      </c>
      <c r="I38" s="43"/>
      <c r="J38" s="199"/>
    </row>
    <row r="39" spans="1:10" s="9" customFormat="1" ht="25.5" customHeight="1" x14ac:dyDescent="0.3">
      <c r="A39" s="176"/>
      <c r="B39" s="190"/>
      <c r="C39" s="67" t="s">
        <v>75</v>
      </c>
      <c r="D39" s="206"/>
      <c r="E39" s="208"/>
      <c r="F39" s="202"/>
      <c r="G39" s="66">
        <v>0</v>
      </c>
      <c r="H39" s="66">
        <v>750</v>
      </c>
      <c r="I39" s="43"/>
      <c r="J39" s="199"/>
    </row>
    <row r="40" spans="1:10" s="9" customFormat="1" ht="31.5" x14ac:dyDescent="0.3">
      <c r="A40" s="176"/>
      <c r="B40" s="190"/>
      <c r="C40" s="73" t="s">
        <v>122</v>
      </c>
      <c r="D40" s="206"/>
      <c r="E40" s="208"/>
      <c r="F40" s="202"/>
      <c r="G40" s="66"/>
      <c r="H40" s="66">
        <v>40</v>
      </c>
      <c r="I40" s="43"/>
      <c r="J40" s="199"/>
    </row>
    <row r="41" spans="1:10" s="9" customFormat="1" ht="36.75" customHeight="1" x14ac:dyDescent="0.3">
      <c r="A41" s="176"/>
      <c r="B41" s="190"/>
      <c r="C41" s="67" t="s">
        <v>119</v>
      </c>
      <c r="D41" s="206"/>
      <c r="E41" s="208"/>
      <c r="F41" s="202"/>
      <c r="G41" s="66">
        <v>0</v>
      </c>
      <c r="H41" s="66">
        <v>770</v>
      </c>
      <c r="I41" s="43"/>
      <c r="J41" s="199"/>
    </row>
    <row r="42" spans="1:10" s="9" customFormat="1" ht="31.5" x14ac:dyDescent="0.3">
      <c r="A42" s="176"/>
      <c r="B42" s="190"/>
      <c r="C42" s="73" t="s">
        <v>122</v>
      </c>
      <c r="D42" s="206"/>
      <c r="E42" s="208"/>
      <c r="F42" s="202"/>
      <c r="G42" s="66"/>
      <c r="H42" s="66">
        <v>40</v>
      </c>
      <c r="I42" s="43"/>
      <c r="J42" s="199"/>
    </row>
    <row r="43" spans="1:10" s="9" customFormat="1" ht="33.75" customHeight="1" x14ac:dyDescent="0.3">
      <c r="A43" s="176"/>
      <c r="B43" s="190"/>
      <c r="C43" s="67" t="s">
        <v>95</v>
      </c>
      <c r="D43" s="206"/>
      <c r="E43" s="208"/>
      <c r="F43" s="202"/>
      <c r="G43" s="129">
        <v>30</v>
      </c>
      <c r="H43" s="140">
        <v>650</v>
      </c>
      <c r="I43" s="43"/>
      <c r="J43" s="199"/>
    </row>
    <row r="44" spans="1:10" s="9" customFormat="1" ht="31.5" x14ac:dyDescent="0.3">
      <c r="A44" s="176"/>
      <c r="B44" s="190"/>
      <c r="C44" s="73" t="s">
        <v>122</v>
      </c>
      <c r="D44" s="206"/>
      <c r="E44" s="208"/>
      <c r="F44" s="202"/>
      <c r="G44" s="129">
        <v>30</v>
      </c>
      <c r="H44" s="131">
        <v>0</v>
      </c>
      <c r="I44" s="43"/>
      <c r="J44" s="199"/>
    </row>
    <row r="45" spans="1:10" s="9" customFormat="1" ht="24.75" customHeight="1" x14ac:dyDescent="0.3">
      <c r="A45" s="176"/>
      <c r="B45" s="190"/>
      <c r="C45" s="67" t="s">
        <v>118</v>
      </c>
      <c r="D45" s="206"/>
      <c r="E45" s="208"/>
      <c r="F45" s="202"/>
      <c r="G45" s="129">
        <v>15</v>
      </c>
      <c r="H45" s="131">
        <v>0</v>
      </c>
      <c r="I45" s="43"/>
      <c r="J45" s="199"/>
    </row>
    <row r="46" spans="1:10" s="9" customFormat="1" ht="31.5" x14ac:dyDescent="0.25">
      <c r="A46" s="176"/>
      <c r="B46" s="190"/>
      <c r="C46" s="73" t="s">
        <v>122</v>
      </c>
      <c r="D46" s="206"/>
      <c r="E46" s="208"/>
      <c r="F46" s="202"/>
      <c r="G46" s="129">
        <v>15</v>
      </c>
      <c r="H46" s="42"/>
      <c r="I46" s="43"/>
      <c r="J46" s="199"/>
    </row>
    <row r="47" spans="1:10" s="9" customFormat="1" ht="18.75" x14ac:dyDescent="0.25">
      <c r="A47" s="176"/>
      <c r="B47" s="190"/>
      <c r="C47" s="67" t="s">
        <v>120</v>
      </c>
      <c r="D47" s="206"/>
      <c r="E47" s="208"/>
      <c r="F47" s="202"/>
      <c r="G47" s="130">
        <v>0</v>
      </c>
      <c r="H47" s="23">
        <f>660+25</f>
        <v>685</v>
      </c>
      <c r="I47" s="43"/>
      <c r="J47" s="199"/>
    </row>
    <row r="48" spans="1:10" s="9" customFormat="1" ht="31.5" x14ac:dyDescent="0.25">
      <c r="A48" s="176"/>
      <c r="B48" s="190"/>
      <c r="C48" s="73" t="s">
        <v>122</v>
      </c>
      <c r="D48" s="206"/>
      <c r="E48" s="208"/>
      <c r="F48" s="202"/>
      <c r="G48" s="130">
        <v>0</v>
      </c>
      <c r="H48" s="141">
        <v>25</v>
      </c>
      <c r="I48" s="43"/>
      <c r="J48" s="199"/>
    </row>
    <row r="49" spans="1:10" s="9" customFormat="1" ht="28.5" customHeight="1" x14ac:dyDescent="0.25">
      <c r="A49" s="176"/>
      <c r="B49" s="190"/>
      <c r="C49" s="67" t="s">
        <v>57</v>
      </c>
      <c r="D49" s="206"/>
      <c r="E49" s="208"/>
      <c r="F49" s="202"/>
      <c r="G49" s="129">
        <v>185.47</v>
      </c>
      <c r="H49" s="139">
        <v>491.12</v>
      </c>
      <c r="I49" s="43"/>
      <c r="J49" s="199"/>
    </row>
    <row r="50" spans="1:10" s="9" customFormat="1" ht="31.5" x14ac:dyDescent="0.3">
      <c r="A50" s="176"/>
      <c r="B50" s="190"/>
      <c r="C50" s="73" t="s">
        <v>122</v>
      </c>
      <c r="D50" s="206"/>
      <c r="E50" s="208"/>
      <c r="F50" s="202"/>
      <c r="G50" s="66"/>
      <c r="H50" s="42"/>
      <c r="I50" s="43"/>
      <c r="J50" s="199"/>
    </row>
    <row r="51" spans="1:10" s="9" customFormat="1" ht="21" customHeight="1" x14ac:dyDescent="0.3">
      <c r="A51" s="176"/>
      <c r="B51" s="190"/>
      <c r="C51" s="48" t="s">
        <v>76</v>
      </c>
      <c r="D51" s="206"/>
      <c r="E51" s="208"/>
      <c r="F51" s="202"/>
      <c r="G51" s="66">
        <v>0</v>
      </c>
      <c r="H51" s="33">
        <v>433.24</v>
      </c>
      <c r="I51" s="43"/>
      <c r="J51" s="199"/>
    </row>
    <row r="52" spans="1:10" s="9" customFormat="1" ht="31.5" x14ac:dyDescent="0.25">
      <c r="A52" s="176"/>
      <c r="B52" s="190"/>
      <c r="C52" s="73" t="s">
        <v>122</v>
      </c>
      <c r="D52" s="206"/>
      <c r="E52" s="208"/>
      <c r="F52" s="202"/>
      <c r="G52" s="33"/>
      <c r="H52" s="23">
        <v>12.3</v>
      </c>
      <c r="I52" s="43"/>
      <c r="J52" s="199"/>
    </row>
    <row r="53" spans="1:10" s="9" customFormat="1" ht="24" customHeight="1" x14ac:dyDescent="0.3">
      <c r="A53" s="176"/>
      <c r="B53" s="190"/>
      <c r="C53" s="48" t="s">
        <v>77</v>
      </c>
      <c r="D53" s="206"/>
      <c r="E53" s="208"/>
      <c r="F53" s="202"/>
      <c r="G53" s="66">
        <v>0</v>
      </c>
      <c r="H53" s="33">
        <v>553.70000000000005</v>
      </c>
      <c r="I53" s="43"/>
      <c r="J53" s="199"/>
    </row>
    <row r="54" spans="1:10" s="9" customFormat="1" ht="31.5" x14ac:dyDescent="0.25">
      <c r="A54" s="176"/>
      <c r="B54" s="190"/>
      <c r="C54" s="73" t="s">
        <v>122</v>
      </c>
      <c r="D54" s="206"/>
      <c r="E54" s="208"/>
      <c r="F54" s="202"/>
      <c r="G54" s="33"/>
      <c r="H54" s="23">
        <v>12.3</v>
      </c>
      <c r="I54" s="43"/>
      <c r="J54" s="199"/>
    </row>
    <row r="55" spans="1:10" s="9" customFormat="1" ht="24.75" customHeight="1" x14ac:dyDescent="0.3">
      <c r="A55" s="176"/>
      <c r="B55" s="190"/>
      <c r="C55" s="48" t="s">
        <v>78</v>
      </c>
      <c r="D55" s="206"/>
      <c r="E55" s="208"/>
      <c r="F55" s="202"/>
      <c r="G55" s="66">
        <v>0</v>
      </c>
      <c r="H55" s="33">
        <v>546.22</v>
      </c>
      <c r="I55" s="43"/>
      <c r="J55" s="199"/>
    </row>
    <row r="56" spans="1:10" s="9" customFormat="1" ht="31.5" x14ac:dyDescent="0.25">
      <c r="A56" s="176"/>
      <c r="B56" s="190"/>
      <c r="C56" s="73" t="s">
        <v>122</v>
      </c>
      <c r="D56" s="206"/>
      <c r="E56" s="208"/>
      <c r="F56" s="202"/>
      <c r="G56" s="33"/>
      <c r="H56" s="23">
        <v>15.3</v>
      </c>
      <c r="I56" s="43"/>
      <c r="J56" s="199"/>
    </row>
    <row r="57" spans="1:10" s="9" customFormat="1" ht="22.5" customHeight="1" x14ac:dyDescent="0.3">
      <c r="A57" s="176"/>
      <c r="B57" s="190"/>
      <c r="C57" s="48" t="s">
        <v>79</v>
      </c>
      <c r="D57" s="206"/>
      <c r="E57" s="208"/>
      <c r="F57" s="202"/>
      <c r="G57" s="66">
        <v>0</v>
      </c>
      <c r="H57" s="33">
        <v>424.15</v>
      </c>
      <c r="I57" s="43"/>
      <c r="J57" s="199"/>
    </row>
    <row r="58" spans="1:10" s="9" customFormat="1" ht="31.5" x14ac:dyDescent="0.25">
      <c r="A58" s="176"/>
      <c r="B58" s="190"/>
      <c r="C58" s="73" t="s">
        <v>122</v>
      </c>
      <c r="D58" s="206"/>
      <c r="E58" s="208"/>
      <c r="F58" s="202"/>
      <c r="G58" s="33"/>
      <c r="H58" s="23">
        <v>15.3</v>
      </c>
      <c r="I58" s="43"/>
      <c r="J58" s="199"/>
    </row>
    <row r="59" spans="1:10" s="9" customFormat="1" ht="21.75" customHeight="1" x14ac:dyDescent="0.3">
      <c r="A59" s="176"/>
      <c r="B59" s="190"/>
      <c r="C59" s="48" t="s">
        <v>80</v>
      </c>
      <c r="D59" s="206"/>
      <c r="E59" s="208"/>
      <c r="F59" s="202"/>
      <c r="G59" s="66">
        <v>0</v>
      </c>
      <c r="H59" s="33">
        <v>613.69000000000005</v>
      </c>
      <c r="I59" s="43"/>
      <c r="J59" s="199"/>
    </row>
    <row r="60" spans="1:10" s="9" customFormat="1" ht="31.5" x14ac:dyDescent="0.25">
      <c r="A60" s="176"/>
      <c r="B60" s="190"/>
      <c r="C60" s="73" t="s">
        <v>122</v>
      </c>
      <c r="D60" s="206"/>
      <c r="E60" s="208"/>
      <c r="F60" s="202"/>
      <c r="G60" s="33"/>
      <c r="H60" s="23">
        <v>15.3</v>
      </c>
      <c r="I60" s="43"/>
      <c r="J60" s="199"/>
    </row>
    <row r="61" spans="1:10" s="9" customFormat="1" ht="24" customHeight="1" x14ac:dyDescent="0.3">
      <c r="A61" s="176"/>
      <c r="B61" s="190"/>
      <c r="C61" s="48" t="s">
        <v>26</v>
      </c>
      <c r="D61" s="206"/>
      <c r="E61" s="208"/>
      <c r="F61" s="202"/>
      <c r="G61" s="66">
        <v>0</v>
      </c>
      <c r="H61" s="33">
        <v>446.51</v>
      </c>
      <c r="I61" s="43"/>
      <c r="J61" s="199"/>
    </row>
    <row r="62" spans="1:10" s="9" customFormat="1" ht="31.5" x14ac:dyDescent="0.25">
      <c r="A62" s="176"/>
      <c r="B62" s="190"/>
      <c r="C62" s="73" t="s">
        <v>122</v>
      </c>
      <c r="D62" s="206"/>
      <c r="E62" s="208"/>
      <c r="F62" s="202"/>
      <c r="G62" s="33"/>
      <c r="H62" s="23">
        <v>15.3</v>
      </c>
      <c r="I62" s="43"/>
      <c r="J62" s="199"/>
    </row>
    <row r="63" spans="1:10" s="9" customFormat="1" ht="21" customHeight="1" x14ac:dyDescent="0.3">
      <c r="A63" s="176"/>
      <c r="B63" s="190"/>
      <c r="C63" s="48" t="s">
        <v>28</v>
      </c>
      <c r="D63" s="206"/>
      <c r="E63" s="208"/>
      <c r="F63" s="202"/>
      <c r="G63" s="66">
        <v>0</v>
      </c>
      <c r="H63" s="33">
        <v>537.38</v>
      </c>
      <c r="I63" s="43"/>
      <c r="J63" s="199"/>
    </row>
    <row r="64" spans="1:10" s="9" customFormat="1" ht="31.5" x14ac:dyDescent="0.25">
      <c r="A64" s="176"/>
      <c r="B64" s="190"/>
      <c r="C64" s="73" t="s">
        <v>122</v>
      </c>
      <c r="D64" s="206"/>
      <c r="E64" s="208"/>
      <c r="F64" s="202"/>
      <c r="G64" s="33"/>
      <c r="H64" s="23">
        <v>15.3</v>
      </c>
      <c r="I64" s="43"/>
      <c r="J64" s="199"/>
    </row>
    <row r="65" spans="1:10" s="9" customFormat="1" ht="21" customHeight="1" x14ac:dyDescent="0.3">
      <c r="A65" s="176"/>
      <c r="B65" s="190"/>
      <c r="C65" s="48" t="s">
        <v>27</v>
      </c>
      <c r="D65" s="206"/>
      <c r="E65" s="208"/>
      <c r="F65" s="202"/>
      <c r="G65" s="66">
        <v>0</v>
      </c>
      <c r="H65" s="33">
        <v>454.7</v>
      </c>
      <c r="I65" s="43"/>
      <c r="J65" s="199"/>
    </row>
    <row r="66" spans="1:10" s="9" customFormat="1" ht="27" customHeight="1" x14ac:dyDescent="0.25">
      <c r="A66" s="176"/>
      <c r="B66" s="190"/>
      <c r="C66" s="73" t="s">
        <v>122</v>
      </c>
      <c r="D66" s="206"/>
      <c r="E66" s="208"/>
      <c r="F66" s="202"/>
      <c r="G66" s="33"/>
      <c r="H66" s="23">
        <v>15.3</v>
      </c>
      <c r="I66" s="43"/>
      <c r="J66" s="199"/>
    </row>
    <row r="67" spans="1:10" s="9" customFormat="1" ht="21.75" customHeight="1" x14ac:dyDescent="0.3">
      <c r="A67" s="176"/>
      <c r="B67" s="190"/>
      <c r="C67" s="48" t="s">
        <v>29</v>
      </c>
      <c r="D67" s="206"/>
      <c r="E67" s="208"/>
      <c r="F67" s="202"/>
      <c r="G67" s="66">
        <v>0</v>
      </c>
      <c r="H67" s="33">
        <v>313.39</v>
      </c>
      <c r="I67" s="43"/>
      <c r="J67" s="199"/>
    </row>
    <row r="68" spans="1:10" s="9" customFormat="1" ht="31.5" x14ac:dyDescent="0.25">
      <c r="A68" s="176"/>
      <c r="B68" s="190"/>
      <c r="C68" s="73" t="s">
        <v>122</v>
      </c>
      <c r="D68" s="206"/>
      <c r="E68" s="208"/>
      <c r="F68" s="202"/>
      <c r="G68" s="33"/>
      <c r="H68" s="23">
        <v>15.3</v>
      </c>
      <c r="I68" s="43"/>
      <c r="J68" s="199"/>
    </row>
    <row r="69" spans="1:10" s="9" customFormat="1" ht="21.75" customHeight="1" x14ac:dyDescent="0.3">
      <c r="A69" s="176"/>
      <c r="B69" s="190"/>
      <c r="C69" s="48" t="s">
        <v>30</v>
      </c>
      <c r="D69" s="206"/>
      <c r="E69" s="208"/>
      <c r="F69" s="202"/>
      <c r="G69" s="66">
        <v>0</v>
      </c>
      <c r="H69" s="33">
        <v>478.23</v>
      </c>
      <c r="I69" s="43"/>
      <c r="J69" s="199"/>
    </row>
    <row r="70" spans="1:10" s="9" customFormat="1" ht="31.5" x14ac:dyDescent="0.25">
      <c r="A70" s="176"/>
      <c r="B70" s="190"/>
      <c r="C70" s="73" t="s">
        <v>122</v>
      </c>
      <c r="D70" s="206"/>
      <c r="E70" s="208"/>
      <c r="F70" s="202"/>
      <c r="G70" s="33"/>
      <c r="H70" s="23">
        <v>15.3</v>
      </c>
      <c r="I70" s="43"/>
      <c r="J70" s="199"/>
    </row>
    <row r="71" spans="1:10" s="9" customFormat="1" ht="21" customHeight="1" x14ac:dyDescent="0.3">
      <c r="A71" s="176"/>
      <c r="B71" s="190"/>
      <c r="C71" s="48" t="s">
        <v>31</v>
      </c>
      <c r="D71" s="206"/>
      <c r="E71" s="208"/>
      <c r="F71" s="202"/>
      <c r="G71" s="66">
        <v>0</v>
      </c>
      <c r="H71" s="33">
        <v>1138.76</v>
      </c>
      <c r="I71" s="43"/>
      <c r="J71" s="199"/>
    </row>
    <row r="72" spans="1:10" s="9" customFormat="1" ht="31.5" x14ac:dyDescent="0.25">
      <c r="A72" s="176"/>
      <c r="B72" s="190"/>
      <c r="C72" s="73" t="s">
        <v>122</v>
      </c>
      <c r="D72" s="206"/>
      <c r="E72" s="208"/>
      <c r="F72" s="202"/>
      <c r="G72" s="33"/>
      <c r="H72" s="23">
        <v>15.3</v>
      </c>
      <c r="I72" s="43"/>
      <c r="J72" s="199"/>
    </row>
    <row r="73" spans="1:10" s="9" customFormat="1" ht="23.25" customHeight="1" x14ac:dyDescent="0.3">
      <c r="A73" s="176"/>
      <c r="B73" s="190"/>
      <c r="C73" s="71" t="s">
        <v>32</v>
      </c>
      <c r="D73" s="206"/>
      <c r="E73" s="208"/>
      <c r="F73" s="202"/>
      <c r="G73" s="66">
        <v>0</v>
      </c>
      <c r="H73" s="36">
        <v>511.25</v>
      </c>
      <c r="I73" s="44"/>
      <c r="J73" s="199"/>
    </row>
    <row r="74" spans="1:10" s="9" customFormat="1" ht="31.5" x14ac:dyDescent="0.25">
      <c r="A74" s="176"/>
      <c r="B74" s="191"/>
      <c r="C74" s="73" t="s">
        <v>122</v>
      </c>
      <c r="D74" s="160"/>
      <c r="E74" s="209"/>
      <c r="F74" s="203"/>
      <c r="G74" s="33"/>
      <c r="H74" s="33">
        <v>15.3</v>
      </c>
      <c r="I74" s="72"/>
      <c r="J74" s="200"/>
    </row>
    <row r="75" spans="1:10" ht="165.75" customHeight="1" x14ac:dyDescent="0.25">
      <c r="A75" s="176" t="s">
        <v>39</v>
      </c>
      <c r="B75" s="189" t="s">
        <v>90</v>
      </c>
      <c r="C75" s="45" t="s">
        <v>124</v>
      </c>
      <c r="D75" s="19" t="s">
        <v>23</v>
      </c>
      <c r="E75" s="19" t="s">
        <v>114</v>
      </c>
      <c r="F75" s="19" t="s">
        <v>148</v>
      </c>
      <c r="G75" s="49">
        <v>0</v>
      </c>
      <c r="H75" s="20">
        <f>2015.65+149.5</f>
        <v>2165.15</v>
      </c>
      <c r="I75" s="49">
        <v>0</v>
      </c>
      <c r="J75" s="21" t="s">
        <v>18</v>
      </c>
    </row>
    <row r="76" spans="1:10" s="6" customFormat="1" ht="23.25" customHeight="1" x14ac:dyDescent="0.25">
      <c r="A76" s="176"/>
      <c r="B76" s="190"/>
      <c r="C76" s="73" t="s">
        <v>123</v>
      </c>
      <c r="D76" s="22"/>
      <c r="E76" s="25"/>
      <c r="F76" s="25"/>
      <c r="G76" s="23"/>
      <c r="H76" s="23">
        <v>149.5</v>
      </c>
      <c r="I76" s="27"/>
      <c r="J76" s="76"/>
    </row>
    <row r="77" spans="1:10" ht="56.25" customHeight="1" x14ac:dyDescent="0.25">
      <c r="A77" s="176"/>
      <c r="B77" s="190"/>
      <c r="C77" s="46" t="s">
        <v>59</v>
      </c>
      <c r="D77" s="74"/>
      <c r="E77" s="168" t="s">
        <v>147</v>
      </c>
      <c r="F77" s="168" t="s">
        <v>148</v>
      </c>
      <c r="G77" s="75"/>
      <c r="H77" s="23"/>
      <c r="I77" s="27"/>
      <c r="J77" s="178" t="s">
        <v>34</v>
      </c>
    </row>
    <row r="78" spans="1:10" s="9" customFormat="1" ht="59.25" customHeight="1" x14ac:dyDescent="0.25">
      <c r="A78" s="176"/>
      <c r="B78" s="190"/>
      <c r="C78" s="28" t="s">
        <v>60</v>
      </c>
      <c r="D78" s="69" t="s">
        <v>103</v>
      </c>
      <c r="E78" s="168"/>
      <c r="F78" s="168"/>
      <c r="G78" s="128">
        <v>41</v>
      </c>
      <c r="H78" s="75">
        <v>869.74</v>
      </c>
      <c r="I78" s="49">
        <v>0</v>
      </c>
      <c r="J78" s="178"/>
    </row>
    <row r="79" spans="1:10" s="5" customFormat="1" ht="33" x14ac:dyDescent="0.25">
      <c r="A79" s="176"/>
      <c r="B79" s="190"/>
      <c r="C79" s="63" t="s">
        <v>122</v>
      </c>
      <c r="D79" s="69"/>
      <c r="E79" s="168"/>
      <c r="F79" s="168"/>
      <c r="G79" s="128">
        <v>41</v>
      </c>
      <c r="H79" s="75">
        <v>22</v>
      </c>
      <c r="I79" s="27"/>
      <c r="J79" s="178"/>
    </row>
    <row r="80" spans="1:10" s="9" customFormat="1" ht="39.75" customHeight="1" x14ac:dyDescent="0.25">
      <c r="A80" s="176"/>
      <c r="B80" s="190"/>
      <c r="C80" s="105" t="s">
        <v>61</v>
      </c>
      <c r="D80" s="193" t="s">
        <v>103</v>
      </c>
      <c r="E80" s="168"/>
      <c r="F80" s="168"/>
      <c r="G80" s="128">
        <v>41</v>
      </c>
      <c r="H80" s="26">
        <v>838.58</v>
      </c>
      <c r="I80" s="49">
        <v>0</v>
      </c>
      <c r="J80" s="178"/>
    </row>
    <row r="81" spans="1:25" s="9" customFormat="1" ht="33" x14ac:dyDescent="0.25">
      <c r="A81" s="177"/>
      <c r="B81" s="191"/>
      <c r="C81" s="63" t="s">
        <v>122</v>
      </c>
      <c r="D81" s="194"/>
      <c r="E81" s="168"/>
      <c r="F81" s="168"/>
      <c r="G81" s="128">
        <v>41</v>
      </c>
      <c r="H81" s="26">
        <v>22</v>
      </c>
      <c r="I81" s="27"/>
      <c r="J81" s="178"/>
    </row>
    <row r="82" spans="1:25" s="9" customFormat="1" ht="72" customHeight="1" x14ac:dyDescent="0.25">
      <c r="A82" s="188" t="s">
        <v>40</v>
      </c>
      <c r="B82" s="195" t="s">
        <v>146</v>
      </c>
      <c r="C82" s="48" t="s">
        <v>116</v>
      </c>
      <c r="D82" s="159" t="s">
        <v>23</v>
      </c>
      <c r="E82" s="159" t="s">
        <v>110</v>
      </c>
      <c r="F82" s="159" t="s">
        <v>148</v>
      </c>
      <c r="G82" s="33"/>
      <c r="H82" s="33"/>
      <c r="I82" s="34"/>
      <c r="J82" s="195" t="s">
        <v>87</v>
      </c>
    </row>
    <row r="83" spans="1:25" s="9" customFormat="1" ht="37.5" x14ac:dyDescent="0.25">
      <c r="A83" s="176"/>
      <c r="B83" s="196"/>
      <c r="C83" s="32" t="s">
        <v>91</v>
      </c>
      <c r="D83" s="206"/>
      <c r="E83" s="206"/>
      <c r="F83" s="206"/>
      <c r="G83" s="125">
        <v>268</v>
      </c>
      <c r="H83" s="134">
        <v>230</v>
      </c>
      <c r="I83" s="49">
        <v>0</v>
      </c>
      <c r="J83" s="196"/>
    </row>
    <row r="84" spans="1:25" s="9" customFormat="1" ht="27.75" customHeight="1" x14ac:dyDescent="0.25">
      <c r="A84" s="176"/>
      <c r="B84" s="196"/>
      <c r="C84" s="32" t="s">
        <v>92</v>
      </c>
      <c r="D84" s="206"/>
      <c r="E84" s="206"/>
      <c r="F84" s="206"/>
      <c r="G84" s="126"/>
      <c r="H84" s="33"/>
      <c r="I84" s="34"/>
      <c r="J84" s="196"/>
    </row>
    <row r="85" spans="1:25" s="9" customFormat="1" ht="18.75" x14ac:dyDescent="0.25">
      <c r="A85" s="176"/>
      <c r="B85" s="196"/>
      <c r="C85" s="80" t="s">
        <v>86</v>
      </c>
      <c r="D85" s="206"/>
      <c r="E85" s="206"/>
      <c r="F85" s="206"/>
      <c r="G85" s="127">
        <v>87.2</v>
      </c>
      <c r="H85" s="134">
        <f>114.4+90</f>
        <v>204.4</v>
      </c>
      <c r="I85" s="49">
        <v>0</v>
      </c>
      <c r="J85" s="196"/>
    </row>
    <row r="86" spans="1:25" s="9" customFormat="1" ht="43.5" customHeight="1" x14ac:dyDescent="0.25">
      <c r="A86" s="176"/>
      <c r="B86" s="196"/>
      <c r="C86" s="78" t="s">
        <v>96</v>
      </c>
      <c r="D86" s="206"/>
      <c r="E86" s="206"/>
      <c r="F86" s="206"/>
      <c r="G86" s="79">
        <v>0</v>
      </c>
      <c r="H86" s="49">
        <v>869.4</v>
      </c>
      <c r="I86" s="49">
        <v>0</v>
      </c>
      <c r="J86" s="196"/>
    </row>
    <row r="87" spans="1:25" s="9" customFormat="1" ht="30" customHeight="1" x14ac:dyDescent="0.25">
      <c r="A87" s="176"/>
      <c r="B87" s="196"/>
      <c r="C87" s="32" t="s">
        <v>52</v>
      </c>
      <c r="D87" s="206"/>
      <c r="E87" s="206"/>
      <c r="F87" s="206"/>
      <c r="G87" s="113">
        <v>50</v>
      </c>
      <c r="H87" s="134">
        <v>55</v>
      </c>
      <c r="I87" s="49">
        <v>0</v>
      </c>
      <c r="J87" s="196"/>
    </row>
    <row r="88" spans="1:25" s="14" customFormat="1" ht="25.5" customHeight="1" x14ac:dyDescent="0.25">
      <c r="A88" s="176"/>
      <c r="B88" s="196"/>
      <c r="C88" s="68" t="s">
        <v>97</v>
      </c>
      <c r="D88" s="206"/>
      <c r="E88" s="206"/>
      <c r="F88" s="206"/>
      <c r="G88" s="51">
        <v>0</v>
      </c>
      <c r="H88" s="135">
        <v>7</v>
      </c>
      <c r="I88" s="51">
        <v>0</v>
      </c>
      <c r="J88" s="196"/>
    </row>
    <row r="89" spans="1:25" s="15" customFormat="1" ht="36.75" customHeight="1" x14ac:dyDescent="0.25">
      <c r="A89" s="177"/>
      <c r="B89" s="197"/>
      <c r="C89" s="123" t="s">
        <v>130</v>
      </c>
      <c r="D89" s="206"/>
      <c r="E89" s="206"/>
      <c r="F89" s="206"/>
      <c r="G89" s="124">
        <v>40.6</v>
      </c>
      <c r="H89" s="51">
        <v>0</v>
      </c>
      <c r="I89" s="51">
        <v>0</v>
      </c>
      <c r="J89" s="196"/>
    </row>
    <row r="90" spans="1:25" s="15" customFormat="1" ht="36.75" customHeight="1" x14ac:dyDescent="0.25">
      <c r="A90" s="136"/>
      <c r="B90" s="145"/>
      <c r="C90" s="123" t="s">
        <v>155</v>
      </c>
      <c r="D90" s="160"/>
      <c r="E90" s="160"/>
      <c r="F90" s="160"/>
      <c r="G90" s="151">
        <v>0</v>
      </c>
      <c r="H90" s="51">
        <v>6</v>
      </c>
      <c r="I90" s="51">
        <v>0</v>
      </c>
      <c r="J90" s="197"/>
    </row>
    <row r="91" spans="1:25" s="15" customFormat="1" ht="98.25" customHeight="1" x14ac:dyDescent="0.25">
      <c r="A91" s="136" t="s">
        <v>42</v>
      </c>
      <c r="B91" s="133" t="s">
        <v>132</v>
      </c>
      <c r="C91" s="137" t="s">
        <v>133</v>
      </c>
      <c r="D91" s="132" t="s">
        <v>23</v>
      </c>
      <c r="E91" s="132" t="s">
        <v>134</v>
      </c>
      <c r="F91" s="132" t="s">
        <v>148</v>
      </c>
      <c r="G91" s="124">
        <v>9</v>
      </c>
      <c r="H91" s="49">
        <v>48.4</v>
      </c>
      <c r="I91" s="49"/>
      <c r="J91" s="133" t="s">
        <v>135</v>
      </c>
    </row>
    <row r="92" spans="1:25" ht="18" customHeight="1" x14ac:dyDescent="0.25">
      <c r="A92" s="173" t="s">
        <v>41</v>
      </c>
      <c r="B92" s="174"/>
      <c r="C92" s="174"/>
      <c r="D92" s="174"/>
      <c r="E92" s="174"/>
      <c r="F92" s="174"/>
      <c r="G92" s="174"/>
      <c r="H92" s="174"/>
      <c r="I92" s="174"/>
      <c r="J92" s="175"/>
    </row>
    <row r="93" spans="1:25" ht="192.75" customHeight="1" x14ac:dyDescent="0.25">
      <c r="A93" s="38" t="s">
        <v>106</v>
      </c>
      <c r="B93" s="96" t="s">
        <v>45</v>
      </c>
      <c r="C93" s="80" t="s">
        <v>137</v>
      </c>
      <c r="D93" s="22" t="s">
        <v>23</v>
      </c>
      <c r="E93" s="18" t="s">
        <v>114</v>
      </c>
      <c r="F93" s="18" t="s">
        <v>148</v>
      </c>
      <c r="G93" s="49">
        <v>0</v>
      </c>
      <c r="H93" s="81">
        <v>84</v>
      </c>
      <c r="I93" s="49">
        <v>0</v>
      </c>
      <c r="J93" s="35" t="s">
        <v>46</v>
      </c>
    </row>
    <row r="94" spans="1:25" ht="131.25" customHeight="1" x14ac:dyDescent="0.25">
      <c r="A94" s="50" t="s">
        <v>47</v>
      </c>
      <c r="B94" s="95" t="s">
        <v>93</v>
      </c>
      <c r="C94" s="32" t="s">
        <v>138</v>
      </c>
      <c r="D94" s="22" t="s">
        <v>23</v>
      </c>
      <c r="E94" s="18" t="s">
        <v>94</v>
      </c>
      <c r="F94" s="18" t="s">
        <v>148</v>
      </c>
      <c r="G94" s="49">
        <v>0</v>
      </c>
      <c r="H94" s="49">
        <v>0</v>
      </c>
      <c r="I94" s="49">
        <v>0</v>
      </c>
      <c r="J94" s="32" t="s">
        <v>43</v>
      </c>
    </row>
    <row r="95" spans="1:25" s="9" customFormat="1" ht="191.25" customHeight="1" x14ac:dyDescent="0.25">
      <c r="A95" s="115" t="s">
        <v>48</v>
      </c>
      <c r="B95" s="114" t="s">
        <v>126</v>
      </c>
      <c r="C95" s="35" t="s">
        <v>139</v>
      </c>
      <c r="D95" s="25" t="s">
        <v>23</v>
      </c>
      <c r="E95" s="39" t="s">
        <v>115</v>
      </c>
      <c r="F95" s="18" t="s">
        <v>148</v>
      </c>
      <c r="G95" s="51">
        <v>0</v>
      </c>
      <c r="H95" s="51">
        <v>21.39</v>
      </c>
      <c r="I95" s="51">
        <v>0</v>
      </c>
      <c r="J95" s="114" t="s">
        <v>49</v>
      </c>
      <c r="K95" s="171"/>
      <c r="L95" s="10"/>
      <c r="M95" s="10"/>
      <c r="N95" s="10"/>
      <c r="O95" s="10"/>
      <c r="P95" s="8"/>
      <c r="Q95" s="10"/>
      <c r="R95" s="10"/>
      <c r="S95" s="10"/>
      <c r="T95" s="10"/>
      <c r="U95" s="10"/>
      <c r="V95" s="10"/>
      <c r="W95" s="10"/>
      <c r="X95" s="10"/>
      <c r="Y95" s="10"/>
    </row>
    <row r="96" spans="1:25" ht="265.5" customHeight="1" x14ac:dyDescent="0.25">
      <c r="A96" s="94" t="s">
        <v>136</v>
      </c>
      <c r="B96" s="96" t="s">
        <v>50</v>
      </c>
      <c r="C96" s="35" t="s">
        <v>140</v>
      </c>
      <c r="D96" s="116" t="s">
        <v>23</v>
      </c>
      <c r="E96" s="39" t="s">
        <v>99</v>
      </c>
      <c r="F96" s="18" t="s">
        <v>148</v>
      </c>
      <c r="G96" s="51">
        <v>0</v>
      </c>
      <c r="H96" s="51">
        <v>0</v>
      </c>
      <c r="I96" s="51">
        <v>0</v>
      </c>
      <c r="J96" s="39" t="s">
        <v>51</v>
      </c>
      <c r="K96" s="172"/>
      <c r="L96" s="10"/>
      <c r="M96" s="10"/>
      <c r="N96" s="10"/>
      <c r="O96" s="10"/>
      <c r="P96" s="8"/>
      <c r="Q96" s="10"/>
      <c r="R96" s="10"/>
      <c r="S96" s="10"/>
      <c r="T96" s="10"/>
      <c r="U96" s="10"/>
      <c r="V96" s="10"/>
      <c r="W96" s="10"/>
      <c r="X96" s="10"/>
      <c r="Y96" s="10"/>
    </row>
    <row r="97" spans="1:10" ht="21.75" customHeight="1" x14ac:dyDescent="0.3">
      <c r="A97" s="183" t="s">
        <v>54</v>
      </c>
      <c r="B97" s="184"/>
      <c r="C97" s="184"/>
      <c r="D97" s="184"/>
      <c r="E97" s="184"/>
      <c r="F97" s="184"/>
      <c r="G97" s="184"/>
      <c r="H97" s="184"/>
      <c r="I97" s="184"/>
      <c r="J97" s="185"/>
    </row>
    <row r="98" spans="1:10" ht="117" customHeight="1" x14ac:dyDescent="0.25">
      <c r="A98" s="97" t="s">
        <v>151</v>
      </c>
      <c r="B98" s="142" t="s">
        <v>143</v>
      </c>
      <c r="C98" s="80" t="s">
        <v>141</v>
      </c>
      <c r="D98" s="52"/>
      <c r="E98" s="86" t="s">
        <v>100</v>
      </c>
      <c r="F98" s="143" t="s">
        <v>148</v>
      </c>
      <c r="G98" s="49">
        <v>0</v>
      </c>
      <c r="H98" s="49">
        <v>60</v>
      </c>
      <c r="I98" s="49">
        <v>0</v>
      </c>
      <c r="J98" s="32"/>
    </row>
    <row r="99" spans="1:10" ht="19.5" customHeight="1" x14ac:dyDescent="0.25">
      <c r="A99" s="53"/>
      <c r="B99" s="54"/>
      <c r="C99" s="55" t="s">
        <v>8</v>
      </c>
      <c r="D99" s="56"/>
      <c r="E99" s="56"/>
      <c r="F99" s="56"/>
      <c r="G99" s="57">
        <f>G7+G8+G9+G10+G11+G12+G13+G16+G18+G20+G23+G25+G27+G30+G37+G39+G41+G43+G45+G47+G49+G51+G53+G55+G57+G59+G61+G63+G65+G67+G69+G71+G73+G75+G78+G80+G83+G85+G86+G87+G88+G89+G91+G93+G94+G95+G96+G98</f>
        <v>8435.0000000000018</v>
      </c>
      <c r="H99" s="57">
        <f>H7+H8+H9+H10+H11+H12+H13+H16+H18+H23+H25+H27+H29+H30+H31+H32+H33+H34+H37+H39+H41+H43+H45+H47+H49+H51+H53+H55+H57+H59+H61+H63+H65+H67+H69+H71+H73+H75+H78+H80+H83+H85+H86+H87+H88+H89+H90+H91+H93+H94+H95+H96+H98</f>
        <v>41072.748000000007</v>
      </c>
      <c r="I99" s="58">
        <f>I7+I8+I9+I10+I11+I12+I13+I16+I18+I20+I23+I25+I27+I30+I31+I32+I33+I37+I39+I41+I43+I45+I47+I49+I51+I53+I55+I57+I59+I61+I63+I65+I67+I69+I71+I73+I75+I78+I80+I83+I85+I86+I87+I88+I89+I91+I93+I94+I96+I98</f>
        <v>12947.899999999998</v>
      </c>
      <c r="J99" s="59"/>
    </row>
    <row r="100" spans="1:10" ht="6" customHeight="1" x14ac:dyDescent="0.25">
      <c r="A100" s="12"/>
      <c r="B100" s="10"/>
      <c r="C100" s="10"/>
      <c r="D100" s="10"/>
      <c r="E100" s="10"/>
      <c r="F100" s="8"/>
      <c r="G100" s="10"/>
      <c r="H100" s="10"/>
      <c r="I100" s="10"/>
      <c r="J100" s="10"/>
    </row>
    <row r="101" spans="1:10" ht="9.75" hidden="1" customHeight="1" x14ac:dyDescent="0.25">
      <c r="A101" s="7"/>
      <c r="B101" s="10"/>
      <c r="C101" s="10"/>
      <c r="D101" s="10"/>
      <c r="E101" s="10"/>
      <c r="F101" s="8"/>
      <c r="G101" s="93"/>
      <c r="H101" s="10"/>
      <c r="I101" s="10"/>
      <c r="J101" s="10"/>
    </row>
    <row r="102" spans="1:10" ht="15" customHeight="1" x14ac:dyDescent="0.3">
      <c r="A102" s="7"/>
      <c r="B102" s="186" t="s">
        <v>144</v>
      </c>
      <c r="C102" s="187"/>
      <c r="D102" s="82"/>
      <c r="E102" s="82"/>
      <c r="F102" s="77"/>
      <c r="G102" s="82"/>
      <c r="H102" s="82"/>
      <c r="I102" s="82"/>
      <c r="J102" s="192" t="s">
        <v>145</v>
      </c>
    </row>
    <row r="103" spans="1:10" ht="23.25" customHeight="1" x14ac:dyDescent="0.3">
      <c r="A103" s="13"/>
      <c r="B103" s="187"/>
      <c r="C103" s="187"/>
      <c r="D103" s="82"/>
      <c r="E103" s="82"/>
      <c r="F103" s="77"/>
      <c r="G103" s="82"/>
      <c r="H103" s="82"/>
      <c r="I103" s="82"/>
      <c r="J103" s="192"/>
    </row>
    <row r="104" spans="1:10" ht="13.5" customHeight="1" x14ac:dyDescent="0.3">
      <c r="A104" s="13"/>
      <c r="B104" s="82"/>
      <c r="C104" s="82"/>
      <c r="D104" s="82"/>
      <c r="E104" s="82"/>
      <c r="F104" s="77"/>
      <c r="G104" s="82"/>
      <c r="H104" s="82"/>
      <c r="I104" s="82"/>
      <c r="J104" s="82"/>
    </row>
    <row r="105" spans="1:10" ht="3" customHeight="1" x14ac:dyDescent="0.3">
      <c r="A105" s="10"/>
      <c r="B105" s="182" t="s">
        <v>16</v>
      </c>
      <c r="C105" s="182"/>
      <c r="D105" s="82"/>
      <c r="E105" s="82"/>
      <c r="F105" s="77"/>
      <c r="G105" s="82"/>
      <c r="H105" s="82"/>
      <c r="I105" s="82"/>
      <c r="J105" s="182" t="s">
        <v>104</v>
      </c>
    </row>
    <row r="106" spans="1:10" ht="15" customHeight="1" x14ac:dyDescent="0.3">
      <c r="A106" s="10"/>
      <c r="B106" s="182"/>
      <c r="C106" s="182"/>
      <c r="D106" s="82"/>
      <c r="E106" s="82"/>
      <c r="F106" s="77"/>
      <c r="G106" s="82"/>
      <c r="H106" s="82"/>
      <c r="I106" s="82"/>
      <c r="J106" s="182"/>
    </row>
    <row r="107" spans="1:10" ht="15" customHeight="1" x14ac:dyDescent="0.25">
      <c r="A107" s="10"/>
      <c r="B107" s="10"/>
      <c r="C107" s="10"/>
      <c r="D107" s="10"/>
      <c r="E107" s="10"/>
      <c r="F107" s="8"/>
      <c r="G107" s="10"/>
      <c r="H107" s="10"/>
      <c r="I107" s="10"/>
      <c r="J107" s="10"/>
    </row>
    <row r="108" spans="1:10" ht="15" customHeight="1" x14ac:dyDescent="0.25">
      <c r="A108" s="10"/>
      <c r="B108" s="10"/>
      <c r="C108" s="10"/>
      <c r="D108" s="10"/>
      <c r="E108" s="10"/>
      <c r="F108" s="8"/>
      <c r="G108" s="10"/>
      <c r="H108" s="10"/>
      <c r="I108" s="10"/>
      <c r="J108" s="10"/>
    </row>
    <row r="109" spans="1:10" ht="15" customHeight="1" x14ac:dyDescent="0.25">
      <c r="A109" s="10"/>
      <c r="B109" s="10"/>
      <c r="C109" s="10"/>
      <c r="D109" s="10"/>
      <c r="E109" s="10"/>
      <c r="F109" s="8"/>
      <c r="G109" s="10"/>
      <c r="H109" s="10" t="s">
        <v>131</v>
      </c>
      <c r="I109" s="122"/>
      <c r="J109" s="10"/>
    </row>
    <row r="110" spans="1:10" ht="15" customHeight="1" x14ac:dyDescent="0.25">
      <c r="A110" s="10"/>
      <c r="B110" s="10"/>
      <c r="C110" s="10"/>
      <c r="D110" s="10"/>
      <c r="E110" s="10"/>
      <c r="F110" s="8"/>
      <c r="G110" s="10"/>
      <c r="H110" s="93">
        <f>G99+H99+I99</f>
        <v>62455.648000000001</v>
      </c>
      <c r="I110" s="10"/>
      <c r="J110" s="10"/>
    </row>
    <row r="111" spans="1:10" ht="15" customHeight="1" x14ac:dyDescent="0.25">
      <c r="A111" s="10"/>
      <c r="B111" s="10"/>
      <c r="C111" s="10"/>
      <c r="D111" s="10"/>
      <c r="E111" s="10"/>
      <c r="F111" s="8"/>
      <c r="G111" s="10"/>
      <c r="H111" s="10"/>
      <c r="J111" s="10"/>
    </row>
    <row r="112" spans="1:10" ht="15" customHeight="1" x14ac:dyDescent="0.25">
      <c r="A112" s="10"/>
      <c r="B112" s="10"/>
      <c r="C112" s="10"/>
      <c r="D112" s="10"/>
      <c r="E112" s="10"/>
      <c r="F112" s="8"/>
      <c r="G112" s="10"/>
      <c r="H112" s="10"/>
      <c r="J112" s="10"/>
    </row>
    <row r="113" spans="1:10" ht="15" customHeight="1" x14ac:dyDescent="0.25">
      <c r="A113" s="10"/>
      <c r="B113" s="10"/>
      <c r="C113" s="10"/>
      <c r="D113" s="10"/>
      <c r="E113" s="10"/>
      <c r="F113" s="8"/>
      <c r="G113" s="10"/>
      <c r="H113" s="10"/>
      <c r="J113" s="10"/>
    </row>
    <row r="114" spans="1:10" ht="15" customHeight="1" x14ac:dyDescent="0.25">
      <c r="A114" s="10"/>
      <c r="B114" s="10"/>
      <c r="C114" s="10"/>
      <c r="D114" s="10"/>
      <c r="E114" s="10"/>
      <c r="F114" s="8"/>
      <c r="G114" s="10"/>
      <c r="H114" s="10"/>
      <c r="I114" s="10"/>
      <c r="J114" s="10"/>
    </row>
    <row r="115" spans="1:10" ht="15" customHeight="1" x14ac:dyDescent="0.25">
      <c r="A115" s="10"/>
      <c r="B115" s="10"/>
      <c r="C115" s="10"/>
      <c r="D115" s="10"/>
      <c r="E115" s="10"/>
      <c r="F115" s="8"/>
      <c r="G115" s="10"/>
      <c r="H115" s="10"/>
      <c r="I115" s="10"/>
      <c r="J115" s="10"/>
    </row>
    <row r="116" spans="1:10" ht="15" customHeight="1" x14ac:dyDescent="0.25">
      <c r="A116" s="10"/>
      <c r="B116" s="10"/>
      <c r="C116" s="10"/>
      <c r="D116" s="10"/>
      <c r="E116" s="10"/>
      <c r="F116" s="8"/>
      <c r="G116" s="10"/>
      <c r="H116" s="10"/>
      <c r="I116" s="10"/>
      <c r="J116" s="10"/>
    </row>
    <row r="117" spans="1:10" ht="15" customHeight="1" x14ac:dyDescent="0.25">
      <c r="A117" s="10"/>
      <c r="B117" s="10"/>
      <c r="C117" s="10"/>
      <c r="D117" s="10"/>
      <c r="E117" s="10"/>
      <c r="F117" s="8"/>
      <c r="G117" s="10"/>
      <c r="H117" s="10"/>
      <c r="I117" s="10"/>
      <c r="J117" s="10"/>
    </row>
    <row r="118" spans="1:10" ht="15" customHeight="1" x14ac:dyDescent="0.25">
      <c r="A118" s="10"/>
      <c r="B118" s="10"/>
      <c r="C118" s="10"/>
      <c r="D118" s="10"/>
      <c r="E118" s="10"/>
      <c r="F118" s="8"/>
      <c r="G118" s="10"/>
      <c r="H118" s="10"/>
      <c r="I118" s="10"/>
      <c r="J118" s="10"/>
    </row>
    <row r="119" spans="1:10" ht="15" customHeight="1" x14ac:dyDescent="0.25">
      <c r="A119" s="10"/>
      <c r="B119" s="10"/>
      <c r="C119" s="10"/>
      <c r="D119" s="10"/>
      <c r="E119" s="10"/>
      <c r="F119" s="8"/>
      <c r="G119" s="10"/>
      <c r="H119" s="10"/>
      <c r="I119" s="10"/>
      <c r="J119" s="10"/>
    </row>
    <row r="120" spans="1:10" ht="15" customHeight="1" x14ac:dyDescent="0.25">
      <c r="A120" s="10"/>
      <c r="B120" s="10"/>
      <c r="C120" s="10"/>
      <c r="D120" s="10"/>
      <c r="E120" s="10"/>
      <c r="F120" s="8"/>
      <c r="G120" s="10"/>
      <c r="H120" s="10"/>
      <c r="I120" s="10"/>
      <c r="J120" s="10"/>
    </row>
    <row r="121" spans="1:10" ht="15" customHeight="1" x14ac:dyDescent="0.25">
      <c r="A121" s="10"/>
      <c r="B121" s="10"/>
      <c r="C121" s="10"/>
      <c r="D121" s="10"/>
      <c r="E121" s="10"/>
      <c r="F121" s="8"/>
      <c r="G121" s="10"/>
      <c r="H121" s="10"/>
      <c r="I121" s="10"/>
      <c r="J121" s="10"/>
    </row>
    <row r="122" spans="1:10" ht="15" customHeight="1" x14ac:dyDescent="0.25">
      <c r="A122" s="10"/>
      <c r="B122" s="10"/>
      <c r="C122" s="10"/>
      <c r="D122" s="10"/>
      <c r="E122" s="10"/>
      <c r="F122" s="8"/>
      <c r="G122" s="10"/>
      <c r="H122" s="10"/>
      <c r="I122" s="10"/>
      <c r="J122" s="10"/>
    </row>
    <row r="123" spans="1:10" ht="15" customHeight="1" x14ac:dyDescent="0.25">
      <c r="A123" s="10"/>
      <c r="B123" s="10"/>
      <c r="C123" s="10"/>
      <c r="D123" s="10"/>
      <c r="E123" s="10"/>
      <c r="F123" s="8"/>
      <c r="G123" s="10"/>
      <c r="H123" s="10"/>
      <c r="I123" s="10"/>
      <c r="J123" s="10"/>
    </row>
    <row r="124" spans="1:10" ht="15" customHeight="1" x14ac:dyDescent="0.25">
      <c r="A124" s="10"/>
      <c r="B124" s="10"/>
      <c r="C124" s="10"/>
      <c r="D124" s="10"/>
      <c r="E124" s="10"/>
      <c r="F124" s="8"/>
      <c r="G124" s="10"/>
      <c r="H124" s="10"/>
      <c r="I124" s="10"/>
      <c r="J124" s="10"/>
    </row>
    <row r="125" spans="1:10" ht="15" customHeight="1" x14ac:dyDescent="0.25">
      <c r="A125" s="10"/>
      <c r="B125" s="10"/>
      <c r="C125" s="10"/>
      <c r="D125" s="10"/>
      <c r="E125" s="10"/>
      <c r="F125" s="8"/>
      <c r="G125" s="10"/>
      <c r="H125" s="10"/>
      <c r="I125" s="10"/>
      <c r="J125" s="10"/>
    </row>
    <row r="126" spans="1:10" ht="15" customHeight="1" x14ac:dyDescent="0.25">
      <c r="A126" s="10"/>
      <c r="B126" s="10"/>
      <c r="C126" s="10"/>
      <c r="D126" s="10"/>
      <c r="E126" s="10"/>
      <c r="F126" s="8"/>
      <c r="G126" s="10"/>
      <c r="H126" s="10"/>
      <c r="I126" s="10"/>
      <c r="J126" s="10"/>
    </row>
    <row r="127" spans="1:10" ht="15" customHeight="1" x14ac:dyDescent="0.25">
      <c r="A127" s="10"/>
      <c r="B127" s="10"/>
      <c r="C127" s="10"/>
      <c r="D127" s="10"/>
      <c r="E127" s="10"/>
      <c r="F127" s="8"/>
      <c r="G127" s="10"/>
      <c r="H127" s="10"/>
      <c r="I127" s="10"/>
      <c r="J127" s="10"/>
    </row>
    <row r="128" spans="1:10" ht="15" customHeight="1" x14ac:dyDescent="0.25">
      <c r="A128" s="10"/>
      <c r="B128" s="10"/>
      <c r="C128" s="10"/>
      <c r="D128" s="10"/>
      <c r="E128" s="10"/>
      <c r="F128" s="8"/>
      <c r="G128" s="10"/>
      <c r="H128" s="10"/>
      <c r="I128" s="10"/>
      <c r="J128" s="10"/>
    </row>
    <row r="129" spans="1:10" ht="15" customHeight="1" x14ac:dyDescent="0.25">
      <c r="A129" s="10"/>
      <c r="B129" s="10"/>
      <c r="C129" s="10"/>
      <c r="D129" s="10"/>
      <c r="E129" s="10"/>
      <c r="F129" s="8"/>
      <c r="G129" s="10"/>
      <c r="H129" s="10"/>
      <c r="I129" s="10"/>
      <c r="J129" s="10"/>
    </row>
    <row r="130" spans="1:10" ht="15" customHeight="1" x14ac:dyDescent="0.25">
      <c r="A130" s="10"/>
      <c r="B130" s="10"/>
      <c r="C130" s="10"/>
      <c r="D130" s="10"/>
      <c r="E130" s="10"/>
      <c r="F130" s="8"/>
      <c r="G130" s="10"/>
      <c r="H130" s="10"/>
      <c r="I130" s="10"/>
      <c r="J130" s="10"/>
    </row>
    <row r="131" spans="1:10" ht="15" customHeight="1" x14ac:dyDescent="0.25">
      <c r="A131" s="10"/>
      <c r="B131" s="10"/>
      <c r="C131" s="10"/>
      <c r="D131" s="10"/>
      <c r="E131" s="10"/>
      <c r="F131" s="8"/>
      <c r="G131" s="10"/>
      <c r="H131" s="10"/>
      <c r="I131" s="10"/>
      <c r="J131" s="10"/>
    </row>
    <row r="132" spans="1:10" ht="15" customHeight="1" x14ac:dyDescent="0.25">
      <c r="A132" s="10"/>
      <c r="B132" s="10"/>
      <c r="C132" s="10"/>
      <c r="D132" s="10"/>
      <c r="E132" s="10"/>
      <c r="F132" s="8"/>
      <c r="G132" s="10"/>
      <c r="H132" s="10"/>
      <c r="I132" s="10"/>
      <c r="J132" s="10"/>
    </row>
    <row r="133" spans="1:10" ht="15" customHeight="1" x14ac:dyDescent="0.25">
      <c r="A133" s="10"/>
      <c r="B133" s="10"/>
      <c r="C133" s="10"/>
      <c r="D133" s="10"/>
      <c r="E133" s="10"/>
      <c r="F133" s="8"/>
      <c r="G133" s="10"/>
      <c r="H133" s="10"/>
      <c r="I133" s="10"/>
      <c r="J133" s="10"/>
    </row>
    <row r="134" spans="1:10" ht="15" customHeight="1" x14ac:dyDescent="0.25">
      <c r="A134" s="10"/>
      <c r="B134" s="10"/>
      <c r="C134" s="10"/>
      <c r="D134" s="10"/>
      <c r="E134" s="10"/>
      <c r="F134" s="8"/>
      <c r="G134" s="10"/>
      <c r="H134" s="10"/>
      <c r="I134" s="10"/>
      <c r="J134" s="10"/>
    </row>
    <row r="135" spans="1:10" ht="15" customHeight="1" x14ac:dyDescent="0.25">
      <c r="A135" s="10"/>
      <c r="B135" s="10"/>
      <c r="C135" s="10"/>
      <c r="D135" s="10"/>
      <c r="E135" s="10"/>
      <c r="F135" s="8"/>
      <c r="G135" s="10"/>
      <c r="H135" s="10"/>
      <c r="I135" s="10"/>
      <c r="J135" s="10"/>
    </row>
    <row r="136" spans="1:10" ht="15" customHeight="1" x14ac:dyDescent="0.25">
      <c r="A136" s="10"/>
    </row>
    <row r="137" spans="1:10" ht="15" customHeight="1" x14ac:dyDescent="0.25">
      <c r="A137" s="10"/>
    </row>
    <row r="138" spans="1:10" ht="15" customHeight="1" x14ac:dyDescent="0.25">
      <c r="A138" s="10"/>
    </row>
  </sheetData>
  <mergeCells count="58">
    <mergeCell ref="E3:E4"/>
    <mergeCell ref="J36:J74"/>
    <mergeCell ref="F36:F74"/>
    <mergeCell ref="A35:J35"/>
    <mergeCell ref="A15:A19"/>
    <mergeCell ref="J22:J28"/>
    <mergeCell ref="D36:D74"/>
    <mergeCell ref="E36:E74"/>
    <mergeCell ref="B36:B74"/>
    <mergeCell ref="A36:A74"/>
    <mergeCell ref="A31:A33"/>
    <mergeCell ref="B31:B33"/>
    <mergeCell ref="G3:I3"/>
    <mergeCell ref="J31:J33"/>
    <mergeCell ref="E31:E33"/>
    <mergeCell ref="D31:D33"/>
    <mergeCell ref="B105:C106"/>
    <mergeCell ref="J105:J106"/>
    <mergeCell ref="A97:J97"/>
    <mergeCell ref="B102:C103"/>
    <mergeCell ref="E77:E81"/>
    <mergeCell ref="F77:F81"/>
    <mergeCell ref="B75:B81"/>
    <mergeCell ref="J102:J103"/>
    <mergeCell ref="D80:D81"/>
    <mergeCell ref="B82:B89"/>
    <mergeCell ref="A82:A89"/>
    <mergeCell ref="D82:D90"/>
    <mergeCell ref="E82:E90"/>
    <mergeCell ref="F82:F90"/>
    <mergeCell ref="J82:J90"/>
    <mergeCell ref="K95:K96"/>
    <mergeCell ref="A92:J92"/>
    <mergeCell ref="J77:J81"/>
    <mergeCell ref="J15:J21"/>
    <mergeCell ref="F31:F33"/>
    <mergeCell ref="B22:B29"/>
    <mergeCell ref="A22:A29"/>
    <mergeCell ref="D22:D29"/>
    <mergeCell ref="E22:E29"/>
    <mergeCell ref="F22:F29"/>
    <mergeCell ref="A75:A81"/>
    <mergeCell ref="A2:J2"/>
    <mergeCell ref="A14:J14"/>
    <mergeCell ref="A6:J6"/>
    <mergeCell ref="E15:E21"/>
    <mergeCell ref="F15:F21"/>
    <mergeCell ref="F3:F4"/>
    <mergeCell ref="J3:J4"/>
    <mergeCell ref="A7:A13"/>
    <mergeCell ref="B7:B13"/>
    <mergeCell ref="J10:J13"/>
    <mergeCell ref="D15:D21"/>
    <mergeCell ref="B15:B19"/>
    <mergeCell ref="A3:A4"/>
    <mergeCell ref="B3:B4"/>
    <mergeCell ref="C3:C4"/>
    <mergeCell ref="D3:D4"/>
  </mergeCells>
  <pageMargins left="0.59055118110236227" right="0.78740157480314965" top="1.1811023622047245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user</cp:lastModifiedBy>
  <cp:lastPrinted>2019-08-23T13:27:57Z</cp:lastPrinted>
  <dcterms:created xsi:type="dcterms:W3CDTF">2018-09-11T07:29:21Z</dcterms:created>
  <dcterms:modified xsi:type="dcterms:W3CDTF">2019-08-23T13:28:16Z</dcterms:modified>
</cp:coreProperties>
</file>