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mc:AlternateContent xmlns:mc="http://schemas.openxmlformats.org/markup-compatibility/2006">
    <mc:Choice Requires="x15">
      <x15ac:absPath xmlns:x15ac="http://schemas.microsoft.com/office/spreadsheetml/2010/11/ac" url="J:\проєкт сесія Програма\"/>
    </mc:Choice>
  </mc:AlternateContent>
  <xr:revisionPtr revIDLastSave="0" documentId="13_ncr:1_{3C50AEC8-2BE6-4DCA-8B60-B3ABC07164B9}" xr6:coauthVersionLast="37" xr6:coauthVersionMax="37" xr10:uidLastSave="{00000000-0000-0000-0000-000000000000}"/>
  <bookViews>
    <workbookView xWindow="0" yWindow="0" windowWidth="16380" windowHeight="8190" tabRatio="518" xr2:uid="{00000000-000D-0000-FFFF-FFFF00000000}"/>
  </bookViews>
  <sheets>
    <sheet name="Лист3 (3)" sheetId="5" r:id="rId1"/>
  </sheets>
  <definedNames>
    <definedName name="__xlnm.Print_Area" localSheetId="0">'Лист3 (3)'!$A$1:$O$252</definedName>
    <definedName name="OLE_LINK1" localSheetId="0">#N/A</definedName>
    <definedName name="_xlnm.Print_Area" localSheetId="0">'Лист3 (3)'!$A$1:$L$236</definedName>
  </definedNames>
  <calcPr calcId="179021"/>
</workbook>
</file>

<file path=xl/calcChain.xml><?xml version="1.0" encoding="utf-8"?>
<calcChain xmlns="http://schemas.openxmlformats.org/spreadsheetml/2006/main">
  <c r="H194" i="5" l="1"/>
  <c r="I194" i="5"/>
  <c r="J194" i="5"/>
  <c r="K194" i="5"/>
  <c r="G194" i="5"/>
  <c r="H49" i="5" l="1"/>
  <c r="I49" i="5"/>
  <c r="J49" i="5"/>
  <c r="K49" i="5"/>
  <c r="G49" i="5"/>
  <c r="H206" i="5" l="1"/>
  <c r="I206" i="5"/>
  <c r="J206" i="5"/>
  <c r="K206" i="5"/>
  <c r="G206" i="5"/>
  <c r="H232" i="5" l="1"/>
  <c r="I232" i="5"/>
  <c r="J232" i="5"/>
  <c r="K232" i="5"/>
  <c r="G232" i="5"/>
  <c r="Q232" i="5" l="1"/>
  <c r="P232" i="5"/>
  <c r="N232" i="5"/>
  <c r="O232" i="5"/>
  <c r="K54" i="5"/>
  <c r="J54" i="5"/>
  <c r="I54" i="5"/>
  <c r="H54" i="5"/>
  <c r="G54" i="5"/>
  <c r="G124" i="5" l="1"/>
  <c r="K181" i="5" l="1"/>
  <c r="J181" i="5"/>
  <c r="I181" i="5"/>
  <c r="H181" i="5"/>
  <c r="G181" i="5"/>
  <c r="K170" i="5"/>
  <c r="J170" i="5"/>
  <c r="I170" i="5"/>
  <c r="H170" i="5"/>
  <c r="G170" i="5"/>
  <c r="K130" i="5"/>
  <c r="J130" i="5"/>
  <c r="I130" i="5"/>
  <c r="H130" i="5"/>
  <c r="G130" i="5"/>
  <c r="K124" i="5"/>
  <c r="J124" i="5"/>
  <c r="I124" i="5"/>
  <c r="H124" i="5"/>
  <c r="K120" i="5"/>
  <c r="J120" i="5"/>
  <c r="I120" i="5"/>
  <c r="H120" i="5"/>
  <c r="G120" i="5"/>
  <c r="K92" i="5"/>
  <c r="J92" i="5"/>
  <c r="I92" i="5"/>
  <c r="H92" i="5"/>
  <c r="G92" i="5"/>
  <c r="K79" i="5"/>
  <c r="J79" i="5"/>
  <c r="I79" i="5"/>
  <c r="H79" i="5"/>
  <c r="K69" i="5"/>
  <c r="J69" i="5"/>
  <c r="I69" i="5"/>
  <c r="H69" i="5"/>
  <c r="G69" i="5"/>
  <c r="K64" i="5"/>
  <c r="J64" i="5"/>
  <c r="I64" i="5"/>
  <c r="H64" i="5"/>
  <c r="G64" i="5"/>
  <c r="K59" i="5"/>
  <c r="J59" i="5"/>
  <c r="I59" i="5"/>
  <c r="H59" i="5"/>
  <c r="G59" i="5"/>
  <c r="K43" i="5"/>
  <c r="J43" i="5"/>
  <c r="I43" i="5"/>
  <c r="H43" i="5"/>
  <c r="G43" i="5"/>
  <c r="K34" i="5"/>
  <c r="J34" i="5"/>
  <c r="I34" i="5"/>
  <c r="H34" i="5"/>
  <c r="G34" i="5"/>
  <c r="K27" i="5"/>
  <c r="J27" i="5"/>
  <c r="I27" i="5"/>
  <c r="H27" i="5"/>
  <c r="G27" i="5"/>
  <c r="M232" i="5" l="1"/>
  <c r="R232" i="5"/>
  <c r="G79" i="5"/>
</calcChain>
</file>

<file path=xl/sharedStrings.xml><?xml version="1.0" encoding="utf-8"?>
<sst xmlns="http://schemas.openxmlformats.org/spreadsheetml/2006/main" count="949" uniqueCount="515">
  <si>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</si>
  <si>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</si>
  <si>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</si>
  <si>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</si>
  <si>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</si>
  <si>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</si>
  <si>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 громадські організації  Житомирської міської об'єднаної територіальної громади</t>
  </si>
  <si>
    <t>Департамент соціальної політики Житомирської міської ради, громадські організації Житомирської міської об'єднаної територіальної громади</t>
  </si>
  <si>
    <t>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</si>
  <si>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</si>
  <si>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</si>
  <si>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</si>
  <si>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</si>
  <si>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Департамент соціальної політики Житомирської міської ради, громадські організації Житомирської міської об'єднаної територіальної громади (за згодою)</t>
  </si>
  <si>
    <t>Департамент соціальної політики Житомирської ради</t>
  </si>
  <si>
    <t>2021-2025</t>
  </si>
  <si>
    <t>Завдання</t>
  </si>
  <si>
    <t>Очікуваний результат</t>
  </si>
  <si>
    <t>Місцевий бюджет</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</si>
  <si>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об’єднаної територіальної громади</t>
  </si>
  <si>
    <t>Охоплення соціальною підтримкою окремих верств населення</t>
  </si>
  <si>
    <t>Відзначення осіб, яким виповнилось 100  і більше років</t>
  </si>
  <si>
    <t>Надання додаткових гарантій соціального захисту мешканцям  Житомирської міської об’єднаної територіальної громади</t>
  </si>
  <si>
    <t>Підтримка осіб – надавачів соціальних послуг</t>
  </si>
  <si>
    <t>Надання додаткових гарантій соціального захисту мешканцям Житомирської міської об’єднаної територіальної громади</t>
  </si>
  <si>
    <t>Надання додаткових послуг</t>
  </si>
  <si>
    <t>Надання додаткових соціальних гарантій Почесним громадянам міста Житомира</t>
  </si>
  <si>
    <t>Надання додаткових гарантій соціального захисту окремим категоріям населення Житомирської міської об'єднаної територіальної громади</t>
  </si>
  <si>
    <t>Надання додаткової підтримки окремим категоріям громадян</t>
  </si>
  <si>
    <t>Обласний бюджет</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</si>
  <si>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</si>
  <si>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Департамент соціальної політики Житомирської міської ради, громадські та благодійні організації Житомирської міської об'єднаної територіальної громади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</si>
  <si>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</si>
  <si>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</si>
  <si>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</si>
  <si>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</si>
  <si>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</si>
  <si>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</si>
  <si>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</si>
  <si>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</si>
  <si>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</si>
  <si>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</si>
  <si>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</si>
  <si>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</si>
  <si>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Задоволення потреби першої необхідності в одязі бездомних громадян та осіб, звільнених з місць позбавлення волі</t>
  </si>
  <si>
    <t>Зростання активності громадян, громадських організацій, залучених до процесу розвитку громади Житомирської міської об’єднаної територіальної громади</t>
  </si>
  <si>
    <t xml:space="preserve">Управління:
культури;
департамент соціальної політики Житомирської міської ради
</t>
  </si>
  <si>
    <t>Відповідно до цільової Програми</t>
  </si>
  <si>
    <t xml:space="preserve">Департамент
 соціальної політики Житомирської міської ради,
громадські організації Житомирської міської об’єднаної територіальної громади  
</t>
  </si>
  <si>
    <t xml:space="preserve">Сприяння активному довголіттю мешканцям
Житомирської міської об’єднаної територіальної громади
</t>
  </si>
  <si>
    <t xml:space="preserve">Департамент  соціальної політики Житомирської міської ради,
громадські та благодійні організації Житомирської міської об’єднаної територіальної громади (за згодою)
</t>
  </si>
  <si>
    <t>Покращення надання соціальних послуг</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</si>
  <si>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організації Житомирської міської об’єднаної територіальної громади  (за згодою)
</t>
  </si>
  <si>
    <t>Спільна координація дій щодо соціального захисту соціально-вразливих груп населення</t>
  </si>
  <si>
    <t xml:space="preserve">Департамент
соціальної політики Житомирської міської ради, громадські організації Житомирської міської об’єднаної територіальної громади  
</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</si>
  <si>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</si>
  <si>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</si>
  <si>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</si>
  <si>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</si>
  <si>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</si>
  <si>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</si>
  <si>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</si>
  <si>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</si>
  <si>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</si>
  <si>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</si>
  <si>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</si>
  <si>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</si>
  <si>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</si>
  <si>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</si>
  <si>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</si>
  <si>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</si>
  <si>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</si>
  <si>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</si>
  <si>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</si>
  <si>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</si>
  <si>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</si>
  <si>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</si>
  <si>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</si>
  <si>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</si>
  <si>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</si>
  <si>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</si>
  <si>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ОТГ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</si>
  <si>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</si>
  <si>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</si>
  <si>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</si>
  <si>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</si>
  <si>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</si>
  <si>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</si>
  <si>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</si>
  <si>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</si>
  <si>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</si>
  <si>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</si>
  <si>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</si>
  <si>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Житомирський міський центр зайнятості 
(за згодою)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</si>
  <si>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</si>
  <si>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</si>
  <si>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</si>
  <si>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</si>
  <si>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</si>
  <si>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</si>
  <si>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</si>
  <si>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</si>
  <si>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</si>
  <si>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</si>
  <si>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</si>
  <si>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</si>
  <si>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</si>
  <si>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 xml:space="preserve">Поліпшення соціального захисту сімей загиблих учасників АТО/ООС
</t>
  </si>
  <si>
    <t xml:space="preserve">Департамент соціальної політики Житомирської міської ради; Управління комунального
житлового, муніципального розвитку міської ради; 
Управління соціального захисту населення Богунського району, Управління соціального захисту населення  Корольовського району
</t>
  </si>
  <si>
    <t>Додаткова підтримка учасників АТО/ООС та членів сімей загиблих учасників АТО/ООС</t>
  </si>
  <si>
    <t>Департамент містобудування та земельних відносин Житомирської  міської ради</t>
  </si>
  <si>
    <t>Поліпшення житлових умов учасників АТ/ООС та членів сімей загиблих учасників АТО/ООС</t>
  </si>
  <si>
    <t xml:space="preserve">Відділ по обліку та розподілу жилої площі Житомирської міської ради
Житомирський МВК
</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</si>
  <si>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</si>
  <si>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</si>
  <si>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</si>
  <si>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</si>
  <si>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</si>
  <si>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</si>
  <si>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</si>
  <si>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</si>
  <si>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Житомирський МВК (за згодою)
</t>
  </si>
  <si>
    <t>Управління культури Житомирської міської ради</t>
  </si>
  <si>
    <t>Управління охорони здоров’я Житомирської  міської ради</t>
  </si>
  <si>
    <t xml:space="preserve">Міський центр соціальних служб для сім’ї, дітей та молоді,
управління по зв’язках з громадськістю Житомирської міської ради
</t>
  </si>
  <si>
    <t>Департамент освіти Житомирської  міської ради</t>
  </si>
  <si>
    <t>Департамент освіти Житомирської міської ради</t>
  </si>
  <si>
    <t>Управління охорони здоров’я Житомирської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</si>
  <si>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t>
  </si>
  <si>
    <t xml:space="preserve">Департамент містобудування та земельних відносин Житомирської  міської ради,
Міська комісія з топоніміки 
Житомирський МВК (за згодою)
</t>
  </si>
  <si>
    <t xml:space="preserve">Управління сім’ї, молоді та спорту міської ради
Міський центр соціальних служб для сім’ї, дітей та молоді Центр соціальної допомоги учасникам АТО/ООС та їх сім'ям, ВПО та їх сім'ям, сім'ям загиблих при виконанні службових обов'язків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</si>
  <si>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</si>
  <si>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</si>
  <si>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</si>
  <si>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</si>
  <si>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</si>
  <si>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</si>
  <si>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</si>
  <si>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</si>
  <si>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Департамент соціальної політики Житомирської міської ради,Управління соціального захисту населення Богунського району, Управління соціального захисту населення Корольовського району</t>
  </si>
  <si>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БО«Комплексний заклад соціального захисту для осіб, що потрапили в складні життєві обставини» (за згодою)
</t>
  </si>
  <si>
    <t xml:space="preserve">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Корольовського району  
</t>
  </si>
  <si>
    <t xml:space="preserve">Департамент соціальної політики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</si>
  <si>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</si>
  <si>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</si>
  <si>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</si>
  <si>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</si>
  <si>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</si>
  <si>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Забезпечення соціальної захищеності осіб з інвалідністю</t>
  </si>
  <si>
    <t>Забезпечення соціальною підтримкою окремих категорій громадян Житомирської міської об'єднаної територіальної громади</t>
  </si>
  <si>
    <t>Управління з розвитку села Вереси Житомирської міської ради</t>
  </si>
  <si>
    <t>Напрямки діяльності, завдання та заходи реалізації Комплексної Програми соціального захисту населення Житомирської міської об'єднаної територіальної громади на 2021-2025 роки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</si>
  <si>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</si>
  <si>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</si>
  <si>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</si>
  <si>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</si>
  <si>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 xml:space="preserve">Департамент соціальної політики Житомирської міської ради, громадські організації Житомирської міської об'єднаної територіальної громади </t>
  </si>
  <si>
    <t>Не потребує фінансування</t>
  </si>
  <si>
    <t>Субвенція з державного бюджету  Місцевий бюджет</t>
  </si>
  <si>
    <t>Покращення обізнаності людей щодо можливостей отримання/надання допомоги</t>
  </si>
  <si>
    <t>Департамент соціальної політики Житомирської ради, ЖОГО "Милосердя"</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</si>
  <si>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</si>
  <si>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</si>
  <si>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</si>
  <si>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</si>
  <si>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2.1.3. Забезпечення безоплатним гарячим харчуванням пенсіонерів,осіб з інвалідністю, малозабезпечених верств населення Житомирської міської об'єднаної територіальної громади</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</si>
  <si>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</si>
  <si>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</si>
  <si>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</si>
  <si>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 xml:space="preserve">3.1.1. Відзначення Почесних громадян за видатні заслуги перед територіальною громадою до Дня міста Житомира </t>
  </si>
  <si>
    <t>3.1.2. Надання пільг особам з інвалідністю по зору 1 та 2 групи на оплату житлово-комунальних послуг</t>
  </si>
  <si>
    <t>3.1.3. Надання щомісячної грошової компенсації витрат на автомобільне паливо особам, які мають особливі трудові заслуги перед Батьківщиною</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</si>
  <si>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</si>
  <si>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</si>
  <si>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</si>
  <si>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</si>
  <si>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</si>
  <si>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</si>
  <si>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</si>
  <si>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</si>
  <si>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</si>
  <si>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</si>
  <si>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</si>
  <si>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</si>
  <si>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</si>
  <si>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</si>
  <si>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</si>
  <si>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</si>
  <si>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</si>
  <si>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</si>
  <si>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</si>
  <si>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</si>
  <si>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13. Забезпечення підтримки учасників АТО/ООС та членів сімей загиблих учасників АТО/ООС</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</si>
  <si>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</si>
  <si>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</si>
  <si>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6.1.1. Забезпечення  технічними та іншими засобами реабілітації  осіб з інвалідністю та інших окремих категорій населення</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</si>
  <si>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</si>
  <si>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</si>
  <si>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</si>
  <si>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</si>
  <si>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</si>
  <si>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8.2.1. Проведення соціальних, культурних заходів, спрямованих на підвищення громадської активності соціально незахищених верств населення Житомирської міської об'єднаної територіальної громади, їх активізацію та соціальну свідомість</t>
  </si>
  <si>
    <t>8.3.1. Надання фінансової та організаційної підтримки на реалізацію соціальних проєктів громадськими та благодійними організаціями Житомирської міської об'єднаної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</si>
  <si>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</si>
  <si>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</si>
  <si>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</si>
  <si>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</si>
  <si>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</si>
  <si>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</si>
  <si>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</si>
  <si>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</si>
  <si>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</si>
  <si>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</si>
  <si>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</si>
  <si>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</si>
  <si>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</si>
  <si>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</si>
  <si>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</si>
  <si>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</si>
  <si>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</si>
  <si>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</si>
  <si>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</si>
  <si>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</si>
  <si>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</si>
  <si>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</si>
  <si>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 - 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</si>
  <si>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</si>
  <si>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</si>
  <si>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</si>
  <si>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</si>
  <si>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</si>
  <si>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</si>
  <si>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</si>
  <si>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</si>
  <si>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10.5.1. Проведення семінарів, тренінгів та інших заходів спрямованих на вирішення питання зайнятості молоді </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</si>
  <si>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</si>
  <si>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</si>
  <si>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</si>
  <si>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</si>
  <si>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</si>
  <si>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</si>
  <si>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10.7. Сприяння започаткування власної справи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</si>
  <si>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</si>
  <si>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об’єднаної територіальної громади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</si>
  <si>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</si>
  <si>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</si>
  <si>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</si>
  <si>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</si>
  <si>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11.1.1 Надання адресної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</si>
  <si>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</si>
  <si>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</si>
  <si>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</si>
  <si>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</si>
  <si>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</si>
  <si>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</si>
  <si>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 xml:space="preserve">13.4.1. Звільнення від сплати житлово-комунальних послуг сімей загиблих учасників АТО/ООС
(50% відшкодування з місцевого бюджету)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</si>
  <si>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</si>
  <si>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</si>
  <si>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</si>
  <si>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</si>
  <si>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</si>
  <si>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</si>
  <si>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13.7.1.2. Оздоровлення дітей у ДЦ «Артек» та «Молода гвардія</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</si>
  <si>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</si>
  <si>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</si>
  <si>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</si>
  <si>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</si>
  <si>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</si>
  <si>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</si>
  <si>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13.9.6. Надання терапевтичної та хірургічної стоматологічної допомоги учасникам АТО/ООС, членам сімей загиблих в зоні АТО/ООС</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</si>
  <si>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</si>
  <si>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</si>
  <si>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</si>
  <si>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</si>
  <si>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</si>
  <si>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</si>
  <si>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</si>
  <si>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</si>
  <si>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</si>
  <si>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</si>
  <si>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</si>
  <si>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</si>
  <si>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</si>
  <si>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</si>
  <si>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13.14.3.Організація надання послуг з соціальної та професійної адаптації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</si>
  <si>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</si>
  <si>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</si>
  <si>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</si>
  <si>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</si>
  <si>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</si>
  <si>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</si>
  <si>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</si>
  <si>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</si>
  <si>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14.3.1.Забезпечення фінансування для здійснення заходів, спрямованих на соціальний захист бездомних осіб  та осіб, звільнених з місць позбавлення волі</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</si>
  <si>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</si>
  <si>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</si>
  <si>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</si>
  <si>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</si>
  <si>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</si>
  <si>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</si>
  <si>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 xml:space="preserve">Міський центр соціальних служб для сім’ї, дітей та молоді міської ради, Центр соціальної роботи з учасниками АТО/ООС, ВПО та їх сім'ями, сім'ями загиблих при виконанні службових обов'язків
Громадські та благодійні організації 
(за згодою)
</t>
  </si>
  <si>
    <t xml:space="preserve">Міський центр соціальних служб для сім’ї, дітей та молоді міської ради Центр соціальної роботи учасникам АТО/ООС , ВПО та їх сім'ями, сім'ями загиблих при виконанні службових обов'язків,
Житомирський місцевий центр з надання безоплатної вторинної правової допомоги 
(за згодою)
</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</si>
  <si>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</si>
  <si>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</si>
  <si>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</si>
  <si>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</si>
  <si>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</si>
  <si>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</si>
  <si>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</si>
  <si>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</si>
  <si>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</si>
  <si>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</si>
  <si>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</si>
  <si>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</si>
  <si>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</si>
  <si>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</si>
  <si>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</si>
  <si>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</si>
  <si>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</si>
  <si>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Забезпечення соціальної підтримки учасників АТО/ООС, членів їх сімей </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</si>
  <si>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</si>
  <si>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</si>
  <si>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 xml:space="preserve">Управління сім’ї, молоді та спорту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</si>
  <si>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 xml:space="preserve">Управління сім’ї, молоді та спорту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</si>
  <si>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</si>
  <si>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</si>
  <si>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</si>
  <si>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</si>
  <si>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13.6.4.Грошова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</si>
  <si>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13.6.3.Грошова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</si>
  <si>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</si>
  <si>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</si>
  <si>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</si>
  <si>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</si>
  <si>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</si>
  <si>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</si>
  <si>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</si>
  <si>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</si>
  <si>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 xml:space="preserve">8.5.1. Забезпечення співпраці з міською Організацією Товариства Червоного Хреста України, релігійними конфесіями, благодійними організаціями і фондами з метою спільної координації дій щодо соціального захисту жителів Житомирської міської об’єднаної територіальної громади </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</si>
  <si>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</si>
  <si>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</si>
  <si>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</si>
  <si>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</si>
  <si>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інвалідів,
Комунальні підприємства , інші
</t>
  </si>
  <si>
    <t>Виконавчий комітет Житомирської міської ради  Служба (управління) у справах дітей Житомирської міської ради,  Департамент соціальної політики Житомирської міської ради</t>
  </si>
  <si>
    <t>Департамент соціальної політики Житомирської міської ради,  ЖОГО "Милосердя"</t>
  </si>
  <si>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</si>
  <si>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</si>
  <si>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</si>
  <si>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</si>
  <si>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</si>
  <si>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Управління капітального будівництва Житомирської міської ради  Департамент соціальної політики Житомирської міської ради</t>
  </si>
  <si>
    <t>8.1.1. Надання фінансової підтримки громадським організаціям ветеранів та осіб з інвалідністю Житомирської міської об'єднаної територіальної громади  на реалізацію проєктів (заходів) соціального спрямування (за результатами конкурсу)</t>
  </si>
  <si>
    <t xml:space="preserve">Державний бюджет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</si>
  <si>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</si>
  <si>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</si>
  <si>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 Активізація роботи з громадськими організаціями Житомирської міської об'єднаної територіальної громади та ефективна співпраця з соціальними партнерами</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</si>
  <si>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</si>
  <si>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</si>
  <si>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</si>
  <si>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</si>
  <si>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</si>
  <si>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15.2.3.Узагальнення інформації про діяльність всіх державних і громадських організацій у сфері соціальної підтримки і допомоги</t>
  </si>
  <si>
    <t xml:space="preserve">Забезпечення підтримки громадян – членів громадських організацій ветеранів та осіб з інвалідністю, а також окремих громадян  Житомирської міської об’єднаної територіальної громади
</t>
  </si>
  <si>
    <t>8.5.Співпрацювати з інститутами громадянського суспільства, діяльність яких має соціальну спрямованість</t>
  </si>
  <si>
    <t>Залучення інститутів громадянського суспільства соціального спрямування до співпраці, забезпечення громадської активності організацій</t>
  </si>
  <si>
    <t xml:space="preserve">1.1.2. Надання адресної матеріальної допомоги пенсіонерам, особам з інвалідністю, малозабезпеченим верствам населення та іншим категоріям громадян Житомирської міської об’єднаної територіальної громади; в тому числі надання одноразової адресної матеріальної допомоги сім’ям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обов'язків)в зоні АТО/ООС під час безпосередньої участі в ній, в розмірі 100,0 тис.грн.
</t>
  </si>
  <si>
    <t>1.1.3.Надання допомоги за рахунок коштів на виконання депутатських повноважень (забезпечення потреб виборчого округу за пропозиціями депутатів міської ради)</t>
  </si>
  <si>
    <t>1.1.4.Щомісячна адресна матеріальна допомога громадянам, які мають почесне звання "Заслужений донор України"</t>
  </si>
  <si>
    <t>1.1.5. Надання адресної допомоги багатодітним родинам, які мають шість і більше дітей (на неповнолітніх дітей)</t>
  </si>
  <si>
    <t>1.1.6. Надання щомісячної адресної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</si>
  <si>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допомоги для сплати житлово-комунальних послуг особам з інвалідністю по зору 1 та 2 групи</t>
  </si>
  <si>
    <t>1.1.8. Надання адресної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</si>
  <si>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1.1.9. Надання адресної допомоги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послуги і назад, у місті Житомирі (згідно інформації управління охорони здоров'я міської ради)</t>
  </si>
  <si>
    <t xml:space="preserve">1.1.10. Надання допомоги на поховання окремих категорій громадян
</t>
  </si>
  <si>
    <t>1.1.11. Надання допомоги на поховання деяких категорій осіб виконавцю волевиявлення померлого або особі, яка зобов’язалась поховати померлого</t>
  </si>
  <si>
    <t>1.1.12. Надання одноразової грошової допомоги в розмірі 1000 гривень особам, яким виповнилось 100 і більше років</t>
  </si>
  <si>
    <t>1.1.13. Надання адресної матеріальної допомоги хворим на фенілкетонурію, старшим 14 років,  на придбання лікувального харчування</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</si>
  <si>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</si>
  <si>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</si>
  <si>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</si>
  <si>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</si>
  <si>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</si>
  <si>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організацій в сфері соціального захисту</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</si>
  <si>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</si>
  <si>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</si>
  <si>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</si>
  <si>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</si>
  <si>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</si>
  <si>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</si>
  <si>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11.1. Забезпечити надання адресної матеріальної допомоги батькам-вихователям дитячих будинків сімейного типу</t>
  </si>
  <si>
    <t>12.1.Забезпечення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</si>
  <si>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 xml:space="preserve">12.1.1.Надання щомісячної допомоги внутрішньо переміщеним особам на оренду житла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</si>
  <si>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</si>
  <si>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</si>
  <si>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 Визначити потреби сімей учасників АТО/ООС, та сімей, загиблих учасників АТО/ООС</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</si>
  <si>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</si>
  <si>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</si>
  <si>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13.2. Підвищення рівня соціального захисту учасників АТО/ООС, членів їх сімей</t>
  </si>
  <si>
    <t xml:space="preserve">13.2.1. Надання адресної матеріальної
допомоги учасникам антитерористичної операції/операції об'єднаних сил
</t>
  </si>
  <si>
    <t>13.2.2. Надання щомісячної адресної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</si>
  <si>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</si>
  <si>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</si>
  <si>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</si>
  <si>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</si>
  <si>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</si>
  <si>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</si>
  <si>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</si>
  <si>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</si>
  <si>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</si>
  <si>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</si>
  <si>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</si>
  <si>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</si>
  <si>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</si>
  <si>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</si>
  <si>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</si>
  <si>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</si>
  <si>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 xml:space="preserve">Житомирський міський центр зайнятості (за згодою) Департамент соціальної політики Житомирської  міської ради
</t>
  </si>
  <si>
    <t xml:space="preserve">Департаменти: містобудування та земельних відносин  Житомирської міської ради
Міська комісія з топоніміки 
Житомирський МВК 
(за згодою)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</si>
  <si>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</si>
  <si>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</si>
  <si>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</si>
  <si>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</si>
  <si>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</si>
  <si>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</si>
  <si>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2.2.1. Здійснення привітання мешканців Житомирської міської об'єднаної територіальної громади  з врученням квітів, подарунків, сувенірів, грамот, подяк тощо та інші аналогічні видатки</t>
  </si>
  <si>
    <t>Посилення шанобливого ставлення до мешканців Житомирської міської об'єднаної територіальної громади</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</si>
  <si>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</si>
  <si>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</si>
  <si>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</si>
  <si>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12.2.Забезпечити додаткову підтримку внутрішньо переміщених осіб</t>
  </si>
  <si>
    <t>1.1.Забезпечити надання адресних соціальних допомог</t>
  </si>
  <si>
    <t>Джерела фінансування</t>
  </si>
  <si>
    <t>7.1.Забезпечити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</si>
  <si>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7.2.Забезпечити надання реабілітаційних послуг дітям з інвалідністю</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</si>
  <si>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</si>
  <si>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</si>
  <si>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</si>
  <si>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</si>
  <si>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</si>
  <si>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</si>
  <si>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</si>
  <si>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</si>
  <si>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</si>
  <si>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</si>
  <si>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</si>
  <si>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</si>
  <si>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</si>
  <si>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</si>
  <si>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</si>
  <si>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Створення сприятливих умов для забезпечення  своєчасного надання соціальних послуг для жінок і чоловіків та/або їх груп Житомирської міської об’єднаної територіальної громади</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</si>
  <si>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</si>
  <si>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</si>
  <si>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</si>
  <si>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</si>
  <si>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18.2.2. Забезпечення системності, безперебійного та своєчасносго надання соціальних послуг. Забезпечити графіки роботи закладів з урахуванням можливості отримання послуг у зручний час для жінок і чоловіків та/або їх груп</t>
  </si>
  <si>
    <t>Забезпечення рівного доступу до інформації про надання соціальних послуг</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</si>
  <si>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</si>
  <si>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</si>
  <si>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</si>
  <si>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</si>
  <si>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</si>
  <si>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</si>
  <si>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</si>
  <si>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</si>
  <si>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</si>
  <si>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</si>
  <si>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</si>
  <si>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</si>
  <si>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</si>
  <si>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</si>
  <si>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</si>
  <si>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</si>
  <si>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</si>
  <si>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</si>
  <si>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 xml:space="preserve">                                                                                                                                                                                                                                                                                                                                               18. Врахування гендерних підходів у сфері соціального захисту населення Житомирської міської об'єднаної територіальної громади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</si>
  <si>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</si>
  <si>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</si>
  <si>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</si>
  <si>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</si>
  <si>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</si>
  <si>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</si>
  <si>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</si>
  <si>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</si>
  <si>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</si>
  <si>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</si>
  <si>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</si>
  <si>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</si>
  <si>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</si>
  <si>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18.2.10. Надання екстрено (кризово) - невідкладно (протягом доби) у зв’язку з обставинами, що загрожують життю та/або здоров'ю жінок та чоловіків та/або їх груп, отримувачів соціальних послуг</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</si>
  <si>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</si>
  <si>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</si>
  <si>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</si>
  <si>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15.4.1.  Забезпечення розгляду заяв громадян Житомирської міської об'єднаної територіальної громади з питань встановлення опіки та/або піклування над недієздатними (обмежено дієздатними) повнолітніми особами, тощо</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</si>
  <si>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</si>
  <si>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</si>
  <si>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</si>
  <si>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</si>
  <si>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</si>
  <si>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8.2. Залучати громадськість  Житомирської міської  об'єднаної територіальної громади до реалізації соціальних ініціатив</t>
  </si>
  <si>
    <t>Встановлення партнерських відносин, підтримка довіри до влади</t>
  </si>
  <si>
    <t>8.1. Створення сприятливих умов для забезпечення діяльності громадських організацій соціального спрямування Житомирської міської об'єднаної територіальної громади</t>
  </si>
  <si>
    <t>12.1.2.Надання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</si>
  <si>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Орієнтовний обсяг фінансування по роках, тис.грн</t>
  </si>
  <si>
    <t>Директор департаменту соціальної                                        політики Житомирської міської ради</t>
  </si>
  <si>
    <t>В.В.Краснопір</t>
  </si>
  <si>
    <t>Секретар міської ради</t>
  </si>
  <si>
    <t>Н.М.Чиж</t>
  </si>
  <si>
    <t>Забезпечення надання пільг окремим категоріям громадян-мешканцям Житомирської міської об'єднаної територіальної громади з послуг зв’язку</t>
  </si>
  <si>
    <t>Забезпечення надання компенсаційних виплат на пільговий проїзд окремим категоріям громадян-мешканцям Житомирської міської об'єднаної територіальної громади на залізничному транспорті</t>
  </si>
  <si>
    <t xml:space="preserve">4.3.1. Надання пільг окремим категоріям громадян-мешканцям Житомирської міської ОТГ з послуг зв’язку
</t>
  </si>
  <si>
    <t>Забезпечення надання компенсаційних виплат на пільговий проїзд окремим категорія громадян-мешканцям Житомирської міської об'єднаної територіальної громади  автомобільним транспортом</t>
  </si>
  <si>
    <t>4.3.2 Проведення компенсаційних виплат на пільговий проїзд автомобільним транспортом окремим категоріям громадян-мешканцям Житомирської міської ОТГ</t>
  </si>
  <si>
    <t>4.3.3  Проведення компенсаційних виплат за пільговий проїзд окремих категорій громадян-мешканців Житомирської міської ОТГ на залізничному транспорті</t>
  </si>
  <si>
    <t xml:space="preserve">Місцевий бюджет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</si>
</sst>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7"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5"/>
      <color indexed="8"/>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style="thin">
        <color indexed="64"/>
      </left>
      <right/>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57">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0" fontId="10" fillId="0" borderId="7" xfId="0" applyFont="1" applyBorder="1" applyAlignment="1">
      <alignment horizontal="center" vertical="center" wrapText="1"/>
    </xf>
    <xf numFmtId="0" fontId="10" fillId="2" borderId="26" xfId="1" applyFont="1" applyFill="1" applyBorder="1" applyAlignment="1">
      <alignment vertical="top"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0" fontId="10" fillId="2" borderId="16" xfId="1" applyFont="1" applyFill="1" applyBorder="1" applyAlignment="1">
      <alignment horizontal="center" vertical="top" wrapText="1"/>
    </xf>
    <xf numFmtId="164" fontId="10" fillId="3" borderId="7" xfId="1" applyNumberFormat="1" applyFont="1" applyFill="1" applyBorder="1" applyAlignment="1">
      <alignment horizontal="center" vertical="center"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5" fontId="10" fillId="0" borderId="6"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165" fontId="10" fillId="4" borderId="1" xfId="1" applyNumberFormat="1" applyFont="1" applyFill="1" applyBorder="1" applyAlignment="1">
      <alignment horizontal="center" vertical="center" wrapText="1"/>
    </xf>
    <xf numFmtId="0" fontId="10" fillId="2" borderId="8" xfId="1" applyFont="1" applyFill="1" applyBorder="1" applyAlignment="1">
      <alignment vertical="top" wrapText="1"/>
    </xf>
    <xf numFmtId="0" fontId="10" fillId="2" borderId="2" xfId="1" applyFont="1" applyFill="1" applyBorder="1" applyAlignment="1">
      <alignment horizontal="center" vertical="top" wrapText="1"/>
    </xf>
    <xf numFmtId="0" fontId="10" fillId="2" borderId="2" xfId="1" applyFont="1" applyFill="1" applyBorder="1" applyAlignment="1">
      <alignment horizontal="left" vertical="top" wrapText="1"/>
    </xf>
    <xf numFmtId="0" fontId="10" fillId="4" borderId="2" xfId="1" applyFont="1" applyFill="1" applyBorder="1" applyAlignment="1">
      <alignment horizontal="center" vertical="center" wrapText="1"/>
    </xf>
    <xf numFmtId="165" fontId="10" fillId="4" borderId="2" xfId="1" applyNumberFormat="1" applyFont="1" applyFill="1" applyBorder="1" applyAlignment="1">
      <alignment horizontal="center" vertical="center" wrapText="1"/>
    </xf>
    <xf numFmtId="0" fontId="10" fillId="0" borderId="1" xfId="1" applyFont="1" applyFill="1" applyBorder="1" applyAlignment="1">
      <alignment horizontal="center" vertical="center" wrapText="1"/>
    </xf>
    <xf numFmtId="49" fontId="10" fillId="5" borderId="7" xfId="1" applyNumberFormat="1" applyFont="1" applyFill="1" applyBorder="1" applyAlignment="1">
      <alignment horizontal="left" vertical="top" wrapText="1"/>
    </xf>
    <xf numFmtId="0" fontId="10" fillId="4" borderId="7" xfId="1" applyFont="1" applyFill="1" applyBorder="1" applyAlignment="1">
      <alignment vertical="top" wrapText="1"/>
    </xf>
    <xf numFmtId="0" fontId="10" fillId="4" borderId="7" xfId="1" applyFont="1" applyFill="1" applyBorder="1" applyAlignment="1">
      <alignment horizontal="center" vertical="top" wrapText="1"/>
    </xf>
    <xf numFmtId="0" fontId="10" fillId="4" borderId="7" xfId="1" applyFont="1" applyFill="1" applyBorder="1" applyAlignment="1">
      <alignment horizontal="left" vertical="top"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0" fontId="10" fillId="2" borderId="4" xfId="1" applyFont="1" applyFill="1" applyBorder="1" applyAlignment="1">
      <alignment horizontal="left"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8"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42" xfId="1" applyFont="1" applyFill="1" applyBorder="1" applyAlignment="1">
      <alignment vertical="top" wrapText="1"/>
    </xf>
    <xf numFmtId="0" fontId="10" fillId="2" borderId="3" xfId="1" applyFont="1" applyFill="1" applyBorder="1" applyAlignment="1">
      <alignment horizontal="center" vertical="top" wrapText="1"/>
    </xf>
    <xf numFmtId="0" fontId="10" fillId="2" borderId="3" xfId="1" applyFont="1" applyFill="1" applyBorder="1" applyAlignment="1">
      <alignment horizontal="left"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8"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5" xfId="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2" borderId="7" xfId="1" applyNumberFormat="1" applyFont="1" applyFill="1" applyBorder="1" applyAlignment="1">
      <alignment vertical="top" wrapText="1"/>
    </xf>
    <xf numFmtId="0" fontId="14" fillId="0" borderId="7" xfId="1" applyFont="1" applyBorder="1" applyAlignment="1">
      <alignment horizontal="left" vertical="center" wrapText="1"/>
    </xf>
    <xf numFmtId="164" fontId="10" fillId="2" borderId="1" xfId="1" applyNumberFormat="1" applyFont="1" applyFill="1" applyBorder="1" applyAlignment="1">
      <alignment horizontal="center" vertical="center" wrapText="1"/>
    </xf>
    <xf numFmtId="0" fontId="10" fillId="0" borderId="10" xfId="1" applyFont="1" applyBorder="1" applyAlignment="1">
      <alignment vertical="top" wrapText="1"/>
    </xf>
    <xf numFmtId="0" fontId="10" fillId="0" borderId="19"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2" fillId="0" borderId="0" xfId="1" applyNumberFormat="1" applyFont="1" applyBorder="1" applyAlignment="1">
      <alignment horizontal="left"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165" fontId="19" fillId="0" borderId="7" xfId="1" applyNumberFormat="1" applyFont="1" applyFill="1" applyBorder="1" applyAlignment="1">
      <alignment horizontal="center" vertical="center" wrapText="1"/>
    </xf>
    <xf numFmtId="0" fontId="20" fillId="0" borderId="7" xfId="1" applyFont="1" applyBorder="1" applyAlignment="1">
      <alignment horizontal="left" vertical="top" wrapText="1"/>
    </xf>
    <xf numFmtId="0" fontId="10" fillId="0" borderId="7" xfId="1" applyFont="1" applyBorder="1" applyAlignment="1">
      <alignment horizontal="center"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0" fontId="10" fillId="0" borderId="7" xfId="1" applyFont="1" applyBorder="1" applyAlignment="1">
      <alignment horizontal="left"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2" borderId="7" xfId="1" applyFont="1" applyFill="1" applyBorder="1" applyAlignment="1">
      <alignment horizontal="left" vertical="center"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10" fillId="0" borderId="7" xfId="1" applyFont="1" applyBorder="1" applyAlignment="1">
      <alignment horizontal="left" vertical="center"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19" xfId="1" applyFont="1" applyFill="1" applyBorder="1" applyAlignment="1">
      <alignment horizontal="left" vertical="top" wrapText="1"/>
    </xf>
    <xf numFmtId="0" fontId="10" fillId="0" borderId="18" xfId="1" applyFont="1" applyFill="1" applyBorder="1" applyAlignment="1">
      <alignment horizontal="left" vertical="top" wrapText="1"/>
    </xf>
    <xf numFmtId="0" fontId="20" fillId="0" borderId="7" xfId="1" applyFont="1" applyBorder="1" applyAlignment="1">
      <alignment horizontal="left" vertical="top"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49" fontId="35" fillId="0" borderId="0" xfId="0" applyNumberFormat="1" applyFont="1"/>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0" fontId="10" fillId="0" borderId="16" xfId="1" applyFont="1" applyFill="1" applyBorder="1" applyAlignment="1">
      <alignment horizontal="left" vertical="top" wrapText="1"/>
    </xf>
    <xf numFmtId="165" fontId="36" fillId="0" borderId="7" xfId="1" applyNumberFormat="1" applyFont="1" applyFill="1" applyBorder="1" applyAlignment="1">
      <alignment horizontal="center" vertical="center" wrapText="1"/>
    </xf>
    <xf numFmtId="0" fontId="20" fillId="2" borderId="2" xfId="1" applyFont="1" applyFill="1" applyBorder="1" applyAlignment="1">
      <alignment horizontal="center" vertical="center" wrapText="1"/>
    </xf>
    <xf numFmtId="165" fontId="36" fillId="0" borderId="4" xfId="1" applyNumberFormat="1" applyFont="1" applyFill="1" applyBorder="1" applyAlignment="1">
      <alignment horizontal="center" vertical="center" wrapText="1"/>
    </xf>
    <xf numFmtId="164" fontId="36" fillId="0" borderId="7" xfId="1" applyNumberFormat="1" applyFont="1" applyFill="1" applyBorder="1" applyAlignment="1">
      <alignment horizontal="center" vertical="center" wrapText="1"/>
    </xf>
    <xf numFmtId="0" fontId="29" fillId="0" borderId="7" xfId="1" applyFont="1" applyBorder="1" applyAlignment="1">
      <alignment horizontal="left" vertical="top" wrapText="1"/>
    </xf>
    <xf numFmtId="0" fontId="29" fillId="0" borderId="7" xfId="1" applyFont="1" applyFill="1" applyBorder="1" applyAlignment="1">
      <alignment horizontal="left" vertical="top" wrapText="1"/>
    </xf>
    <xf numFmtId="0" fontId="29" fillId="0" borderId="7" xfId="1" applyFont="1" applyFill="1" applyBorder="1" applyAlignment="1">
      <alignment horizontal="left" vertical="center" wrapText="1"/>
    </xf>
    <xf numFmtId="0" fontId="29" fillId="0" borderId="7" xfId="1" applyFont="1" applyBorder="1" applyAlignment="1">
      <alignment horizontal="center" vertical="top" wrapText="1"/>
    </xf>
    <xf numFmtId="0" fontId="10" fillId="0" borderId="20" xfId="1" applyFont="1" applyFill="1" applyBorder="1" applyAlignment="1">
      <alignment horizontal="left" vertical="top" wrapText="1"/>
    </xf>
    <xf numFmtId="0" fontId="10" fillId="0" borderId="26" xfId="1" applyFont="1" applyFill="1" applyBorder="1" applyAlignment="1">
      <alignment vertical="top" wrapText="1"/>
    </xf>
    <xf numFmtId="0" fontId="39" fillId="0" borderId="19" xfId="1" applyFont="1" applyFill="1" applyBorder="1" applyAlignment="1">
      <alignment horizontal="left" vertical="top" wrapText="1"/>
    </xf>
    <xf numFmtId="0" fontId="39" fillId="0" borderId="18" xfId="1" applyFont="1" applyFill="1" applyBorder="1" applyAlignment="1">
      <alignment horizontal="left" vertical="top" wrapText="1"/>
    </xf>
    <xf numFmtId="0" fontId="10"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38" fillId="0" borderId="7" xfId="1" applyFont="1" applyFill="1" applyBorder="1" applyAlignment="1">
      <alignment vertical="top" wrapText="1"/>
    </xf>
    <xf numFmtId="0" fontId="10" fillId="0" borderId="10" xfId="0" applyFont="1" applyFill="1" applyBorder="1" applyAlignment="1">
      <alignment vertical="top" wrapText="1"/>
    </xf>
    <xf numFmtId="0" fontId="10" fillId="0" borderId="18"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2" fontId="17"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8" xfId="1" applyFont="1" applyBorder="1" applyAlignment="1">
      <alignment horizontal="lef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2" fillId="2" borderId="7" xfId="1" applyFont="1" applyFill="1" applyBorder="1" applyAlignment="1">
      <alignment vertical="top" wrapText="1"/>
    </xf>
    <xf numFmtId="0" fontId="29" fillId="2" borderId="4"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9"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0" fontId="11" fillId="0" borderId="6" xfId="1" applyFont="1" applyFill="1" applyBorder="1" applyAlignment="1">
      <alignment horizontal="left"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NumberFormat="1" applyFont="1" applyFill="1" applyBorder="1" applyAlignment="1">
      <alignment vertical="top" wrapText="1"/>
    </xf>
    <xf numFmtId="0" fontId="10" fillId="0" borderId="2" xfId="1" applyFont="1" applyFill="1" applyBorder="1" applyAlignment="1">
      <alignment horizontal="center" vertical="top" wrapText="1"/>
    </xf>
    <xf numFmtId="0" fontId="11" fillId="0" borderId="8" xfId="1" applyFont="1" applyFill="1" applyBorder="1" applyAlignment="1">
      <alignment horizontal="left"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0" fontId="11" fillId="0" borderId="14" xfId="1" applyFont="1" applyFill="1" applyBorder="1" applyAlignment="1">
      <alignment horizontal="left" vertical="top"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29" fillId="0" borderId="3" xfId="1" applyNumberFormat="1" applyFont="1" applyFill="1" applyBorder="1" applyAlignment="1">
      <alignment vertical="top" wrapText="1"/>
    </xf>
    <xf numFmtId="0" fontId="10" fillId="0" borderId="3" xfId="1" applyFont="1" applyFill="1" applyBorder="1" applyAlignment="1">
      <alignment horizontal="center" vertical="top" wrapText="1"/>
    </xf>
    <xf numFmtId="0" fontId="11" fillId="0" borderId="9" xfId="1" applyFont="1" applyFill="1" applyBorder="1" applyAlignment="1">
      <alignment horizontal="left"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1" fillId="0" borderId="43" xfId="1" applyFont="1" applyFill="1" applyBorder="1" applyAlignment="1">
      <alignment horizontal="left" vertical="top" wrapText="1"/>
    </xf>
    <xf numFmtId="0" fontId="14" fillId="0" borderId="7" xfId="1" applyFont="1" applyFill="1" applyBorder="1" applyAlignment="1">
      <alignment horizontal="center" vertical="center" wrapText="1"/>
    </xf>
    <xf numFmtId="0" fontId="14" fillId="0" borderId="28"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6"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1" fillId="0" borderId="0" xfId="1" applyFont="1" applyFill="1"/>
    <xf numFmtId="0" fontId="42" fillId="0" borderId="0" xfId="1" applyFont="1"/>
    <xf numFmtId="165" fontId="5" fillId="0" borderId="0" xfId="1" applyNumberFormat="1" applyFont="1"/>
    <xf numFmtId="165" fontId="43" fillId="0" borderId="0" xfId="1" applyNumberFormat="1" applyFont="1"/>
    <xf numFmtId="165" fontId="1" fillId="0" borderId="0" xfId="1" applyNumberFormat="1"/>
    <xf numFmtId="165" fontId="44" fillId="0" borderId="0" xfId="1" applyNumberFormat="1" applyFont="1"/>
    <xf numFmtId="165" fontId="45" fillId="0" borderId="0" xfId="1" applyNumberFormat="1" applyFont="1"/>
    <xf numFmtId="164" fontId="5"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49" fontId="29" fillId="0" borderId="44" xfId="1" applyNumberFormat="1" applyFont="1" applyFill="1" applyBorder="1" applyAlignment="1">
      <alignment vertical="top" wrapText="1"/>
    </xf>
    <xf numFmtId="0" fontId="29" fillId="0" borderId="10" xfId="1" applyFont="1" applyFill="1" applyBorder="1" applyAlignment="1">
      <alignment horizontal="left" vertical="top" wrapText="1"/>
    </xf>
    <xf numFmtId="49" fontId="29" fillId="0" borderId="16" xfId="1" applyNumberFormat="1" applyFont="1" applyFill="1" applyBorder="1" applyAlignment="1">
      <alignment vertical="top" wrapText="1"/>
    </xf>
    <xf numFmtId="0" fontId="10" fillId="0" borderId="10" xfId="1" applyFont="1" applyFill="1" applyBorder="1" applyAlignment="1">
      <alignment horizontal="center" vertical="top" wrapText="1"/>
    </xf>
    <xf numFmtId="0" fontId="10" fillId="0" borderId="19" xfId="1" applyFont="1" applyFill="1" applyBorder="1" applyAlignment="1">
      <alignment horizontal="center" vertical="top" wrapText="1"/>
    </xf>
    <xf numFmtId="0" fontId="10" fillId="0" borderId="10" xfId="0" applyFont="1" applyFill="1" applyBorder="1" applyAlignment="1">
      <alignment horizontal="center" vertical="top" wrapText="1"/>
    </xf>
    <xf numFmtId="0" fontId="10" fillId="0" borderId="18" xfId="0" applyFont="1" applyFill="1" applyBorder="1" applyAlignment="1">
      <alignment horizontal="center" vertical="top" wrapText="1"/>
    </xf>
    <xf numFmtId="0" fontId="10" fillId="0" borderId="10" xfId="1" applyNumberFormat="1" applyFont="1" applyFill="1" applyBorder="1" applyAlignment="1">
      <alignment horizontal="left" vertical="top" wrapText="1"/>
    </xf>
    <xf numFmtId="0" fontId="10" fillId="0" borderId="18" xfId="1" applyNumberFormat="1" applyFont="1" applyFill="1" applyBorder="1" applyAlignment="1">
      <alignment horizontal="left" vertical="top" wrapText="1"/>
    </xf>
    <xf numFmtId="0" fontId="10" fillId="0" borderId="18" xfId="1" applyFont="1" applyFill="1" applyBorder="1" applyAlignment="1">
      <alignment horizontal="center" vertical="top" wrapText="1"/>
    </xf>
    <xf numFmtId="0" fontId="37" fillId="0" borderId="10" xfId="1" applyFont="1" applyFill="1" applyBorder="1" applyAlignment="1">
      <alignment horizontal="left" vertical="top" wrapText="1"/>
    </xf>
    <xf numFmtId="0" fontId="37" fillId="0" borderId="18" xfId="1" applyFont="1" applyFill="1" applyBorder="1" applyAlignment="1">
      <alignment horizontal="left" vertical="top" wrapText="1"/>
    </xf>
    <xf numFmtId="164" fontId="10" fillId="0" borderId="10" xfId="1" applyNumberFormat="1" applyFont="1" applyFill="1" applyBorder="1" applyAlignment="1">
      <alignment horizontal="center" vertical="center"/>
    </xf>
    <xf numFmtId="164" fontId="10" fillId="0" borderId="18" xfId="1" applyNumberFormat="1" applyFont="1" applyFill="1" applyBorder="1" applyAlignment="1">
      <alignment horizontal="center" vertical="center"/>
    </xf>
    <xf numFmtId="0"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1" fillId="0" borderId="10" xfId="1" applyFont="1" applyFill="1" applyBorder="1" applyAlignment="1">
      <alignment horizontal="center" vertical="top" wrapText="1"/>
    </xf>
    <xf numFmtId="0" fontId="11" fillId="0" borderId="19" xfId="1"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19" xfId="1" applyNumberFormat="1" applyFont="1" applyFill="1" applyBorder="1" applyAlignment="1">
      <alignment horizontal="left" vertical="top" wrapText="1"/>
    </xf>
    <xf numFmtId="0" fontId="10" fillId="0" borderId="19" xfId="0" applyFont="1" applyFill="1" applyBorder="1" applyAlignment="1">
      <alignment horizontal="center" vertical="top" wrapText="1"/>
    </xf>
    <xf numFmtId="164" fontId="10" fillId="0" borderId="19" xfId="1" applyNumberFormat="1" applyFont="1" applyFill="1" applyBorder="1" applyAlignment="1">
      <alignment horizontal="center" vertical="center"/>
    </xf>
    <xf numFmtId="0" fontId="38" fillId="0" borderId="7" xfId="1" applyFont="1" applyFill="1" applyBorder="1" applyAlignment="1">
      <alignment horizontal="left" vertical="top" wrapText="1"/>
    </xf>
    <xf numFmtId="0" fontId="10" fillId="0" borderId="7" xfId="0" applyFont="1" applyFill="1" applyBorder="1" applyAlignment="1">
      <alignment horizontal="center" vertical="top" wrapText="1"/>
    </xf>
    <xf numFmtId="0" fontId="28" fillId="0" borderId="7" xfId="0" applyFont="1" applyFill="1" applyBorder="1" applyAlignment="1">
      <alignment horizontal="center"/>
    </xf>
    <xf numFmtId="0" fontId="31" fillId="0" borderId="7" xfId="0" applyFont="1" applyFill="1" applyBorder="1" applyAlignment="1">
      <alignment horizontal="center" vertical="top" wrapText="1"/>
    </xf>
    <xf numFmtId="0" fontId="10" fillId="0"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center" wrapText="1"/>
    </xf>
    <xf numFmtId="0" fontId="9" fillId="0" borderId="0" xfId="1" applyFont="1" applyAlignment="1">
      <alignment horizontal="right"/>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0" fillId="0" borderId="7" xfId="1" applyFont="1" applyBorder="1" applyAlignment="1">
      <alignment horizontal="center" vertical="center"/>
    </xf>
    <xf numFmtId="0" fontId="12"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10" fillId="2" borderId="10" xfId="1" applyFont="1" applyFill="1" applyBorder="1" applyAlignment="1">
      <alignment horizontal="center" vertical="top" wrapText="1"/>
    </xf>
    <xf numFmtId="0" fontId="10" fillId="2" borderId="18" xfId="1" applyFont="1" applyFill="1" applyBorder="1" applyAlignment="1">
      <alignment horizontal="center" vertical="top" wrapText="1"/>
    </xf>
    <xf numFmtId="164" fontId="10" fillId="2" borderId="10" xfId="1" applyNumberFormat="1" applyFont="1" applyFill="1" applyBorder="1" applyAlignment="1">
      <alignment horizontal="center" vertical="center" wrapText="1"/>
    </xf>
    <xf numFmtId="164" fontId="10" fillId="2" borderId="18" xfId="1" applyNumberFormat="1" applyFont="1" applyFill="1" applyBorder="1" applyAlignment="1">
      <alignment horizontal="center" vertical="center" wrapText="1"/>
    </xf>
    <xf numFmtId="164" fontId="10" fillId="4" borderId="10" xfId="1" applyNumberFormat="1" applyFont="1" applyFill="1" applyBorder="1" applyAlignment="1">
      <alignment horizontal="center" vertical="center" wrapText="1"/>
    </xf>
    <xf numFmtId="164" fontId="10" fillId="4" borderId="18" xfId="1" applyNumberFormat="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37" xfId="1" applyFont="1" applyBorder="1" applyAlignment="1">
      <alignment horizontal="center" vertical="center" wrapText="1"/>
    </xf>
    <xf numFmtId="0" fontId="12" fillId="0" borderId="38" xfId="1" applyFont="1" applyBorder="1" applyAlignment="1">
      <alignment horizontal="center" vertical="center" wrapText="1"/>
    </xf>
    <xf numFmtId="0" fontId="10" fillId="0" borderId="14" xfId="1" applyFont="1" applyBorder="1" applyAlignment="1">
      <alignment horizontal="center" vertical="top" wrapText="1"/>
    </xf>
    <xf numFmtId="0" fontId="10" fillId="0" borderId="10" xfId="1" applyFont="1" applyBorder="1" applyAlignment="1">
      <alignment horizontal="left" vertical="top" wrapText="1"/>
    </xf>
    <xf numFmtId="0" fontId="10" fillId="0" borderId="19" xfId="1" applyFont="1" applyBorder="1" applyAlignment="1">
      <alignment horizontal="left" vertical="top" wrapText="1"/>
    </xf>
    <xf numFmtId="0" fontId="10" fillId="0" borderId="18" xfId="1" applyFont="1" applyBorder="1" applyAlignment="1">
      <alignment horizontal="left" vertical="top" wrapText="1"/>
    </xf>
    <xf numFmtId="0" fontId="12" fillId="0" borderId="41" xfId="1" applyFont="1" applyBorder="1" applyAlignment="1">
      <alignment horizontal="left" vertical="center" wrapText="1"/>
    </xf>
    <xf numFmtId="0" fontId="12" fillId="0" borderId="22" xfId="1" applyFont="1" applyBorder="1" applyAlignment="1">
      <alignment horizontal="left" vertical="center" wrapText="1"/>
    </xf>
    <xf numFmtId="0" fontId="10" fillId="2" borderId="10" xfId="1" applyFont="1" applyFill="1" applyBorder="1" applyAlignment="1">
      <alignment horizontal="left" vertical="top" wrapText="1"/>
    </xf>
    <xf numFmtId="0" fontId="10" fillId="2" borderId="18" xfId="1" applyFont="1" applyFill="1" applyBorder="1" applyAlignment="1">
      <alignment horizontal="left" vertical="top" wrapText="1"/>
    </xf>
    <xf numFmtId="0" fontId="12" fillId="0" borderId="35" xfId="1" applyFont="1" applyBorder="1" applyAlignment="1">
      <alignment horizontal="center" vertical="center" wrapText="1"/>
    </xf>
    <xf numFmtId="0" fontId="12" fillId="0" borderId="28" xfId="1" applyFont="1" applyBorder="1" applyAlignment="1">
      <alignment horizontal="center" vertical="center" wrapText="1"/>
    </xf>
    <xf numFmtId="0" fontId="12" fillId="0" borderId="39" xfId="1" applyFont="1" applyBorder="1" applyAlignment="1">
      <alignment horizontal="center" vertical="center" wrapText="1"/>
    </xf>
    <xf numFmtId="0" fontId="10" fillId="0" borderId="10" xfId="1" applyFont="1" applyBorder="1" applyAlignment="1">
      <alignment horizontal="center" vertical="top" wrapText="1"/>
    </xf>
    <xf numFmtId="0" fontId="10" fillId="0" borderId="19"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2" fillId="0" borderId="1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0" fillId="0" borderId="10" xfId="1" applyFont="1" applyFill="1" applyBorder="1" applyAlignment="1">
      <alignment horizontal="left" vertical="top" wrapText="1"/>
    </xf>
    <xf numFmtId="0" fontId="10" fillId="0" borderId="19" xfId="1" applyFont="1" applyFill="1" applyBorder="1" applyAlignment="1">
      <alignment horizontal="left" vertical="top" wrapText="1"/>
    </xf>
    <xf numFmtId="0" fontId="4" fillId="0" borderId="10" xfId="1" applyFont="1" applyBorder="1" applyAlignment="1">
      <alignment horizontal="center" vertical="top" wrapText="1"/>
    </xf>
    <xf numFmtId="0" fontId="4" fillId="0" borderId="20" xfId="1" applyFont="1" applyBorder="1" applyAlignment="1">
      <alignment horizontal="center" vertical="top" wrapText="1"/>
    </xf>
    <xf numFmtId="0" fontId="4" fillId="0" borderId="18" xfId="1" applyFont="1" applyBorder="1" applyAlignment="1">
      <alignment horizontal="center" vertical="top" wrapText="1"/>
    </xf>
    <xf numFmtId="0" fontId="14" fillId="0" borderId="7" xfId="1" applyFont="1" applyFill="1" applyBorder="1" applyAlignment="1">
      <alignment horizontal="left" vertical="center" wrapText="1"/>
    </xf>
    <xf numFmtId="0" fontId="12" fillId="0" borderId="1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26" xfId="1" applyFont="1" applyFill="1" applyBorder="1" applyAlignment="1">
      <alignment horizontal="center" vertical="top" wrapText="1"/>
    </xf>
    <xf numFmtId="0" fontId="10" fillId="0" borderId="21" xfId="1" applyFont="1" applyFill="1" applyBorder="1" applyAlignment="1">
      <alignment horizontal="center" vertical="top" wrapText="1"/>
    </xf>
    <xf numFmtId="0" fontId="10" fillId="0" borderId="44" xfId="1" applyFont="1" applyFill="1" applyBorder="1" applyAlignment="1">
      <alignment horizontal="center" vertical="top" wrapText="1"/>
    </xf>
    <xf numFmtId="0" fontId="10" fillId="0" borderId="18" xfId="1" applyFont="1" applyFill="1" applyBorder="1" applyAlignment="1">
      <alignment horizontal="left" vertical="top" wrapText="1"/>
    </xf>
    <xf numFmtId="165" fontId="10" fillId="0" borderId="10" xfId="1" applyNumberFormat="1" applyFont="1" applyFill="1" applyBorder="1" applyAlignment="1">
      <alignment horizontal="center" vertical="center" wrapText="1"/>
    </xf>
    <xf numFmtId="165" fontId="10" fillId="0" borderId="19" xfId="1" applyNumberFormat="1" applyFont="1" applyFill="1" applyBorder="1" applyAlignment="1">
      <alignment horizontal="center" vertical="center" wrapText="1"/>
    </xf>
    <xf numFmtId="165" fontId="10" fillId="0" borderId="18" xfId="1"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22" xfId="1" applyFont="1" applyFill="1" applyBorder="1" applyAlignment="1">
      <alignment horizontal="center" vertical="center" wrapText="1"/>
    </xf>
    <xf numFmtId="0" fontId="12" fillId="0" borderId="34" xfId="1" applyFont="1" applyFill="1" applyBorder="1" applyAlignment="1">
      <alignment horizontal="center" vertical="center" wrapText="1"/>
    </xf>
    <xf numFmtId="0" fontId="10" fillId="0" borderId="30" xfId="1" applyFont="1" applyBorder="1" applyAlignment="1">
      <alignment horizontal="center" vertical="top" wrapText="1"/>
    </xf>
    <xf numFmtId="0" fontId="10" fillId="0" borderId="31" xfId="1" applyFont="1" applyBorder="1" applyAlignment="1">
      <alignment horizontal="center" vertical="top" wrapText="1"/>
    </xf>
    <xf numFmtId="0" fontId="10" fillId="0" borderId="29" xfId="1" applyFont="1" applyBorder="1" applyAlignment="1">
      <alignment horizontal="center" vertical="top"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2" fillId="0" borderId="11" xfId="1" applyFont="1" applyBorder="1" applyAlignment="1">
      <alignment horizontal="center" vertical="center" wrapText="1"/>
    </xf>
    <xf numFmtId="0" fontId="12" fillId="0" borderId="0"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0" fontId="12" fillId="0" borderId="23" xfId="1" applyFont="1" applyFill="1" applyBorder="1" applyAlignment="1">
      <alignment horizontal="left" vertical="center" wrapText="1"/>
    </xf>
    <xf numFmtId="0" fontId="12" fillId="0" borderId="24" xfId="1" applyFont="1" applyFill="1" applyBorder="1" applyAlignment="1">
      <alignment horizontal="left" vertical="center" wrapText="1"/>
    </xf>
    <xf numFmtId="0" fontId="12" fillId="0" borderId="25" xfId="1" applyFont="1" applyFill="1" applyBorder="1" applyAlignment="1">
      <alignment horizontal="left" vertical="center" wrapText="1"/>
    </xf>
    <xf numFmtId="0" fontId="10" fillId="2" borderId="8" xfId="1" applyFont="1" applyFill="1" applyBorder="1" applyAlignment="1">
      <alignment horizontal="left" vertical="top" wrapText="1"/>
    </xf>
    <xf numFmtId="0" fontId="10" fillId="2" borderId="9" xfId="1" applyFont="1" applyFill="1" applyBorder="1" applyAlignment="1">
      <alignment horizontal="left" vertical="top" wrapText="1"/>
    </xf>
    <xf numFmtId="0" fontId="10" fillId="2" borderId="2" xfId="1" applyFont="1" applyFill="1" applyBorder="1" applyAlignment="1">
      <alignment horizontal="center" vertical="top" wrapText="1"/>
    </xf>
    <xf numFmtId="0" fontId="10" fillId="2" borderId="4" xfId="1" applyFont="1" applyFill="1" applyBorder="1" applyAlignment="1">
      <alignment horizontal="center" vertical="top" wrapText="1"/>
    </xf>
    <xf numFmtId="0" fontId="10" fillId="2" borderId="2" xfId="1" applyFont="1" applyFill="1" applyBorder="1" applyAlignment="1">
      <alignment horizontal="left" vertical="top" wrapText="1"/>
    </xf>
    <xf numFmtId="0" fontId="10" fillId="2" borderId="4" xfId="1" applyFont="1" applyFill="1" applyBorder="1" applyAlignment="1">
      <alignment horizontal="left" vertical="top" wrapText="1"/>
    </xf>
    <xf numFmtId="0" fontId="10" fillId="4" borderId="2" xfId="1" applyFont="1" applyFill="1" applyBorder="1" applyAlignment="1">
      <alignment horizontal="center" vertical="center" wrapText="1"/>
    </xf>
    <xf numFmtId="0" fontId="10" fillId="4" borderId="4" xfId="1" applyFont="1" applyFill="1" applyBorder="1" applyAlignment="1">
      <alignment horizontal="center" vertical="center" wrapText="1"/>
    </xf>
    <xf numFmtId="165" fontId="10" fillId="4" borderId="2" xfId="1" applyNumberFormat="1" applyFont="1" applyFill="1" applyBorder="1" applyAlignment="1">
      <alignment horizontal="center" vertical="center" wrapText="1"/>
    </xf>
    <xf numFmtId="165" fontId="10" fillId="4" borderId="4" xfId="1" applyNumberFormat="1" applyFont="1" applyFill="1" applyBorder="1" applyAlignment="1">
      <alignment horizontal="center" vertical="center" wrapText="1"/>
    </xf>
    <xf numFmtId="0" fontId="22" fillId="0" borderId="27" xfId="1" applyFont="1" applyBorder="1" applyAlignment="1">
      <alignment horizontal="center" vertical="center" wrapText="1"/>
    </xf>
    <xf numFmtId="0" fontId="22" fillId="0" borderId="22"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8" xfId="1" applyFont="1" applyBorder="1" applyAlignment="1">
      <alignment horizontal="center" vertical="center" wrapText="1"/>
    </xf>
    <xf numFmtId="0" fontId="12" fillId="0" borderId="40" xfId="1" applyFont="1" applyBorder="1" applyAlignment="1">
      <alignment horizontal="center" vertical="center" wrapText="1"/>
    </xf>
    <xf numFmtId="0" fontId="12" fillId="0" borderId="20"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10" fillId="4" borderId="18" xfId="1" applyFont="1" applyFill="1" applyBorder="1" applyAlignment="1">
      <alignment horizontal="center" vertical="center" wrapText="1"/>
    </xf>
    <xf numFmtId="0" fontId="10" fillId="0" borderId="19" xfId="1" applyFont="1" applyBorder="1" applyAlignment="1">
      <alignment horizontal="center" vertical="center" wrapText="1"/>
    </xf>
    <xf numFmtId="0" fontId="12" fillId="0" borderId="13" xfId="1" applyFont="1" applyBorder="1" applyAlignment="1">
      <alignment horizontal="center" vertical="center" wrapText="1"/>
    </xf>
    <xf numFmtId="0" fontId="12" fillId="0" borderId="1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26" xfId="1" applyFont="1" applyBorder="1" applyAlignment="1">
      <alignment horizontal="center" vertical="center" wrapText="1"/>
    </xf>
    <xf numFmtId="0" fontId="10" fillId="0" borderId="0" xfId="1" applyFont="1" applyBorder="1" applyAlignment="1">
      <alignment horizontal="center" vertical="top" wrapText="1"/>
    </xf>
    <xf numFmtId="0" fontId="10" fillId="0" borderId="12" xfId="1" applyFont="1" applyBorder="1" applyAlignment="1">
      <alignment horizontal="center" vertical="top" wrapText="1"/>
    </xf>
    <xf numFmtId="0" fontId="10" fillId="2" borderId="32" xfId="1" applyFont="1" applyFill="1" applyBorder="1" applyAlignment="1">
      <alignment horizontal="center" vertical="center" wrapText="1"/>
    </xf>
    <xf numFmtId="0" fontId="10" fillId="2" borderId="33" xfId="1" applyFont="1" applyFill="1" applyBorder="1" applyAlignment="1">
      <alignment horizontal="center" vertical="center" wrapText="1"/>
    </xf>
    <xf numFmtId="0" fontId="10" fillId="0" borderId="19" xfId="1" applyFont="1" applyFill="1" applyBorder="1" applyAlignment="1">
      <alignment horizontal="center" vertical="center" wrapText="1"/>
    </xf>
    <xf numFmtId="2" fontId="9" fillId="0" borderId="0" xfId="1" applyNumberFormat="1" applyFont="1" applyFill="1" applyBorder="1" applyAlignment="1">
      <alignment horizontal="left"/>
    </xf>
    <xf numFmtId="0" fontId="2" fillId="0" borderId="0" xfId="1" applyFont="1" applyFill="1" applyBorder="1" applyAlignment="1">
      <alignment horizontal="left" wrapText="1"/>
    </xf>
    <xf numFmtId="0" fontId="12" fillId="0" borderId="7" xfId="1" applyFont="1" applyFill="1" applyBorder="1" applyAlignment="1">
      <alignment horizontal="center" vertical="center" wrapText="1"/>
    </xf>
    <xf numFmtId="0" fontId="10" fillId="0" borderId="22"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0" fillId="0" borderId="7" xfId="0" applyFill="1" applyBorder="1" applyAlignment="1">
      <alignment vertical="top" wrapText="1"/>
    </xf>
    <xf numFmtId="0" fontId="28" fillId="0" borderId="7" xfId="0" applyFont="1" applyFill="1" applyBorder="1" applyAlignment="1">
      <alignment horizontal="center" vertical="center"/>
    </xf>
    <xf numFmtId="0" fontId="9" fillId="0" borderId="0" xfId="1" applyNumberFormat="1" applyFont="1" applyBorder="1" applyAlignment="1">
      <alignment horizontal="left"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8" xfId="1" applyFont="1" applyFill="1" applyBorder="1" applyAlignment="1">
      <alignment horizontal="left" vertical="top" wrapText="1"/>
    </xf>
    <xf numFmtId="0" fontId="11" fillId="2" borderId="10" xfId="1" applyFont="1" applyFill="1" applyBorder="1" applyAlignment="1">
      <alignment horizontal="center" vertical="top" wrapText="1"/>
    </xf>
    <xf numFmtId="0" fontId="11" fillId="2" borderId="18" xfId="1" applyFont="1" applyFill="1" applyBorder="1" applyAlignment="1">
      <alignment horizontal="center" vertical="top" wrapText="1"/>
    </xf>
    <xf numFmtId="164" fontId="10" fillId="2" borderId="10" xfId="1" applyNumberFormat="1" applyFont="1" applyFill="1" applyBorder="1" applyAlignment="1">
      <alignment horizontal="center" vertical="top" wrapText="1"/>
    </xf>
    <xf numFmtId="164" fontId="10" fillId="2" borderId="18" xfId="1" applyNumberFormat="1" applyFont="1" applyFill="1" applyBorder="1" applyAlignment="1">
      <alignment horizontal="center" vertical="top" wrapText="1"/>
    </xf>
    <xf numFmtId="0" fontId="11" fillId="0"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30" fillId="0" borderId="7" xfId="0" applyFont="1" applyFill="1" applyBorder="1" applyAlignment="1">
      <alignment horizontal="center" vertical="top" wrapText="1"/>
    </xf>
    <xf numFmtId="164" fontId="15" fillId="0" borderId="10" xfId="1" applyNumberFormat="1" applyFont="1" applyFill="1" applyBorder="1" applyAlignment="1">
      <alignment horizontal="center" vertical="top" wrapText="1"/>
    </xf>
    <xf numFmtId="164" fontId="15" fillId="0" borderId="18" xfId="1" applyNumberFormat="1" applyFont="1" applyFill="1" applyBorder="1" applyAlignment="1">
      <alignment horizontal="center" vertical="top" wrapText="1"/>
    </xf>
    <xf numFmtId="0" fontId="12" fillId="0" borderId="27"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34" xfId="1" applyFont="1" applyBorder="1" applyAlignment="1">
      <alignment horizontal="center" vertical="center" wrapText="1"/>
    </xf>
    <xf numFmtId="0" fontId="10" fillId="2" borderId="7" xfId="1" applyFont="1" applyFill="1" applyBorder="1" applyAlignment="1">
      <alignment horizontal="left" vertical="top" wrapText="1"/>
    </xf>
    <xf numFmtId="0" fontId="1" fillId="0" borderId="7" xfId="1" applyFill="1" applyBorder="1" applyAlignment="1">
      <alignment horizontal="center"/>
    </xf>
    <xf numFmtId="0" fontId="38" fillId="0" borderId="7" xfId="1" applyFont="1" applyFill="1" applyBorder="1" applyAlignment="1">
      <alignment vertical="top" wrapText="1"/>
    </xf>
  </cellXfs>
  <cellStyles count="2">
    <cellStyle name="Excel Built-in Normal" xfId="1" xr:uid="{00000000-0005-0000-0000-000000000000}"/>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249"/>
  <sheetViews>
    <sheetView tabSelected="1" view="pageLayout" zoomScale="75" zoomScaleNormal="51" zoomScaleSheetLayoutView="40" zoomScalePageLayoutView="75" workbookViewId="0">
      <selection activeCell="M2" sqref="M2:R13"/>
    </sheetView>
  </sheetViews>
  <sheetFormatPr defaultColWidth="8.7109375" defaultRowHeight="12.75" x14ac:dyDescent="0.2"/>
  <cols>
    <col min="1" max="1" width="7.28515625" style="1" customWidth="1"/>
    <col min="2" max="2" width="26.5703125" style="29" customWidth="1"/>
    <col min="3" max="3" width="43" style="1" customWidth="1"/>
    <col min="4" max="4" width="13.28515625" style="1" customWidth="1"/>
    <col min="5" max="5" width="40.140625" style="20" customWidth="1"/>
    <col min="6" max="6" width="22.28515625" style="25" customWidth="1"/>
    <col min="7" max="7" width="16" style="1" customWidth="1"/>
    <col min="8" max="8" width="15.42578125" style="1" customWidth="1"/>
    <col min="9" max="9" width="15.7109375" style="1" customWidth="1"/>
    <col min="10" max="10" width="16.140625" style="1" customWidth="1"/>
    <col min="11" max="11" width="17.28515625" style="1" customWidth="1"/>
    <col min="12" max="12" width="38.140625" style="20" customWidth="1"/>
    <col min="13" max="13" width="53.85546875" style="1" customWidth="1"/>
    <col min="14" max="14" width="41.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18" ht="26.25" x14ac:dyDescent="0.4">
      <c r="A1" s="13"/>
      <c r="B1" s="26"/>
      <c r="C1" s="13"/>
      <c r="D1" s="13"/>
      <c r="E1" s="17"/>
      <c r="F1" s="22"/>
      <c r="G1" s="13"/>
      <c r="H1" s="13"/>
      <c r="I1" s="13"/>
      <c r="J1" s="13"/>
      <c r="K1" s="13"/>
      <c r="L1" s="17"/>
      <c r="M1" s="32"/>
      <c r="N1" s="32"/>
      <c r="O1" s="32"/>
      <c r="P1" s="32"/>
      <c r="Q1" s="32"/>
      <c r="R1" s="156"/>
    </row>
    <row r="2" spans="1:18" ht="30.75" customHeight="1" x14ac:dyDescent="0.4">
      <c r="A2" s="13"/>
      <c r="B2" s="26"/>
      <c r="C2" s="13"/>
      <c r="D2" s="13"/>
      <c r="E2" s="17"/>
      <c r="F2" s="22"/>
      <c r="G2" s="13"/>
      <c r="H2" s="13"/>
      <c r="I2" s="13"/>
      <c r="J2" s="320" t="s">
        <v>419</v>
      </c>
      <c r="K2" s="320"/>
      <c r="L2" s="320"/>
      <c r="M2" s="280"/>
      <c r="N2" s="33"/>
      <c r="O2" s="33"/>
      <c r="P2" s="33"/>
      <c r="Q2" s="33"/>
      <c r="R2" s="284"/>
    </row>
    <row r="3" spans="1:18" ht="30" customHeight="1" x14ac:dyDescent="0.4">
      <c r="A3" s="13"/>
      <c r="B3" s="26"/>
      <c r="C3" s="13"/>
      <c r="D3" s="13"/>
      <c r="E3" s="17"/>
      <c r="F3" s="22"/>
      <c r="G3" s="13"/>
      <c r="H3" s="13"/>
      <c r="I3" s="13"/>
      <c r="J3" s="320" t="s">
        <v>378</v>
      </c>
      <c r="K3" s="320"/>
      <c r="L3" s="320"/>
      <c r="M3" s="280"/>
      <c r="N3" s="280"/>
      <c r="O3" s="280"/>
      <c r="P3" s="280"/>
      <c r="Q3" s="280"/>
      <c r="R3" s="281"/>
    </row>
    <row r="4" spans="1:18" ht="104.25" customHeight="1" x14ac:dyDescent="0.4">
      <c r="A4" s="14"/>
      <c r="B4" s="27"/>
      <c r="C4" s="321" t="s">
        <v>151</v>
      </c>
      <c r="D4" s="321"/>
      <c r="E4" s="321"/>
      <c r="F4" s="321"/>
      <c r="G4" s="321"/>
      <c r="H4" s="321"/>
      <c r="I4" s="321"/>
      <c r="J4" s="321"/>
      <c r="K4" s="321"/>
      <c r="L4" s="321"/>
      <c r="M4" s="282"/>
      <c r="N4" s="282"/>
      <c r="O4" s="282"/>
      <c r="P4" s="282"/>
      <c r="Q4" s="282"/>
      <c r="R4" s="283"/>
    </row>
    <row r="5" spans="1:18" ht="34.5" customHeight="1" x14ac:dyDescent="0.35">
      <c r="A5" s="14"/>
      <c r="B5" s="27"/>
      <c r="C5" s="322"/>
      <c r="D5" s="322"/>
      <c r="E5" s="322"/>
      <c r="F5" s="322"/>
      <c r="G5" s="322"/>
      <c r="H5" s="322"/>
      <c r="I5" s="322"/>
      <c r="J5" s="322"/>
      <c r="K5" s="322"/>
      <c r="L5" s="322"/>
      <c r="R5" s="283"/>
    </row>
    <row r="6" spans="1:18" ht="47.25" customHeight="1" x14ac:dyDescent="0.35">
      <c r="A6" s="323"/>
      <c r="B6" s="323"/>
      <c r="C6" s="323"/>
      <c r="D6" s="13"/>
      <c r="E6" s="17"/>
      <c r="F6" s="22"/>
      <c r="G6" s="13"/>
      <c r="H6" s="13"/>
      <c r="I6" s="13"/>
      <c r="J6" s="13"/>
      <c r="K6" s="13"/>
      <c r="L6" s="17"/>
      <c r="M6" s="10"/>
      <c r="N6" s="10"/>
      <c r="O6" s="10"/>
      <c r="P6" s="10"/>
      <c r="Q6" s="10"/>
      <c r="R6" s="283"/>
    </row>
    <row r="7" spans="1:18" ht="76.5" customHeight="1" x14ac:dyDescent="0.35">
      <c r="A7" s="324" t="s">
        <v>0</v>
      </c>
      <c r="B7" s="324" t="s">
        <v>16</v>
      </c>
      <c r="C7" s="324" t="s">
        <v>1</v>
      </c>
      <c r="D7" s="324" t="s">
        <v>2</v>
      </c>
      <c r="E7" s="324" t="s">
        <v>3</v>
      </c>
      <c r="F7" s="324" t="s">
        <v>432</v>
      </c>
      <c r="G7" s="324" t="s">
        <v>503</v>
      </c>
      <c r="H7" s="324"/>
      <c r="I7" s="324"/>
      <c r="J7" s="324"/>
      <c r="K7" s="324"/>
      <c r="L7" s="325" t="s">
        <v>17</v>
      </c>
      <c r="M7" s="283"/>
      <c r="N7" s="283"/>
      <c r="O7" s="283"/>
      <c r="P7" s="283"/>
      <c r="Q7" s="283"/>
      <c r="R7" s="283"/>
    </row>
    <row r="8" spans="1:18" ht="26.25" customHeight="1" x14ac:dyDescent="0.3">
      <c r="A8" s="324"/>
      <c r="B8" s="324"/>
      <c r="C8" s="324"/>
      <c r="D8" s="324"/>
      <c r="E8" s="324"/>
      <c r="F8" s="324"/>
      <c r="G8" s="325">
        <v>2021</v>
      </c>
      <c r="H8" s="325">
        <v>2022</v>
      </c>
      <c r="I8" s="325">
        <v>2023</v>
      </c>
      <c r="J8" s="325">
        <v>2024</v>
      </c>
      <c r="K8" s="325">
        <v>2025</v>
      </c>
      <c r="L8" s="325"/>
      <c r="M8" s="9"/>
      <c r="N8" s="9"/>
      <c r="O8" s="9"/>
      <c r="P8" s="9"/>
      <c r="Q8" s="9"/>
    </row>
    <row r="9" spans="1:18" ht="38.25" customHeight="1" x14ac:dyDescent="0.2">
      <c r="A9" s="324"/>
      <c r="B9" s="324"/>
      <c r="C9" s="324"/>
      <c r="D9" s="324"/>
      <c r="E9" s="324"/>
      <c r="F9" s="324"/>
      <c r="G9" s="325"/>
      <c r="H9" s="325"/>
      <c r="I9" s="325"/>
      <c r="J9" s="325"/>
      <c r="K9" s="325"/>
      <c r="L9" s="325"/>
      <c r="O9" s="2"/>
      <c r="P9" s="2"/>
      <c r="Q9" s="2"/>
    </row>
    <row r="10" spans="1:18" ht="45" customHeight="1" x14ac:dyDescent="0.3">
      <c r="A10" s="36">
        <v>1</v>
      </c>
      <c r="B10" s="36">
        <v>2</v>
      </c>
      <c r="C10" s="36">
        <v>3</v>
      </c>
      <c r="D10" s="36">
        <v>4</v>
      </c>
      <c r="E10" s="36">
        <v>5</v>
      </c>
      <c r="F10" s="36">
        <v>6</v>
      </c>
      <c r="G10" s="37">
        <v>7</v>
      </c>
      <c r="H10" s="37">
        <v>8</v>
      </c>
      <c r="I10" s="37">
        <v>9</v>
      </c>
      <c r="J10" s="37">
        <v>10</v>
      </c>
      <c r="K10" s="37">
        <v>11</v>
      </c>
      <c r="L10" s="37">
        <v>12</v>
      </c>
      <c r="M10" s="9"/>
      <c r="N10" s="11"/>
    </row>
    <row r="11" spans="1:18" ht="55.5" customHeight="1" x14ac:dyDescent="0.4">
      <c r="A11" s="339" t="s">
        <v>38</v>
      </c>
      <c r="B11" s="340"/>
      <c r="C11" s="340"/>
      <c r="D11" s="340"/>
      <c r="E11" s="340"/>
      <c r="F11" s="340"/>
      <c r="G11" s="340"/>
      <c r="H11" s="340"/>
      <c r="I11" s="340"/>
      <c r="J11" s="340"/>
      <c r="K11" s="340"/>
      <c r="L11" s="341"/>
      <c r="M11" s="285"/>
      <c r="N11" s="285"/>
      <c r="O11" s="285"/>
      <c r="P11" s="285"/>
      <c r="Q11" s="285"/>
      <c r="R11" s="286"/>
    </row>
    <row r="12" spans="1:18" ht="345" customHeight="1" x14ac:dyDescent="0.2">
      <c r="A12" s="342" t="s">
        <v>4</v>
      </c>
      <c r="B12" s="343" t="s">
        <v>431</v>
      </c>
      <c r="C12" s="38" t="s">
        <v>5</v>
      </c>
      <c r="D12" s="39" t="s">
        <v>15</v>
      </c>
      <c r="E12" s="40" t="s">
        <v>6</v>
      </c>
      <c r="F12" s="41" t="s">
        <v>18</v>
      </c>
      <c r="G12" s="42">
        <v>483</v>
      </c>
      <c r="H12" s="43">
        <v>512.9</v>
      </c>
      <c r="I12" s="42">
        <v>540.1</v>
      </c>
      <c r="J12" s="42">
        <v>540.1</v>
      </c>
      <c r="K12" s="42">
        <v>540.1</v>
      </c>
      <c r="L12" s="147" t="s">
        <v>363</v>
      </c>
      <c r="M12" s="288"/>
      <c r="N12" s="288"/>
      <c r="O12" s="288"/>
      <c r="P12" s="288"/>
      <c r="Q12" s="288"/>
      <c r="R12" s="287"/>
    </row>
    <row r="13" spans="1:18" ht="409.6" customHeight="1" x14ac:dyDescent="0.3">
      <c r="A13" s="342"/>
      <c r="B13" s="344"/>
      <c r="C13" s="348" t="s">
        <v>366</v>
      </c>
      <c r="D13" s="333" t="s">
        <v>15</v>
      </c>
      <c r="E13" s="333" t="s">
        <v>7</v>
      </c>
      <c r="F13" s="335" t="s">
        <v>18</v>
      </c>
      <c r="G13" s="337">
        <v>5549.3</v>
      </c>
      <c r="H13" s="337">
        <v>5893.4</v>
      </c>
      <c r="I13" s="337">
        <v>6205.8</v>
      </c>
      <c r="J13" s="337">
        <v>6205.8</v>
      </c>
      <c r="K13" s="337">
        <v>6205.8</v>
      </c>
      <c r="L13" s="329" t="s">
        <v>19</v>
      </c>
      <c r="M13" s="12"/>
      <c r="N13" s="12"/>
      <c r="O13" s="12"/>
      <c r="P13" s="12"/>
      <c r="Q13" s="12"/>
    </row>
    <row r="14" spans="1:18" ht="229.5" customHeight="1" x14ac:dyDescent="0.3">
      <c r="A14" s="342"/>
      <c r="B14" s="344"/>
      <c r="C14" s="349"/>
      <c r="D14" s="334"/>
      <c r="E14" s="334"/>
      <c r="F14" s="336"/>
      <c r="G14" s="338"/>
      <c r="H14" s="338"/>
      <c r="I14" s="338"/>
      <c r="J14" s="338"/>
      <c r="K14" s="338"/>
      <c r="L14" s="329"/>
      <c r="M14" s="12"/>
      <c r="N14" s="12"/>
      <c r="O14" s="12"/>
      <c r="P14" s="12"/>
      <c r="Q14" s="12"/>
    </row>
    <row r="15" spans="1:18" ht="213" customHeight="1" x14ac:dyDescent="0.2">
      <c r="A15" s="342"/>
      <c r="B15" s="344"/>
      <c r="C15" s="45" t="s">
        <v>367</v>
      </c>
      <c r="D15" s="46" t="s">
        <v>15</v>
      </c>
      <c r="E15" s="40" t="s">
        <v>8</v>
      </c>
      <c r="F15" s="41" t="s">
        <v>18</v>
      </c>
      <c r="G15" s="41">
        <v>2774.7</v>
      </c>
      <c r="H15" s="41">
        <v>2946.7</v>
      </c>
      <c r="I15" s="41">
        <v>3102.9</v>
      </c>
      <c r="J15" s="41">
        <v>3102.9</v>
      </c>
      <c r="K15" s="41">
        <v>3102.9</v>
      </c>
      <c r="L15" s="329"/>
      <c r="M15" s="4"/>
      <c r="N15" s="3"/>
    </row>
    <row r="16" spans="1:18" ht="213" customHeight="1" x14ac:dyDescent="0.2">
      <c r="A16" s="342"/>
      <c r="B16" s="344"/>
      <c r="C16" s="38" t="s">
        <v>368</v>
      </c>
      <c r="D16" s="39" t="s">
        <v>15</v>
      </c>
      <c r="E16" s="40" t="s">
        <v>8</v>
      </c>
      <c r="F16" s="41" t="s">
        <v>18</v>
      </c>
      <c r="G16" s="44">
        <v>12</v>
      </c>
      <c r="H16" s="44">
        <v>12</v>
      </c>
      <c r="I16" s="44">
        <v>12</v>
      </c>
      <c r="J16" s="44">
        <v>12</v>
      </c>
      <c r="K16" s="44">
        <v>12</v>
      </c>
      <c r="L16" s="47" t="s">
        <v>149</v>
      </c>
      <c r="M16" s="4"/>
      <c r="N16" s="3"/>
    </row>
    <row r="17" spans="1:13" ht="152.25" customHeight="1" x14ac:dyDescent="0.2">
      <c r="A17" s="342"/>
      <c r="B17" s="344"/>
      <c r="C17" s="38" t="s">
        <v>369</v>
      </c>
      <c r="D17" s="39" t="s">
        <v>15</v>
      </c>
      <c r="E17" s="40" t="s">
        <v>8</v>
      </c>
      <c r="F17" s="41" t="s">
        <v>18</v>
      </c>
      <c r="G17" s="41">
        <v>212</v>
      </c>
      <c r="H17" s="41">
        <v>225</v>
      </c>
      <c r="I17" s="41">
        <v>237</v>
      </c>
      <c r="J17" s="41">
        <v>237</v>
      </c>
      <c r="K17" s="41">
        <v>237</v>
      </c>
      <c r="L17" s="48" t="s">
        <v>20</v>
      </c>
    </row>
    <row r="18" spans="1:13" ht="252.75" customHeight="1" x14ac:dyDescent="0.2">
      <c r="A18" s="342"/>
      <c r="B18" s="344"/>
      <c r="C18" s="45" t="s">
        <v>370</v>
      </c>
      <c r="D18" s="39" t="s">
        <v>15</v>
      </c>
      <c r="E18" s="40" t="s">
        <v>8</v>
      </c>
      <c r="F18" s="41" t="s">
        <v>18</v>
      </c>
      <c r="G18" s="41">
        <v>35.6</v>
      </c>
      <c r="H18" s="41">
        <v>37.799999999999997</v>
      </c>
      <c r="I18" s="41">
        <v>39.799999999999997</v>
      </c>
      <c r="J18" s="41">
        <v>39.799999999999997</v>
      </c>
      <c r="K18" s="41">
        <v>39.799999999999997</v>
      </c>
      <c r="L18" s="48" t="s">
        <v>20</v>
      </c>
    </row>
    <row r="19" spans="1:13" ht="161.25" customHeight="1" x14ac:dyDescent="0.2">
      <c r="A19" s="342"/>
      <c r="B19" s="344"/>
      <c r="C19" s="38" t="s">
        <v>371</v>
      </c>
      <c r="D19" s="39" t="s">
        <v>15</v>
      </c>
      <c r="E19" s="40" t="s">
        <v>8</v>
      </c>
      <c r="F19" s="41" t="s">
        <v>18</v>
      </c>
      <c r="G19" s="41">
        <v>1534.5</v>
      </c>
      <c r="H19" s="41">
        <v>1629</v>
      </c>
      <c r="I19" s="41">
        <v>1714.5</v>
      </c>
      <c r="J19" s="41">
        <v>1714.5</v>
      </c>
      <c r="K19" s="41">
        <v>1714.5</v>
      </c>
      <c r="L19" s="47" t="s">
        <v>20</v>
      </c>
    </row>
    <row r="20" spans="1:13" ht="304.5" customHeight="1" x14ac:dyDescent="0.2">
      <c r="A20" s="342"/>
      <c r="B20" s="344"/>
      <c r="C20" s="38" t="s">
        <v>372</v>
      </c>
      <c r="D20" s="39" t="s">
        <v>15</v>
      </c>
      <c r="E20" s="40" t="s">
        <v>8</v>
      </c>
      <c r="F20" s="41" t="s">
        <v>18</v>
      </c>
      <c r="G20" s="41">
        <v>336.2</v>
      </c>
      <c r="H20" s="41">
        <v>357</v>
      </c>
      <c r="I20" s="41">
        <v>375.9</v>
      </c>
      <c r="J20" s="41">
        <v>375.9</v>
      </c>
      <c r="K20" s="41">
        <v>375.9</v>
      </c>
      <c r="L20" s="49" t="s">
        <v>20</v>
      </c>
    </row>
    <row r="21" spans="1:13" ht="409.5" customHeight="1" x14ac:dyDescent="0.2">
      <c r="A21" s="342"/>
      <c r="B21" s="344"/>
      <c r="C21" s="38" t="s">
        <v>373</v>
      </c>
      <c r="D21" s="39" t="s">
        <v>15</v>
      </c>
      <c r="E21" s="40" t="s">
        <v>8</v>
      </c>
      <c r="F21" s="41" t="s">
        <v>18</v>
      </c>
      <c r="G21" s="41">
        <v>252</v>
      </c>
      <c r="H21" s="41">
        <v>267.60000000000002</v>
      </c>
      <c r="I21" s="41">
        <v>281.8</v>
      </c>
      <c r="J21" s="41">
        <v>281.8</v>
      </c>
      <c r="K21" s="41">
        <v>281.8</v>
      </c>
      <c r="L21" s="49" t="s">
        <v>20</v>
      </c>
    </row>
    <row r="22" spans="1:13" ht="111" customHeight="1" x14ac:dyDescent="0.2">
      <c r="A22" s="342"/>
      <c r="B22" s="344"/>
      <c r="C22" s="38" t="s">
        <v>374</v>
      </c>
      <c r="D22" s="39" t="s">
        <v>15</v>
      </c>
      <c r="E22" s="40" t="s">
        <v>8</v>
      </c>
      <c r="F22" s="41" t="s">
        <v>18</v>
      </c>
      <c r="G22" s="41">
        <v>140.5</v>
      </c>
      <c r="H22" s="41">
        <v>149.19999999999999</v>
      </c>
      <c r="I22" s="41">
        <v>157.1</v>
      </c>
      <c r="J22" s="41">
        <v>157.1</v>
      </c>
      <c r="K22" s="41">
        <v>157.1</v>
      </c>
      <c r="L22" s="232" t="s">
        <v>22</v>
      </c>
    </row>
    <row r="23" spans="1:13" ht="207.75" customHeight="1" x14ac:dyDescent="0.2">
      <c r="A23" s="342"/>
      <c r="B23" s="344"/>
      <c r="C23" s="38" t="s">
        <v>375</v>
      </c>
      <c r="D23" s="39" t="s">
        <v>15</v>
      </c>
      <c r="E23" s="40" t="s">
        <v>8</v>
      </c>
      <c r="F23" s="41" t="s">
        <v>18</v>
      </c>
      <c r="G23" s="50">
        <v>400.7</v>
      </c>
      <c r="H23" s="50">
        <v>425.5</v>
      </c>
      <c r="I23" s="50">
        <v>448.1</v>
      </c>
      <c r="J23" s="50">
        <v>448.1</v>
      </c>
      <c r="K23" s="50">
        <v>448.1</v>
      </c>
      <c r="L23" s="55" t="s">
        <v>22</v>
      </c>
    </row>
    <row r="24" spans="1:13" ht="177.75" customHeight="1" x14ac:dyDescent="0.2">
      <c r="A24" s="342"/>
      <c r="B24" s="344"/>
      <c r="C24" s="38" t="s">
        <v>376</v>
      </c>
      <c r="D24" s="39" t="s">
        <v>15</v>
      </c>
      <c r="E24" s="40" t="s">
        <v>8</v>
      </c>
      <c r="F24" s="41" t="s">
        <v>18</v>
      </c>
      <c r="G24" s="50">
        <v>15</v>
      </c>
      <c r="H24" s="50">
        <v>15</v>
      </c>
      <c r="I24" s="50">
        <v>15</v>
      </c>
      <c r="J24" s="50">
        <v>15</v>
      </c>
      <c r="K24" s="50">
        <v>15</v>
      </c>
      <c r="L24" s="51" t="s">
        <v>21</v>
      </c>
    </row>
    <row r="25" spans="1:13" ht="226.5" customHeight="1" x14ac:dyDescent="0.2">
      <c r="A25" s="342"/>
      <c r="B25" s="344"/>
      <c r="C25" s="52" t="s">
        <v>377</v>
      </c>
      <c r="D25" s="39" t="s">
        <v>15</v>
      </c>
      <c r="E25" s="40" t="s">
        <v>8</v>
      </c>
      <c r="F25" s="53" t="s">
        <v>18</v>
      </c>
      <c r="G25" s="50">
        <v>6592.3</v>
      </c>
      <c r="H25" s="50">
        <v>7001</v>
      </c>
      <c r="I25" s="50">
        <v>7372.1</v>
      </c>
      <c r="J25" s="50">
        <v>7372.1</v>
      </c>
      <c r="K25" s="50">
        <v>7372.1</v>
      </c>
      <c r="L25" s="54" t="s">
        <v>27</v>
      </c>
    </row>
    <row r="26" spans="1:13" ht="138.75" customHeight="1" x14ac:dyDescent="0.2">
      <c r="A26" s="342"/>
      <c r="B26" s="345"/>
      <c r="C26" s="55" t="s">
        <v>379</v>
      </c>
      <c r="D26" s="56" t="s">
        <v>15</v>
      </c>
      <c r="E26" s="40" t="s">
        <v>8</v>
      </c>
      <c r="F26" s="41" t="s">
        <v>18</v>
      </c>
      <c r="G26" s="50">
        <v>28.4</v>
      </c>
      <c r="H26" s="57">
        <v>30.2</v>
      </c>
      <c r="I26" s="57">
        <v>31.8</v>
      </c>
      <c r="J26" s="57">
        <v>31.8</v>
      </c>
      <c r="K26" s="57">
        <v>31.8</v>
      </c>
      <c r="L26" s="47" t="s">
        <v>152</v>
      </c>
    </row>
    <row r="27" spans="1:13" ht="77.25" customHeight="1" x14ac:dyDescent="0.2">
      <c r="A27" s="327"/>
      <c r="B27" s="346" t="s">
        <v>37</v>
      </c>
      <c r="C27" s="347"/>
      <c r="D27" s="331"/>
      <c r="E27" s="331"/>
      <c r="F27" s="332"/>
      <c r="G27" s="192">
        <f>G12+G13+G15+G16+G17+G18+G19+G20+G21+G22+G23+G24+G25+G26</f>
        <v>18366.200000000004</v>
      </c>
      <c r="H27" s="192">
        <f t="shared" ref="H27:K27" si="0">H12+H13+H15+H16+H17+H18+H19+H20+H21+H22+H23+H24+H25+H26</f>
        <v>19502.3</v>
      </c>
      <c r="I27" s="192">
        <f t="shared" si="0"/>
        <v>20533.899999999998</v>
      </c>
      <c r="J27" s="192">
        <f t="shared" si="0"/>
        <v>20533.899999999998</v>
      </c>
      <c r="K27" s="192">
        <f t="shared" si="0"/>
        <v>20533.899999999998</v>
      </c>
      <c r="L27" s="47"/>
      <c r="M27" s="2"/>
    </row>
    <row r="28" spans="1:13" ht="102" customHeight="1" x14ac:dyDescent="0.2">
      <c r="A28" s="326" t="s">
        <v>161</v>
      </c>
      <c r="B28" s="326"/>
      <c r="C28" s="326"/>
      <c r="D28" s="326"/>
      <c r="E28" s="326"/>
      <c r="F28" s="326"/>
      <c r="G28" s="326"/>
      <c r="H28" s="326"/>
      <c r="I28" s="326"/>
      <c r="J28" s="326"/>
      <c r="K28" s="326"/>
      <c r="L28" s="326"/>
      <c r="M28" s="2"/>
    </row>
    <row r="29" spans="1:13" ht="99" customHeight="1" x14ac:dyDescent="0.2">
      <c r="A29" s="327" t="s">
        <v>162</v>
      </c>
      <c r="B29" s="328" t="s">
        <v>380</v>
      </c>
      <c r="C29" s="55" t="s">
        <v>163</v>
      </c>
      <c r="D29" s="39" t="s">
        <v>15</v>
      </c>
      <c r="E29" s="40" t="s">
        <v>8</v>
      </c>
      <c r="F29" s="41" t="s">
        <v>18</v>
      </c>
      <c r="G29" s="53">
        <v>23.8</v>
      </c>
      <c r="H29" s="53">
        <v>25.3</v>
      </c>
      <c r="I29" s="53">
        <v>26.6</v>
      </c>
      <c r="J29" s="53">
        <v>26.6</v>
      </c>
      <c r="K29" s="53">
        <v>26.6</v>
      </c>
      <c r="L29" s="329" t="s">
        <v>24</v>
      </c>
      <c r="M29" s="2"/>
    </row>
    <row r="30" spans="1:13" ht="282.75" customHeight="1" x14ac:dyDescent="0.2">
      <c r="A30" s="327"/>
      <c r="B30" s="328"/>
      <c r="C30" s="55" t="s">
        <v>164</v>
      </c>
      <c r="D30" s="39" t="s">
        <v>15</v>
      </c>
      <c r="E30" s="40" t="s">
        <v>8</v>
      </c>
      <c r="F30" s="41" t="s">
        <v>18</v>
      </c>
      <c r="G30" s="53">
        <v>5.3</v>
      </c>
      <c r="H30" s="53">
        <v>5.6</v>
      </c>
      <c r="I30" s="53">
        <v>5.9</v>
      </c>
      <c r="J30" s="53">
        <v>5.9</v>
      </c>
      <c r="K30" s="53">
        <v>5.9</v>
      </c>
      <c r="L30" s="329"/>
      <c r="M30" s="2"/>
    </row>
    <row r="31" spans="1:13" ht="214.5" customHeight="1" x14ac:dyDescent="0.2">
      <c r="A31" s="327"/>
      <c r="B31" s="328"/>
      <c r="C31" s="55" t="s">
        <v>165</v>
      </c>
      <c r="D31" s="39" t="s">
        <v>15</v>
      </c>
      <c r="E31" s="40" t="s">
        <v>8</v>
      </c>
      <c r="F31" s="41" t="s">
        <v>18</v>
      </c>
      <c r="G31" s="59">
        <v>199.9</v>
      </c>
      <c r="H31" s="59">
        <v>199.9</v>
      </c>
      <c r="I31" s="59">
        <v>199.9</v>
      </c>
      <c r="J31" s="59">
        <v>199.9</v>
      </c>
      <c r="K31" s="59">
        <v>199.9</v>
      </c>
      <c r="L31" s="329"/>
      <c r="M31" s="2"/>
    </row>
    <row r="32" spans="1:13" ht="221.25" customHeight="1" x14ac:dyDescent="0.2">
      <c r="A32" s="327"/>
      <c r="B32" s="328"/>
      <c r="C32" s="55" t="s">
        <v>166</v>
      </c>
      <c r="D32" s="230" t="s">
        <v>15</v>
      </c>
      <c r="E32" s="231" t="s">
        <v>9</v>
      </c>
      <c r="F32" s="41" t="s">
        <v>18</v>
      </c>
      <c r="G32" s="53">
        <v>39.4</v>
      </c>
      <c r="H32" s="53">
        <v>41.8</v>
      </c>
      <c r="I32" s="53">
        <v>44</v>
      </c>
      <c r="J32" s="53">
        <v>44</v>
      </c>
      <c r="K32" s="53">
        <v>44</v>
      </c>
      <c r="L32" s="329"/>
      <c r="M32" s="2"/>
    </row>
    <row r="33" spans="1:18" ht="258" customHeight="1" x14ac:dyDescent="0.2">
      <c r="A33" s="327"/>
      <c r="B33" s="60" t="s">
        <v>381</v>
      </c>
      <c r="C33" s="61" t="s">
        <v>425</v>
      </c>
      <c r="D33" s="46" t="s">
        <v>15</v>
      </c>
      <c r="E33" s="60" t="s">
        <v>14</v>
      </c>
      <c r="F33" s="62" t="s">
        <v>18</v>
      </c>
      <c r="G33" s="50">
        <v>31.1</v>
      </c>
      <c r="H33" s="50">
        <v>33</v>
      </c>
      <c r="I33" s="50">
        <v>34.700000000000003</v>
      </c>
      <c r="J33" s="50">
        <v>34.700000000000003</v>
      </c>
      <c r="K33" s="50">
        <v>34.700000000000003</v>
      </c>
      <c r="L33" s="47" t="s">
        <v>426</v>
      </c>
      <c r="M33" s="2"/>
    </row>
    <row r="34" spans="1:18" ht="70.5" customHeight="1" x14ac:dyDescent="0.2">
      <c r="A34" s="327"/>
      <c r="B34" s="330" t="s">
        <v>37</v>
      </c>
      <c r="C34" s="331"/>
      <c r="D34" s="331"/>
      <c r="E34" s="331"/>
      <c r="F34" s="332"/>
      <c r="G34" s="63">
        <f>G29+G30+G31+G32+G33</f>
        <v>299.5</v>
      </c>
      <c r="H34" s="63">
        <f t="shared" ref="H34:K34" si="1">H29+H30+H31+H32+H33</f>
        <v>305.60000000000002</v>
      </c>
      <c r="I34" s="63">
        <f t="shared" si="1"/>
        <v>311.09999999999997</v>
      </c>
      <c r="J34" s="63">
        <f t="shared" si="1"/>
        <v>311.09999999999997</v>
      </c>
      <c r="K34" s="63">
        <f t="shared" si="1"/>
        <v>311.09999999999997</v>
      </c>
      <c r="L34" s="62"/>
      <c r="M34" s="2"/>
    </row>
    <row r="35" spans="1:18" ht="66" customHeight="1" x14ac:dyDescent="0.2">
      <c r="A35" s="326" t="s">
        <v>167</v>
      </c>
      <c r="B35" s="326"/>
      <c r="C35" s="326"/>
      <c r="D35" s="326"/>
      <c r="E35" s="326"/>
      <c r="F35" s="326"/>
      <c r="G35" s="326"/>
      <c r="H35" s="326"/>
      <c r="I35" s="326"/>
      <c r="J35" s="326"/>
      <c r="K35" s="326"/>
      <c r="L35" s="326"/>
    </row>
    <row r="36" spans="1:18" ht="171.75" customHeight="1" x14ac:dyDescent="0.2">
      <c r="A36" s="353" t="s">
        <v>174</v>
      </c>
      <c r="B36" s="328" t="s">
        <v>168</v>
      </c>
      <c r="C36" s="64" t="s">
        <v>169</v>
      </c>
      <c r="D36" s="46" t="s">
        <v>15</v>
      </c>
      <c r="E36" s="60" t="s">
        <v>8</v>
      </c>
      <c r="F36" s="50" t="s">
        <v>18</v>
      </c>
      <c r="G36" s="53">
        <v>910</v>
      </c>
      <c r="H36" s="53">
        <v>938</v>
      </c>
      <c r="I36" s="53">
        <v>1004.6</v>
      </c>
      <c r="J36" s="53">
        <v>1004.6</v>
      </c>
      <c r="K36" s="53">
        <v>1004.6</v>
      </c>
      <c r="L36" s="47" t="s">
        <v>26</v>
      </c>
    </row>
    <row r="37" spans="1:18" ht="240.75" customHeight="1" x14ac:dyDescent="0.2">
      <c r="A37" s="354"/>
      <c r="B37" s="328"/>
      <c r="C37" s="55" t="s">
        <v>170</v>
      </c>
      <c r="D37" s="39"/>
      <c r="E37" s="40" t="s">
        <v>9</v>
      </c>
      <c r="F37" s="50" t="s">
        <v>18</v>
      </c>
      <c r="G37" s="53">
        <v>617.70000000000005</v>
      </c>
      <c r="H37" s="53">
        <v>656</v>
      </c>
      <c r="I37" s="53">
        <v>690.8</v>
      </c>
      <c r="J37" s="53">
        <v>690.8</v>
      </c>
      <c r="K37" s="53">
        <v>690.8</v>
      </c>
      <c r="L37" s="356" t="s">
        <v>28</v>
      </c>
    </row>
    <row r="38" spans="1:18" ht="217.5" customHeight="1" x14ac:dyDescent="0.2">
      <c r="A38" s="354"/>
      <c r="B38" s="328"/>
      <c r="C38" s="55" t="s">
        <v>171</v>
      </c>
      <c r="D38" s="39" t="s">
        <v>15</v>
      </c>
      <c r="E38" s="40" t="s">
        <v>9</v>
      </c>
      <c r="F38" s="53" t="s">
        <v>18</v>
      </c>
      <c r="G38" s="59">
        <v>124.9</v>
      </c>
      <c r="H38" s="59">
        <v>132.6</v>
      </c>
      <c r="I38" s="59">
        <v>139.6</v>
      </c>
      <c r="J38" s="59">
        <v>139.6</v>
      </c>
      <c r="K38" s="59">
        <v>139.6</v>
      </c>
      <c r="L38" s="356"/>
    </row>
    <row r="39" spans="1:18" ht="291" customHeight="1" x14ac:dyDescent="0.2">
      <c r="A39" s="354"/>
      <c r="B39" s="65" t="s">
        <v>172</v>
      </c>
      <c r="C39" s="55" t="s">
        <v>173</v>
      </c>
      <c r="D39" s="39" t="s">
        <v>15</v>
      </c>
      <c r="E39" s="40" t="s">
        <v>9</v>
      </c>
      <c r="F39" s="41" t="s">
        <v>18</v>
      </c>
      <c r="G39" s="59">
        <v>1671.4</v>
      </c>
      <c r="H39" s="59">
        <v>1775</v>
      </c>
      <c r="I39" s="59">
        <v>1869.1</v>
      </c>
      <c r="J39" s="59">
        <v>1869.1</v>
      </c>
      <c r="K39" s="59">
        <v>1869.1</v>
      </c>
      <c r="L39" s="228" t="s">
        <v>23</v>
      </c>
      <c r="M39" s="8"/>
    </row>
    <row r="40" spans="1:18" ht="122.25" customHeight="1" x14ac:dyDescent="0.2">
      <c r="A40" s="354"/>
      <c r="B40" s="328" t="s">
        <v>180</v>
      </c>
      <c r="C40" s="64" t="s">
        <v>181</v>
      </c>
      <c r="D40" s="240" t="s">
        <v>15</v>
      </c>
      <c r="E40" s="242" t="s">
        <v>10</v>
      </c>
      <c r="F40" s="53" t="s">
        <v>18</v>
      </c>
      <c r="G40" s="53">
        <v>2371.6999999999998</v>
      </c>
      <c r="H40" s="53">
        <v>2497.4</v>
      </c>
      <c r="I40" s="53">
        <v>2497.4</v>
      </c>
      <c r="J40" s="53">
        <v>2497.4</v>
      </c>
      <c r="K40" s="53">
        <v>2497.4</v>
      </c>
      <c r="L40" s="49" t="s">
        <v>321</v>
      </c>
    </row>
    <row r="41" spans="1:18" ht="124.5" customHeight="1" x14ac:dyDescent="0.2">
      <c r="A41" s="354"/>
      <c r="B41" s="328"/>
      <c r="C41" s="64" t="s">
        <v>182</v>
      </c>
      <c r="D41" s="240" t="s">
        <v>15</v>
      </c>
      <c r="E41" s="242" t="s">
        <v>10</v>
      </c>
      <c r="F41" s="53" t="s">
        <v>18</v>
      </c>
      <c r="G41" s="53">
        <v>753.1</v>
      </c>
      <c r="H41" s="53">
        <v>793.1</v>
      </c>
      <c r="I41" s="53">
        <v>793.1</v>
      </c>
      <c r="J41" s="53">
        <v>793.1</v>
      </c>
      <c r="K41" s="53">
        <v>793.1</v>
      </c>
      <c r="L41" s="49" t="s">
        <v>321</v>
      </c>
    </row>
    <row r="42" spans="1:18" ht="121.5" customHeight="1" x14ac:dyDescent="0.2">
      <c r="A42" s="354"/>
      <c r="B42" s="328"/>
      <c r="C42" s="64" t="s">
        <v>183</v>
      </c>
      <c r="D42" s="240" t="s">
        <v>15</v>
      </c>
      <c r="E42" s="242" t="s">
        <v>10</v>
      </c>
      <c r="F42" s="53" t="s">
        <v>18</v>
      </c>
      <c r="G42" s="53">
        <v>191.3</v>
      </c>
      <c r="H42" s="53">
        <v>201.5</v>
      </c>
      <c r="I42" s="53">
        <v>201.5</v>
      </c>
      <c r="J42" s="53">
        <v>201.5</v>
      </c>
      <c r="K42" s="53">
        <v>201.5</v>
      </c>
      <c r="L42" s="49" t="s">
        <v>321</v>
      </c>
    </row>
    <row r="43" spans="1:18" ht="40.5" customHeight="1" x14ac:dyDescent="0.2">
      <c r="A43" s="355"/>
      <c r="B43" s="67" t="s">
        <v>37</v>
      </c>
      <c r="C43" s="68"/>
      <c r="D43" s="226"/>
      <c r="E43" s="226"/>
      <c r="F43" s="53"/>
      <c r="G43" s="63">
        <f>G42+G41+G40+G39+G38+G37+G36</f>
        <v>6640.0999999999995</v>
      </c>
      <c r="H43" s="63">
        <f t="shared" ref="H43:K43" si="2">H42+H41+H40+H39+H38+H37+H36</f>
        <v>6993.6</v>
      </c>
      <c r="I43" s="63">
        <f t="shared" si="2"/>
        <v>7196.1000000000013</v>
      </c>
      <c r="J43" s="63">
        <f t="shared" si="2"/>
        <v>7196.1000000000013</v>
      </c>
      <c r="K43" s="63">
        <f t="shared" si="2"/>
        <v>7196.1000000000013</v>
      </c>
      <c r="L43" s="226"/>
    </row>
    <row r="44" spans="1:18" ht="59.25" customHeight="1" x14ac:dyDescent="0.4">
      <c r="A44" s="357" t="s">
        <v>427</v>
      </c>
      <c r="B44" s="358"/>
      <c r="C44" s="358"/>
      <c r="D44" s="358"/>
      <c r="E44" s="358"/>
      <c r="F44" s="358"/>
      <c r="G44" s="358"/>
      <c r="H44" s="358"/>
      <c r="I44" s="358"/>
      <c r="J44" s="358"/>
      <c r="K44" s="358"/>
      <c r="L44" s="359"/>
      <c r="M44" s="279"/>
    </row>
    <row r="45" spans="1:18" ht="293.25" customHeight="1" x14ac:dyDescent="0.2">
      <c r="A45" s="362" t="s">
        <v>184</v>
      </c>
      <c r="B45" s="64" t="s">
        <v>175</v>
      </c>
      <c r="C45" s="64" t="s">
        <v>176</v>
      </c>
      <c r="D45" s="145" t="s">
        <v>15</v>
      </c>
      <c r="E45" s="171" t="s">
        <v>9</v>
      </c>
      <c r="F45" s="187" t="s">
        <v>87</v>
      </c>
      <c r="G45" s="187">
        <v>149754.1</v>
      </c>
      <c r="H45" s="187">
        <v>159038.9</v>
      </c>
      <c r="I45" s="187">
        <v>167468</v>
      </c>
      <c r="J45" s="187">
        <v>167468</v>
      </c>
      <c r="K45" s="187">
        <v>167468</v>
      </c>
      <c r="L45" s="172" t="s">
        <v>143</v>
      </c>
      <c r="M45" s="159"/>
      <c r="N45" s="159"/>
      <c r="O45" s="159"/>
      <c r="P45" s="159"/>
      <c r="Q45" s="159"/>
      <c r="R45" s="159"/>
    </row>
    <row r="46" spans="1:18" ht="217.5" customHeight="1" x14ac:dyDescent="0.2">
      <c r="A46" s="363"/>
      <c r="B46" s="360" t="s">
        <v>437</v>
      </c>
      <c r="C46" s="45" t="s">
        <v>355</v>
      </c>
      <c r="D46" s="145" t="s">
        <v>15</v>
      </c>
      <c r="E46" s="171" t="s">
        <v>9</v>
      </c>
      <c r="F46" s="187" t="s">
        <v>87</v>
      </c>
      <c r="G46" s="187">
        <v>350137.7</v>
      </c>
      <c r="H46" s="187">
        <v>371846.2</v>
      </c>
      <c r="I46" s="187">
        <v>391554</v>
      </c>
      <c r="J46" s="187">
        <v>391554</v>
      </c>
      <c r="K46" s="187">
        <v>391554</v>
      </c>
      <c r="L46" s="172" t="s">
        <v>144</v>
      </c>
    </row>
    <row r="47" spans="1:18" ht="234" customHeight="1" x14ac:dyDescent="0.2">
      <c r="A47" s="363"/>
      <c r="B47" s="361"/>
      <c r="C47" s="45" t="s">
        <v>178</v>
      </c>
      <c r="D47" s="145" t="s">
        <v>15</v>
      </c>
      <c r="E47" s="171" t="s">
        <v>145</v>
      </c>
      <c r="F47" s="187" t="s">
        <v>87</v>
      </c>
      <c r="G47" s="53">
        <v>67.599999999999994</v>
      </c>
      <c r="H47" s="53">
        <v>71.8</v>
      </c>
      <c r="I47" s="53">
        <v>75.599999999999994</v>
      </c>
      <c r="J47" s="53">
        <v>75.599999999999994</v>
      </c>
      <c r="K47" s="53">
        <v>75.599999999999994</v>
      </c>
      <c r="L47" s="172" t="s">
        <v>179</v>
      </c>
    </row>
    <row r="48" spans="1:18" ht="228.75" customHeight="1" x14ac:dyDescent="0.2">
      <c r="A48" s="363"/>
      <c r="B48" s="361"/>
      <c r="C48" s="198" t="s">
        <v>177</v>
      </c>
      <c r="D48" s="145" t="s">
        <v>15</v>
      </c>
      <c r="E48" s="171" t="s">
        <v>145</v>
      </c>
      <c r="F48" s="187" t="s">
        <v>87</v>
      </c>
      <c r="G48" s="53">
        <v>23487.3</v>
      </c>
      <c r="H48" s="53">
        <v>24943.5</v>
      </c>
      <c r="I48" s="53">
        <v>26265.5</v>
      </c>
      <c r="J48" s="53">
        <v>26265.5</v>
      </c>
      <c r="K48" s="53">
        <v>26265.5</v>
      </c>
      <c r="L48" s="289" t="s">
        <v>153</v>
      </c>
    </row>
    <row r="49" spans="1:58" ht="121.5" customHeight="1" x14ac:dyDescent="0.2">
      <c r="A49" s="363"/>
      <c r="B49" s="197"/>
      <c r="C49" s="291" t="s">
        <v>510</v>
      </c>
      <c r="D49" s="370" t="s">
        <v>15</v>
      </c>
      <c r="E49" s="360" t="s">
        <v>9</v>
      </c>
      <c r="F49" s="374" t="s">
        <v>18</v>
      </c>
      <c r="G49" s="172">
        <f>G50+G51</f>
        <v>1815.4</v>
      </c>
      <c r="H49" s="201">
        <f t="shared" ref="H49:K49" si="3">H50+H51</f>
        <v>1927.9</v>
      </c>
      <c r="I49" s="201">
        <f t="shared" si="3"/>
        <v>2030.1</v>
      </c>
      <c r="J49" s="201">
        <f t="shared" si="3"/>
        <v>2030.1</v>
      </c>
      <c r="K49" s="201">
        <f t="shared" si="3"/>
        <v>2030.1</v>
      </c>
      <c r="L49" s="377" t="s">
        <v>508</v>
      </c>
    </row>
    <row r="50" spans="1:58" ht="68.25" customHeight="1" x14ac:dyDescent="0.2">
      <c r="A50" s="363"/>
      <c r="B50" s="197"/>
      <c r="C50" s="199" t="s">
        <v>485</v>
      </c>
      <c r="D50" s="371"/>
      <c r="E50" s="361"/>
      <c r="F50" s="375"/>
      <c r="G50" s="202">
        <v>3.7</v>
      </c>
      <c r="H50" s="202">
        <v>3.9</v>
      </c>
      <c r="I50" s="202">
        <v>4.0999999999999996</v>
      </c>
      <c r="J50" s="202">
        <v>4.0999999999999996</v>
      </c>
      <c r="K50" s="202">
        <v>4.0999999999999996</v>
      </c>
      <c r="L50" s="378"/>
    </row>
    <row r="51" spans="1:58" ht="27" customHeight="1" x14ac:dyDescent="0.2">
      <c r="A51" s="363"/>
      <c r="B51" s="197"/>
      <c r="C51" s="200" t="s">
        <v>484</v>
      </c>
      <c r="D51" s="372"/>
      <c r="E51" s="373"/>
      <c r="F51" s="376"/>
      <c r="G51" s="202">
        <v>1811.7</v>
      </c>
      <c r="H51" s="203">
        <v>1924</v>
      </c>
      <c r="I51" s="203">
        <v>2026</v>
      </c>
      <c r="J51" s="203">
        <v>2026</v>
      </c>
      <c r="K51" s="203">
        <v>2026</v>
      </c>
      <c r="L51" s="379"/>
    </row>
    <row r="52" spans="1:58" ht="183.75" customHeight="1" x14ac:dyDescent="0.2">
      <c r="A52" s="363"/>
      <c r="B52" s="173"/>
      <c r="C52" s="290" t="s">
        <v>512</v>
      </c>
      <c r="D52" s="145" t="s">
        <v>15</v>
      </c>
      <c r="E52" s="188" t="s">
        <v>438</v>
      </c>
      <c r="F52" s="53" t="s">
        <v>18</v>
      </c>
      <c r="G52" s="53">
        <v>24000</v>
      </c>
      <c r="H52" s="53">
        <v>25488</v>
      </c>
      <c r="I52" s="53">
        <v>26838.9</v>
      </c>
      <c r="J52" s="53">
        <v>26838.9</v>
      </c>
      <c r="K52" s="53">
        <v>26838.9</v>
      </c>
      <c r="L52" s="289" t="s">
        <v>511</v>
      </c>
    </row>
    <row r="53" spans="1:58" ht="169.5" customHeight="1" x14ac:dyDescent="0.2">
      <c r="A53" s="363"/>
      <c r="B53" s="174"/>
      <c r="C53" s="292" t="s">
        <v>513</v>
      </c>
      <c r="D53" s="145" t="s">
        <v>15</v>
      </c>
      <c r="E53" s="188" t="s">
        <v>438</v>
      </c>
      <c r="F53" s="53" t="s">
        <v>18</v>
      </c>
      <c r="G53" s="53">
        <v>2430.3000000000002</v>
      </c>
      <c r="H53" s="53">
        <v>2581</v>
      </c>
      <c r="I53" s="53">
        <v>2717.8</v>
      </c>
      <c r="J53" s="53">
        <v>2717.8</v>
      </c>
      <c r="K53" s="53">
        <v>2717.8</v>
      </c>
      <c r="L53" s="289" t="s">
        <v>509</v>
      </c>
    </row>
    <row r="54" spans="1:58" s="6" customFormat="1" ht="40.5" customHeight="1" x14ac:dyDescent="0.2">
      <c r="A54" s="364"/>
      <c r="B54" s="365" t="s">
        <v>37</v>
      </c>
      <c r="C54" s="365"/>
      <c r="D54" s="365"/>
      <c r="E54" s="365"/>
      <c r="F54" s="53"/>
      <c r="G54" s="138">
        <f>G45+G46+G47+G48+G49+G52+G53</f>
        <v>551692.4</v>
      </c>
      <c r="H54" s="138">
        <f t="shared" ref="H54:K54" si="4">H45+H46+H47+H48+H49+H52+H53</f>
        <v>585897.30000000005</v>
      </c>
      <c r="I54" s="138">
        <f t="shared" si="4"/>
        <v>616949.9</v>
      </c>
      <c r="J54" s="138">
        <f t="shared" si="4"/>
        <v>616949.9</v>
      </c>
      <c r="K54" s="138">
        <f t="shared" si="4"/>
        <v>616949.9</v>
      </c>
      <c r="L54" s="225"/>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row>
    <row r="55" spans="1:58" s="6" customFormat="1" ht="70.5" customHeight="1" x14ac:dyDescent="0.2">
      <c r="A55" s="71"/>
      <c r="B55" s="366" t="s">
        <v>185</v>
      </c>
      <c r="C55" s="367"/>
      <c r="D55" s="367"/>
      <c r="E55" s="367"/>
      <c r="F55" s="367"/>
      <c r="G55" s="367"/>
      <c r="H55" s="367"/>
      <c r="I55" s="367"/>
      <c r="J55" s="367"/>
      <c r="K55" s="367"/>
      <c r="L55" s="368"/>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row>
    <row r="56" spans="1:58" s="6" customFormat="1" ht="224.25" customHeight="1" x14ac:dyDescent="0.2">
      <c r="A56" s="353" t="s">
        <v>11</v>
      </c>
      <c r="B56" s="369" t="s">
        <v>186</v>
      </c>
      <c r="C56" s="143" t="s">
        <v>187</v>
      </c>
      <c r="D56" s="145" t="s">
        <v>15</v>
      </c>
      <c r="E56" s="143" t="s">
        <v>146</v>
      </c>
      <c r="F56" s="144" t="s">
        <v>29</v>
      </c>
      <c r="G56" s="144">
        <v>458.1</v>
      </c>
      <c r="H56" s="144">
        <v>486.5</v>
      </c>
      <c r="I56" s="144">
        <v>512.29999999999995</v>
      </c>
      <c r="J56" s="144">
        <v>512.29999999999995</v>
      </c>
      <c r="K56" s="144">
        <v>512.29999999999995</v>
      </c>
      <c r="L56" s="317" t="s">
        <v>154</v>
      </c>
      <c r="M56" s="157"/>
      <c r="N56" s="157"/>
      <c r="O56" s="157"/>
      <c r="P56" s="157"/>
      <c r="Q56" s="157"/>
      <c r="R56" s="158"/>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row>
    <row r="57" spans="1:58" s="6" customFormat="1" ht="236.25" customHeight="1" x14ac:dyDescent="0.2">
      <c r="A57" s="354"/>
      <c r="B57" s="369"/>
      <c r="C57" s="60" t="s">
        <v>486</v>
      </c>
      <c r="D57" s="46" t="s">
        <v>15</v>
      </c>
      <c r="E57" s="60" t="s">
        <v>146</v>
      </c>
      <c r="F57" s="62" t="s">
        <v>18</v>
      </c>
      <c r="G57" s="62">
        <v>238.9</v>
      </c>
      <c r="H57" s="62">
        <v>253.7</v>
      </c>
      <c r="I57" s="62">
        <v>267.10000000000002</v>
      </c>
      <c r="J57" s="62">
        <v>267.10000000000002</v>
      </c>
      <c r="K57" s="62">
        <v>267.10000000000002</v>
      </c>
      <c r="L57" s="31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row>
    <row r="58" spans="1:58" s="6" customFormat="1" ht="224.25" customHeight="1" x14ac:dyDescent="0.2">
      <c r="A58" s="354"/>
      <c r="B58" s="369"/>
      <c r="C58" s="60" t="s">
        <v>188</v>
      </c>
      <c r="D58" s="46" t="s">
        <v>15</v>
      </c>
      <c r="E58" s="60" t="s">
        <v>146</v>
      </c>
      <c r="F58" s="62" t="s">
        <v>87</v>
      </c>
      <c r="G58" s="62">
        <v>29745.4</v>
      </c>
      <c r="H58" s="62">
        <v>31589.599999999999</v>
      </c>
      <c r="I58" s="62">
        <v>33263.800000000003</v>
      </c>
      <c r="J58" s="62">
        <v>33263.800000000003</v>
      </c>
      <c r="K58" s="62">
        <v>33263.800000000003</v>
      </c>
      <c r="L58" s="31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row>
    <row r="59" spans="1:58" s="6" customFormat="1" ht="68.25" customHeight="1" x14ac:dyDescent="0.2">
      <c r="A59" s="355"/>
      <c r="B59" s="330" t="s">
        <v>37</v>
      </c>
      <c r="C59" s="331"/>
      <c r="D59" s="331"/>
      <c r="E59" s="332"/>
      <c r="F59" s="50"/>
      <c r="G59" s="189">
        <f>G56+G57+G58</f>
        <v>30442.400000000001</v>
      </c>
      <c r="H59" s="189">
        <f t="shared" ref="H59:K59" si="5">H56+H57+H58</f>
        <v>32329.8</v>
      </c>
      <c r="I59" s="189">
        <f t="shared" si="5"/>
        <v>34043.200000000004</v>
      </c>
      <c r="J59" s="189">
        <f t="shared" si="5"/>
        <v>34043.200000000004</v>
      </c>
      <c r="K59" s="189">
        <f t="shared" si="5"/>
        <v>34043.200000000004</v>
      </c>
      <c r="L59" s="54"/>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row>
    <row r="60" spans="1:58" s="6" customFormat="1" ht="54" customHeight="1" x14ac:dyDescent="0.2">
      <c r="A60" s="350" t="s">
        <v>189</v>
      </c>
      <c r="B60" s="351"/>
      <c r="C60" s="351"/>
      <c r="D60" s="351"/>
      <c r="E60" s="351"/>
      <c r="F60" s="351"/>
      <c r="G60" s="351"/>
      <c r="H60" s="351"/>
      <c r="I60" s="351"/>
      <c r="J60" s="351"/>
      <c r="K60" s="351"/>
      <c r="L60" s="352"/>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row>
    <row r="61" spans="1:58" s="6" customFormat="1" ht="285.75" customHeight="1" x14ac:dyDescent="0.2">
      <c r="A61" s="385" t="s">
        <v>307</v>
      </c>
      <c r="B61" s="360" t="s">
        <v>194</v>
      </c>
      <c r="C61" s="64" t="s">
        <v>195</v>
      </c>
      <c r="D61" s="46" t="s">
        <v>15</v>
      </c>
      <c r="E61" s="60" t="s">
        <v>147</v>
      </c>
      <c r="F61" s="155" t="s">
        <v>87</v>
      </c>
      <c r="G61" s="53">
        <v>20865.900000000001</v>
      </c>
      <c r="H61" s="72">
        <v>22159.599999999999</v>
      </c>
      <c r="I61" s="72">
        <v>23334.1</v>
      </c>
      <c r="J61" s="72">
        <v>23334.1</v>
      </c>
      <c r="K61" s="72">
        <v>23334.1</v>
      </c>
      <c r="L61" s="386" t="s">
        <v>148</v>
      </c>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row>
    <row r="62" spans="1:58" s="6" customFormat="1" ht="232.5" customHeight="1" x14ac:dyDescent="0.2">
      <c r="A62" s="383"/>
      <c r="B62" s="361"/>
      <c r="C62" s="64" t="s">
        <v>196</v>
      </c>
      <c r="D62" s="46" t="s">
        <v>15</v>
      </c>
      <c r="E62" s="60" t="s">
        <v>147</v>
      </c>
      <c r="F62" s="155" t="s">
        <v>87</v>
      </c>
      <c r="G62" s="53">
        <v>1949.2</v>
      </c>
      <c r="H62" s="72">
        <v>2070.1</v>
      </c>
      <c r="I62" s="72">
        <v>2179.8000000000002</v>
      </c>
      <c r="J62" s="72">
        <v>2179.8000000000002</v>
      </c>
      <c r="K62" s="72">
        <v>2179.8000000000002</v>
      </c>
      <c r="L62" s="38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229.5" customHeight="1" x14ac:dyDescent="0.2">
      <c r="A63" s="383"/>
      <c r="B63" s="373"/>
      <c r="C63" s="64" t="s">
        <v>197</v>
      </c>
      <c r="D63" s="46" t="s">
        <v>15</v>
      </c>
      <c r="E63" s="60" t="s">
        <v>147</v>
      </c>
      <c r="F63" s="155" t="s">
        <v>87</v>
      </c>
      <c r="G63" s="53">
        <v>1319.4</v>
      </c>
      <c r="H63" s="72">
        <v>1401.2</v>
      </c>
      <c r="I63" s="72">
        <v>1475.5</v>
      </c>
      <c r="J63" s="72">
        <v>1475.5</v>
      </c>
      <c r="K63" s="72">
        <v>1475.5</v>
      </c>
      <c r="L63" s="388"/>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51" customHeight="1" x14ac:dyDescent="0.2">
      <c r="A64" s="384"/>
      <c r="B64" s="330" t="s">
        <v>37</v>
      </c>
      <c r="C64" s="331"/>
      <c r="D64" s="331"/>
      <c r="E64" s="332"/>
      <c r="F64" s="49"/>
      <c r="G64" s="189">
        <f>G63+G62+G61</f>
        <v>24134.5</v>
      </c>
      <c r="H64" s="189">
        <f t="shared" ref="H64:K64" si="6">H63+H62+H61</f>
        <v>25630.899999999998</v>
      </c>
      <c r="I64" s="189">
        <f t="shared" si="6"/>
        <v>26989.399999999998</v>
      </c>
      <c r="J64" s="189">
        <f t="shared" si="6"/>
        <v>26989.399999999998</v>
      </c>
      <c r="K64" s="189">
        <f t="shared" si="6"/>
        <v>26989.399999999998</v>
      </c>
      <c r="L64" s="73"/>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13" ht="49.5" customHeight="1" x14ac:dyDescent="0.2">
      <c r="A65" s="389" t="s">
        <v>190</v>
      </c>
      <c r="B65" s="390"/>
      <c r="C65" s="391"/>
      <c r="D65" s="391"/>
      <c r="E65" s="391"/>
      <c r="F65" s="391"/>
      <c r="G65" s="391"/>
      <c r="H65" s="391"/>
      <c r="I65" s="391"/>
      <c r="J65" s="391"/>
      <c r="K65" s="391"/>
      <c r="L65" s="392"/>
    </row>
    <row r="66" spans="1:13" ht="409.5" customHeight="1" x14ac:dyDescent="0.2">
      <c r="A66" s="393" t="s">
        <v>308</v>
      </c>
      <c r="B66" s="328" t="s">
        <v>433</v>
      </c>
      <c r="C66" s="399" t="s">
        <v>198</v>
      </c>
      <c r="D66" s="401" t="s">
        <v>15</v>
      </c>
      <c r="E66" s="403" t="s">
        <v>12</v>
      </c>
      <c r="F66" s="405" t="s">
        <v>18</v>
      </c>
      <c r="G66" s="407">
        <v>26278.2</v>
      </c>
      <c r="H66" s="407">
        <v>27907.4</v>
      </c>
      <c r="I66" s="407">
        <v>29386.5</v>
      </c>
      <c r="J66" s="407">
        <v>29386.5</v>
      </c>
      <c r="K66" s="407">
        <v>29386.5</v>
      </c>
      <c r="L66" s="386" t="s">
        <v>30</v>
      </c>
    </row>
    <row r="67" spans="1:13" ht="73.5" customHeight="1" x14ac:dyDescent="0.2">
      <c r="A67" s="394"/>
      <c r="B67" s="328"/>
      <c r="C67" s="400"/>
      <c r="D67" s="402"/>
      <c r="E67" s="404"/>
      <c r="F67" s="406"/>
      <c r="G67" s="408"/>
      <c r="H67" s="408"/>
      <c r="I67" s="408"/>
      <c r="J67" s="408"/>
      <c r="K67" s="408"/>
      <c r="L67" s="388"/>
    </row>
    <row r="68" spans="1:13" ht="246" customHeight="1" x14ac:dyDescent="0.2">
      <c r="A68" s="394"/>
      <c r="B68" s="65" t="s">
        <v>434</v>
      </c>
      <c r="C68" s="75" t="s">
        <v>333</v>
      </c>
      <c r="D68" s="76" t="s">
        <v>15</v>
      </c>
      <c r="E68" s="77" t="s">
        <v>155</v>
      </c>
      <c r="F68" s="78" t="s">
        <v>18</v>
      </c>
      <c r="G68" s="79">
        <v>6158.1</v>
      </c>
      <c r="H68" s="74">
        <v>6539.9</v>
      </c>
      <c r="I68" s="74">
        <v>6886.5</v>
      </c>
      <c r="J68" s="74">
        <v>6886.5</v>
      </c>
      <c r="K68" s="74">
        <v>6886.5</v>
      </c>
      <c r="L68" s="80" t="s">
        <v>200</v>
      </c>
    </row>
    <row r="69" spans="1:13" ht="67.5" customHeight="1" x14ac:dyDescent="0.2">
      <c r="A69" s="395"/>
      <c r="B69" s="396" t="s">
        <v>37</v>
      </c>
      <c r="C69" s="397"/>
      <c r="D69" s="397"/>
      <c r="E69" s="398"/>
      <c r="F69" s="62"/>
      <c r="G69" s="189">
        <f>G66+G68</f>
        <v>32436.300000000003</v>
      </c>
      <c r="H69" s="189">
        <f t="shared" ref="H69:K69" si="7">H66+H68</f>
        <v>34447.300000000003</v>
      </c>
      <c r="I69" s="189">
        <f t="shared" si="7"/>
        <v>36273</v>
      </c>
      <c r="J69" s="189">
        <f t="shared" si="7"/>
        <v>36273</v>
      </c>
      <c r="K69" s="189">
        <f t="shared" si="7"/>
        <v>36273</v>
      </c>
      <c r="L69" s="80"/>
    </row>
    <row r="70" spans="1:13" ht="111" customHeight="1" x14ac:dyDescent="0.2">
      <c r="A70" s="380" t="s">
        <v>356</v>
      </c>
      <c r="B70" s="381"/>
      <c r="C70" s="381"/>
      <c r="D70" s="381"/>
      <c r="E70" s="381"/>
      <c r="F70" s="381"/>
      <c r="G70" s="381"/>
      <c r="H70" s="381"/>
      <c r="I70" s="381"/>
      <c r="J70" s="381"/>
      <c r="K70" s="381"/>
      <c r="L70" s="382"/>
    </row>
    <row r="71" spans="1:13" ht="339.75" customHeight="1" x14ac:dyDescent="0.2">
      <c r="A71" s="353" t="s">
        <v>309</v>
      </c>
      <c r="B71" s="81" t="s">
        <v>501</v>
      </c>
      <c r="C71" s="82" t="s">
        <v>352</v>
      </c>
      <c r="D71" s="83" t="s">
        <v>15</v>
      </c>
      <c r="E71" s="84" t="s">
        <v>156</v>
      </c>
      <c r="F71" s="47" t="s">
        <v>18</v>
      </c>
      <c r="G71" s="44">
        <v>293.5</v>
      </c>
      <c r="H71" s="44">
        <v>311.7</v>
      </c>
      <c r="I71" s="44">
        <v>328.2</v>
      </c>
      <c r="J71" s="44">
        <v>328.2</v>
      </c>
      <c r="K71" s="44">
        <v>328.2</v>
      </c>
      <c r="L71" s="272" t="s">
        <v>500</v>
      </c>
    </row>
    <row r="72" spans="1:13" ht="316.5" customHeight="1" x14ac:dyDescent="0.2">
      <c r="A72" s="354"/>
      <c r="B72" s="239" t="s">
        <v>499</v>
      </c>
      <c r="C72" s="64" t="s">
        <v>201</v>
      </c>
      <c r="D72" s="236" t="s">
        <v>15</v>
      </c>
      <c r="E72" s="237" t="s">
        <v>50</v>
      </c>
      <c r="F72" s="238" t="s">
        <v>18</v>
      </c>
      <c r="G72" s="50">
        <v>10</v>
      </c>
      <c r="H72" s="50">
        <v>10.6</v>
      </c>
      <c r="I72" s="50">
        <v>11.2</v>
      </c>
      <c r="J72" s="50">
        <v>11.2</v>
      </c>
      <c r="K72" s="50">
        <v>11.2</v>
      </c>
      <c r="L72" s="49" t="s">
        <v>45</v>
      </c>
    </row>
    <row r="73" spans="1:13" ht="376.5" customHeight="1" x14ac:dyDescent="0.2">
      <c r="A73" s="354"/>
      <c r="B73" s="65" t="s">
        <v>340</v>
      </c>
      <c r="C73" s="55" t="s">
        <v>202</v>
      </c>
      <c r="D73" s="39" t="s">
        <v>15</v>
      </c>
      <c r="E73" s="40" t="s">
        <v>13</v>
      </c>
      <c r="F73" s="47" t="s">
        <v>18</v>
      </c>
      <c r="G73" s="59">
        <v>153.5</v>
      </c>
      <c r="H73" s="59">
        <v>163</v>
      </c>
      <c r="I73" s="59">
        <v>171.6</v>
      </c>
      <c r="J73" s="59">
        <v>171.6</v>
      </c>
      <c r="K73" s="59">
        <v>171.6</v>
      </c>
      <c r="L73" s="47" t="s">
        <v>365</v>
      </c>
    </row>
    <row r="74" spans="1:13" ht="170.25" customHeight="1" x14ac:dyDescent="0.2">
      <c r="A74" s="354"/>
      <c r="B74" s="65" t="s">
        <v>203</v>
      </c>
      <c r="C74" s="55" t="s">
        <v>204</v>
      </c>
      <c r="D74" s="39" t="s">
        <v>15</v>
      </c>
      <c r="E74" s="40" t="s">
        <v>46</v>
      </c>
      <c r="F74" s="47" t="s">
        <v>47</v>
      </c>
      <c r="G74" s="59"/>
      <c r="H74" s="59"/>
      <c r="I74" s="59"/>
      <c r="J74" s="59"/>
      <c r="K74" s="85"/>
      <c r="L74" s="47" t="s">
        <v>25</v>
      </c>
      <c r="M74" s="2"/>
    </row>
    <row r="75" spans="1:13" ht="279.75" customHeight="1" x14ac:dyDescent="0.2">
      <c r="A75" s="354"/>
      <c r="B75" s="86"/>
      <c r="C75" s="55" t="s">
        <v>205</v>
      </c>
      <c r="D75" s="39" t="s">
        <v>15</v>
      </c>
      <c r="E75" s="40" t="s">
        <v>48</v>
      </c>
      <c r="F75" s="47" t="s">
        <v>42</v>
      </c>
      <c r="G75" s="59"/>
      <c r="H75" s="59"/>
      <c r="I75" s="59"/>
      <c r="J75" s="59"/>
      <c r="K75" s="85"/>
      <c r="L75" s="47" t="s">
        <v>49</v>
      </c>
      <c r="M75" s="2"/>
    </row>
    <row r="76" spans="1:13" ht="375" customHeight="1" x14ac:dyDescent="0.2">
      <c r="A76" s="354"/>
      <c r="B76" s="139" t="s">
        <v>364</v>
      </c>
      <c r="C76" s="55" t="s">
        <v>338</v>
      </c>
      <c r="D76" s="39" t="s">
        <v>15</v>
      </c>
      <c r="E76" s="146" t="s">
        <v>52</v>
      </c>
      <c r="F76" s="47" t="s">
        <v>42</v>
      </c>
      <c r="G76" s="59"/>
      <c r="H76" s="59"/>
      <c r="I76" s="59"/>
      <c r="J76" s="59"/>
      <c r="K76" s="85"/>
      <c r="L76" s="47" t="s">
        <v>53</v>
      </c>
      <c r="M76" s="2"/>
    </row>
    <row r="77" spans="1:13" ht="189.75" customHeight="1" x14ac:dyDescent="0.2">
      <c r="A77" s="354"/>
      <c r="B77" s="86"/>
      <c r="C77" s="55" t="s">
        <v>357</v>
      </c>
      <c r="D77" s="39" t="s">
        <v>15</v>
      </c>
      <c r="E77" s="40" t="s">
        <v>31</v>
      </c>
      <c r="F77" s="41" t="s">
        <v>18</v>
      </c>
      <c r="G77" s="59">
        <v>400</v>
      </c>
      <c r="H77" s="59">
        <v>424.8</v>
      </c>
      <c r="I77" s="59">
        <v>447.3</v>
      </c>
      <c r="J77" s="59">
        <v>447.3</v>
      </c>
      <c r="K77" s="59">
        <v>447.3</v>
      </c>
      <c r="L77" s="62" t="s">
        <v>32</v>
      </c>
      <c r="M77" s="2"/>
    </row>
    <row r="78" spans="1:13" ht="254.25" customHeight="1" x14ac:dyDescent="0.2">
      <c r="A78" s="354"/>
      <c r="B78" s="65" t="s">
        <v>382</v>
      </c>
      <c r="C78" s="55" t="s">
        <v>383</v>
      </c>
      <c r="D78" s="39" t="s">
        <v>15</v>
      </c>
      <c r="E78" s="40" t="s">
        <v>54</v>
      </c>
      <c r="F78" s="47" t="s">
        <v>42</v>
      </c>
      <c r="G78" s="59"/>
      <c r="H78" s="59"/>
      <c r="I78" s="59"/>
      <c r="J78" s="59"/>
      <c r="K78" s="85"/>
      <c r="L78" s="47" t="s">
        <v>51</v>
      </c>
      <c r="M78" s="2"/>
    </row>
    <row r="79" spans="1:13" ht="66" customHeight="1" x14ac:dyDescent="0.2">
      <c r="A79" s="355"/>
      <c r="B79" s="67" t="s">
        <v>37</v>
      </c>
      <c r="C79" s="87"/>
      <c r="D79" s="87"/>
      <c r="E79" s="88"/>
      <c r="F79" s="41"/>
      <c r="G79" s="63">
        <f>G78+G77+G76+G75+G74+G73+G72+G71</f>
        <v>857</v>
      </c>
      <c r="H79" s="63">
        <f t="shared" ref="H79:K79" si="8">H78+H77+H76+H75+H74+H73+H72+H71</f>
        <v>910.09999999999991</v>
      </c>
      <c r="I79" s="63">
        <f t="shared" si="8"/>
        <v>958.3</v>
      </c>
      <c r="J79" s="63">
        <f t="shared" si="8"/>
        <v>958.3</v>
      </c>
      <c r="K79" s="63">
        <f t="shared" si="8"/>
        <v>958.3</v>
      </c>
      <c r="L79" s="47"/>
      <c r="M79" s="2"/>
    </row>
    <row r="80" spans="1:13" ht="33" customHeight="1" x14ac:dyDescent="0.2">
      <c r="A80" s="326" t="s">
        <v>199</v>
      </c>
      <c r="B80" s="326"/>
      <c r="C80" s="326"/>
      <c r="D80" s="326"/>
      <c r="E80" s="326"/>
      <c r="F80" s="326"/>
      <c r="G80" s="326"/>
      <c r="H80" s="326"/>
      <c r="I80" s="326"/>
      <c r="J80" s="326"/>
      <c r="K80" s="326"/>
      <c r="L80" s="326"/>
    </row>
    <row r="81" spans="1:12" ht="350.25" customHeight="1" x14ac:dyDescent="0.2">
      <c r="A81" s="383" t="s">
        <v>306</v>
      </c>
      <c r="B81" s="343" t="s">
        <v>206</v>
      </c>
      <c r="C81" s="89" t="s">
        <v>207</v>
      </c>
      <c r="D81" s="90" t="s">
        <v>15</v>
      </c>
      <c r="E81" s="233" t="s">
        <v>420</v>
      </c>
      <c r="F81" s="92" t="s">
        <v>358</v>
      </c>
      <c r="G81" s="93"/>
      <c r="H81" s="94"/>
      <c r="I81" s="94"/>
      <c r="J81" s="94"/>
      <c r="K81" s="95"/>
      <c r="L81" s="96" t="s">
        <v>215</v>
      </c>
    </row>
    <row r="82" spans="1:12" ht="135" customHeight="1" x14ac:dyDescent="0.2">
      <c r="A82" s="383"/>
      <c r="B82" s="344"/>
      <c r="C82" s="98" t="s">
        <v>208</v>
      </c>
      <c r="D82" s="99" t="s">
        <v>15</v>
      </c>
      <c r="E82" s="234" t="s">
        <v>98</v>
      </c>
      <c r="F82" s="101" t="s">
        <v>47</v>
      </c>
      <c r="G82" s="102"/>
      <c r="H82" s="103"/>
      <c r="I82" s="103"/>
      <c r="J82" s="103"/>
      <c r="K82" s="104"/>
      <c r="L82" s="105" t="s">
        <v>133</v>
      </c>
    </row>
    <row r="83" spans="1:12" ht="339" customHeight="1" x14ac:dyDescent="0.2">
      <c r="A83" s="383"/>
      <c r="B83" s="227" t="s">
        <v>388</v>
      </c>
      <c r="C83" s="64" t="s">
        <v>209</v>
      </c>
      <c r="D83" s="230" t="s">
        <v>15</v>
      </c>
      <c r="E83" s="235" t="s">
        <v>99</v>
      </c>
      <c r="F83" s="41" t="s">
        <v>42</v>
      </c>
      <c r="G83" s="59"/>
      <c r="H83" s="66"/>
      <c r="I83" s="66"/>
      <c r="J83" s="66"/>
      <c r="K83" s="85"/>
      <c r="L83" s="228" t="s">
        <v>132</v>
      </c>
    </row>
    <row r="84" spans="1:12" ht="318" customHeight="1" x14ac:dyDescent="0.2">
      <c r="A84" s="383"/>
      <c r="B84" s="229" t="s">
        <v>210</v>
      </c>
      <c r="C84" s="89" t="s">
        <v>384</v>
      </c>
      <c r="D84" s="90" t="s">
        <v>15</v>
      </c>
      <c r="E84" s="91" t="s">
        <v>100</v>
      </c>
      <c r="F84" s="92" t="s">
        <v>47</v>
      </c>
      <c r="G84" s="93"/>
      <c r="H84" s="94"/>
      <c r="I84" s="94"/>
      <c r="J84" s="94"/>
      <c r="K84" s="95"/>
      <c r="L84" s="109" t="s">
        <v>134</v>
      </c>
    </row>
    <row r="85" spans="1:12" ht="324.75" customHeight="1" x14ac:dyDescent="0.2">
      <c r="A85" s="383"/>
      <c r="B85" s="65" t="s">
        <v>211</v>
      </c>
      <c r="C85" s="89" t="s">
        <v>212</v>
      </c>
      <c r="D85" s="90" t="s">
        <v>15</v>
      </c>
      <c r="E85" s="91" t="s">
        <v>100</v>
      </c>
      <c r="F85" s="92" t="s">
        <v>47</v>
      </c>
      <c r="G85" s="93"/>
      <c r="H85" s="94"/>
      <c r="I85" s="94"/>
      <c r="J85" s="94"/>
      <c r="K85" s="95"/>
      <c r="L85" s="47" t="s">
        <v>55</v>
      </c>
    </row>
    <row r="86" spans="1:12" ht="128.25" customHeight="1" x14ac:dyDescent="0.2">
      <c r="A86" s="383"/>
      <c r="B86" s="343" t="s">
        <v>385</v>
      </c>
      <c r="C86" s="97" t="s">
        <v>213</v>
      </c>
      <c r="D86" s="90" t="s">
        <v>15</v>
      </c>
      <c r="E86" s="91" t="s">
        <v>100</v>
      </c>
      <c r="F86" s="92" t="s">
        <v>47</v>
      </c>
      <c r="G86" s="93"/>
      <c r="H86" s="94"/>
      <c r="I86" s="94"/>
      <c r="J86" s="94"/>
      <c r="K86" s="95"/>
      <c r="L86" s="47" t="s">
        <v>135</v>
      </c>
    </row>
    <row r="87" spans="1:12" ht="153.75" customHeight="1" x14ac:dyDescent="0.2">
      <c r="A87" s="383"/>
      <c r="B87" s="344"/>
      <c r="C87" s="89" t="s">
        <v>297</v>
      </c>
      <c r="D87" s="90" t="s">
        <v>15</v>
      </c>
      <c r="E87" s="91" t="s">
        <v>100</v>
      </c>
      <c r="F87" s="92" t="s">
        <v>47</v>
      </c>
      <c r="G87" s="93"/>
      <c r="H87" s="94"/>
      <c r="I87" s="94"/>
      <c r="J87" s="94"/>
      <c r="K87" s="95"/>
      <c r="L87" s="47" t="s">
        <v>136</v>
      </c>
    </row>
    <row r="88" spans="1:12" ht="217.5" customHeight="1" x14ac:dyDescent="0.2">
      <c r="A88" s="383"/>
      <c r="B88" s="344"/>
      <c r="C88" s="89" t="s">
        <v>296</v>
      </c>
      <c r="D88" s="90" t="s">
        <v>15</v>
      </c>
      <c r="E88" s="91" t="s">
        <v>100</v>
      </c>
      <c r="F88" s="92" t="s">
        <v>47</v>
      </c>
      <c r="G88" s="93"/>
      <c r="H88" s="94"/>
      <c r="I88" s="94"/>
      <c r="J88" s="94"/>
      <c r="K88" s="95"/>
      <c r="L88" s="47" t="s">
        <v>56</v>
      </c>
    </row>
    <row r="89" spans="1:12" ht="229.5" customHeight="1" x14ac:dyDescent="0.2">
      <c r="A89" s="383"/>
      <c r="B89" s="345"/>
      <c r="C89" s="89" t="s">
        <v>214</v>
      </c>
      <c r="D89" s="90" t="s">
        <v>15</v>
      </c>
      <c r="E89" s="91" t="s">
        <v>389</v>
      </c>
      <c r="F89" s="92" t="s">
        <v>47</v>
      </c>
      <c r="G89" s="93"/>
      <c r="H89" s="94"/>
      <c r="I89" s="94"/>
      <c r="J89" s="94"/>
      <c r="K89" s="95"/>
      <c r="L89" s="47" t="s">
        <v>56</v>
      </c>
    </row>
    <row r="90" spans="1:12" ht="408.75" customHeight="1" x14ac:dyDescent="0.2">
      <c r="A90" s="383"/>
      <c r="B90" s="65" t="s">
        <v>436</v>
      </c>
      <c r="C90" s="98" t="s">
        <v>386</v>
      </c>
      <c r="D90" s="99" t="s">
        <v>15</v>
      </c>
      <c r="E90" s="100" t="s">
        <v>57</v>
      </c>
      <c r="F90" s="101" t="s">
        <v>42</v>
      </c>
      <c r="G90" s="102"/>
      <c r="H90" s="103"/>
      <c r="I90" s="103"/>
      <c r="J90" s="103"/>
      <c r="K90" s="104"/>
      <c r="L90" s="105" t="s">
        <v>137</v>
      </c>
    </row>
    <row r="91" spans="1:12" ht="408.75" customHeight="1" x14ac:dyDescent="0.2">
      <c r="A91" s="383"/>
      <c r="B91" s="65" t="s">
        <v>435</v>
      </c>
      <c r="C91" s="55" t="s">
        <v>387</v>
      </c>
      <c r="D91" s="39" t="s">
        <v>15</v>
      </c>
      <c r="E91" s="162" t="s">
        <v>58</v>
      </c>
      <c r="F91" s="149" t="s">
        <v>59</v>
      </c>
      <c r="G91" s="59"/>
      <c r="H91" s="66"/>
      <c r="I91" s="106"/>
      <c r="J91" s="66"/>
      <c r="K91" s="85"/>
      <c r="L91" s="47" t="s">
        <v>138</v>
      </c>
    </row>
    <row r="92" spans="1:12" ht="73.5" customHeight="1" x14ac:dyDescent="0.2">
      <c r="A92" s="384"/>
      <c r="B92" s="67" t="s">
        <v>37</v>
      </c>
      <c r="C92" s="89"/>
      <c r="D92" s="107"/>
      <c r="E92" s="107"/>
      <c r="F92" s="92"/>
      <c r="G92" s="108">
        <f>G91+G90+G89+G88+G87+G86+G85+G84+G83+G82+G81</f>
        <v>0</v>
      </c>
      <c r="H92" s="108">
        <f t="shared" ref="H92:K92" si="9">H91+H90+H89+H88+H87+H86+H85+H84+H83+H82+H81</f>
        <v>0</v>
      </c>
      <c r="I92" s="108">
        <f t="shared" si="9"/>
        <v>0</v>
      </c>
      <c r="J92" s="108">
        <f t="shared" si="9"/>
        <v>0</v>
      </c>
      <c r="K92" s="108">
        <f t="shared" si="9"/>
        <v>0</v>
      </c>
      <c r="L92" s="109"/>
    </row>
    <row r="93" spans="1:12" ht="69" customHeight="1" x14ac:dyDescent="0.2">
      <c r="A93" s="409" t="s">
        <v>191</v>
      </c>
      <c r="B93" s="410"/>
      <c r="C93" s="410"/>
      <c r="D93" s="410"/>
      <c r="E93" s="410"/>
      <c r="F93" s="410"/>
      <c r="G93" s="410"/>
      <c r="H93" s="410"/>
      <c r="I93" s="410"/>
      <c r="J93" s="410"/>
      <c r="K93" s="410"/>
      <c r="L93" s="410"/>
    </row>
    <row r="94" spans="1:12" ht="298.5" customHeight="1" x14ac:dyDescent="0.2">
      <c r="A94" s="353" t="s">
        <v>310</v>
      </c>
      <c r="B94" s="328" t="s">
        <v>216</v>
      </c>
      <c r="C94" s="65" t="s">
        <v>217</v>
      </c>
      <c r="D94" s="69" t="s">
        <v>15</v>
      </c>
      <c r="E94" s="65" t="s">
        <v>412</v>
      </c>
      <c r="F94" s="70" t="s">
        <v>42</v>
      </c>
      <c r="G94" s="69"/>
      <c r="H94" s="69"/>
      <c r="I94" s="69"/>
      <c r="J94" s="69"/>
      <c r="K94" s="69"/>
      <c r="L94" s="70" t="s">
        <v>60</v>
      </c>
    </row>
    <row r="95" spans="1:12" ht="345.75" customHeight="1" x14ac:dyDescent="0.2">
      <c r="A95" s="354"/>
      <c r="B95" s="328"/>
      <c r="C95" s="65" t="s">
        <v>218</v>
      </c>
      <c r="D95" s="69" t="s">
        <v>15</v>
      </c>
      <c r="E95" s="65" t="s">
        <v>411</v>
      </c>
      <c r="F95" s="70" t="s">
        <v>42</v>
      </c>
      <c r="G95" s="110"/>
      <c r="H95" s="110"/>
      <c r="I95" s="110"/>
      <c r="J95" s="110"/>
      <c r="K95" s="110"/>
      <c r="L95" s="70" t="s">
        <v>61</v>
      </c>
    </row>
    <row r="96" spans="1:12" ht="348" customHeight="1" x14ac:dyDescent="0.2">
      <c r="A96" s="354"/>
      <c r="B96" s="328"/>
      <c r="C96" s="65" t="s">
        <v>219</v>
      </c>
      <c r="D96" s="69" t="s">
        <v>15</v>
      </c>
      <c r="E96" s="70" t="s">
        <v>411</v>
      </c>
      <c r="F96" s="70" t="s">
        <v>42</v>
      </c>
      <c r="G96" s="69"/>
      <c r="H96" s="69"/>
      <c r="I96" s="69"/>
      <c r="J96" s="69"/>
      <c r="K96" s="69"/>
      <c r="L96" s="70" t="s">
        <v>62</v>
      </c>
    </row>
    <row r="97" spans="1:12" ht="224.25" customHeight="1" x14ac:dyDescent="0.2">
      <c r="A97" s="354"/>
      <c r="B97" s="328"/>
      <c r="C97" s="65" t="s">
        <v>220</v>
      </c>
      <c r="D97" s="69" t="s">
        <v>15</v>
      </c>
      <c r="E97" s="65" t="s">
        <v>414</v>
      </c>
      <c r="F97" s="70" t="s">
        <v>42</v>
      </c>
      <c r="G97" s="69"/>
      <c r="H97" s="69"/>
      <c r="I97" s="69"/>
      <c r="J97" s="69"/>
      <c r="K97" s="69"/>
      <c r="L97" s="70" t="s">
        <v>63</v>
      </c>
    </row>
    <row r="98" spans="1:12" ht="215.25" customHeight="1" x14ac:dyDescent="0.2">
      <c r="A98" s="354"/>
      <c r="B98" s="65" t="s">
        <v>221</v>
      </c>
      <c r="C98" s="65" t="s">
        <v>222</v>
      </c>
      <c r="D98" s="69" t="s">
        <v>15</v>
      </c>
      <c r="E98" s="65" t="s">
        <v>412</v>
      </c>
      <c r="F98" s="70" t="s">
        <v>42</v>
      </c>
      <c r="G98" s="69"/>
      <c r="H98" s="69"/>
      <c r="I98" s="69"/>
      <c r="J98" s="69"/>
      <c r="K98" s="69"/>
      <c r="L98" s="70" t="s">
        <v>64</v>
      </c>
    </row>
    <row r="99" spans="1:12" ht="147" customHeight="1" x14ac:dyDescent="0.2">
      <c r="A99" s="354"/>
      <c r="B99" s="328" t="s">
        <v>223</v>
      </c>
      <c r="C99" s="65" t="s">
        <v>224</v>
      </c>
      <c r="D99" s="69" t="s">
        <v>15</v>
      </c>
      <c r="E99" s="65" t="s">
        <v>413</v>
      </c>
      <c r="F99" s="70" t="s">
        <v>42</v>
      </c>
      <c r="G99" s="69"/>
      <c r="H99" s="69"/>
      <c r="I99" s="69"/>
      <c r="J99" s="69"/>
      <c r="K99" s="69"/>
      <c r="L99" s="70" t="s">
        <v>65</v>
      </c>
    </row>
    <row r="100" spans="1:12" ht="409.5" customHeight="1" x14ac:dyDescent="0.2">
      <c r="A100" s="354"/>
      <c r="B100" s="328"/>
      <c r="C100" s="343" t="s">
        <v>225</v>
      </c>
      <c r="D100" s="353" t="s">
        <v>15</v>
      </c>
      <c r="E100" s="343" t="s">
        <v>421</v>
      </c>
      <c r="F100" s="411" t="s">
        <v>42</v>
      </c>
      <c r="G100" s="353"/>
      <c r="H100" s="353"/>
      <c r="I100" s="353"/>
      <c r="J100" s="353"/>
      <c r="K100" s="353"/>
      <c r="L100" s="411" t="s">
        <v>66</v>
      </c>
    </row>
    <row r="101" spans="1:12" ht="273" customHeight="1" x14ac:dyDescent="0.2">
      <c r="A101" s="354"/>
      <c r="B101" s="328"/>
      <c r="C101" s="345"/>
      <c r="D101" s="355"/>
      <c r="E101" s="345"/>
      <c r="F101" s="412"/>
      <c r="G101" s="355"/>
      <c r="H101" s="355"/>
      <c r="I101" s="355"/>
      <c r="J101" s="355"/>
      <c r="K101" s="355"/>
      <c r="L101" s="412"/>
    </row>
    <row r="102" spans="1:12" ht="166.5" customHeight="1" x14ac:dyDescent="0.2">
      <c r="A102" s="354"/>
      <c r="B102" s="328"/>
      <c r="C102" s="65" t="s">
        <v>226</v>
      </c>
      <c r="D102" s="69" t="s">
        <v>15</v>
      </c>
      <c r="E102" s="65" t="s">
        <v>422</v>
      </c>
      <c r="F102" s="70" t="s">
        <v>42</v>
      </c>
      <c r="G102" s="69"/>
      <c r="H102" s="69"/>
      <c r="I102" s="69"/>
      <c r="J102" s="69"/>
      <c r="K102" s="69"/>
      <c r="L102" s="70" t="s">
        <v>67</v>
      </c>
    </row>
    <row r="103" spans="1:12" ht="370.5" customHeight="1" x14ac:dyDescent="0.2">
      <c r="A103" s="354"/>
      <c r="B103" s="328"/>
      <c r="C103" s="65" t="s">
        <v>303</v>
      </c>
      <c r="D103" s="69" t="s">
        <v>15</v>
      </c>
      <c r="E103" s="65" t="s">
        <v>423</v>
      </c>
      <c r="F103" s="70" t="s">
        <v>42</v>
      </c>
      <c r="G103" s="69"/>
      <c r="H103" s="69"/>
      <c r="I103" s="69"/>
      <c r="J103" s="69"/>
      <c r="K103" s="69"/>
      <c r="L103" s="70" t="s">
        <v>68</v>
      </c>
    </row>
    <row r="104" spans="1:12" ht="204" customHeight="1" x14ac:dyDescent="0.2">
      <c r="A104" s="354"/>
      <c r="B104" s="328"/>
      <c r="C104" s="65" t="s">
        <v>227</v>
      </c>
      <c r="D104" s="69" t="s">
        <v>15</v>
      </c>
      <c r="E104" s="65" t="s">
        <v>422</v>
      </c>
      <c r="F104" s="70" t="s">
        <v>42</v>
      </c>
      <c r="G104" s="69"/>
      <c r="H104" s="69"/>
      <c r="I104" s="69"/>
      <c r="J104" s="69"/>
      <c r="K104" s="69"/>
      <c r="L104" s="70" t="s">
        <v>69</v>
      </c>
    </row>
    <row r="105" spans="1:12" ht="230.25" customHeight="1" x14ac:dyDescent="0.2">
      <c r="A105" s="354"/>
      <c r="B105" s="328"/>
      <c r="C105" s="65" t="s">
        <v>228</v>
      </c>
      <c r="D105" s="69" t="s">
        <v>15</v>
      </c>
      <c r="E105" s="65" t="s">
        <v>411</v>
      </c>
      <c r="F105" s="70" t="s">
        <v>42</v>
      </c>
      <c r="G105" s="69"/>
      <c r="H105" s="69"/>
      <c r="I105" s="69"/>
      <c r="J105" s="69"/>
      <c r="K105" s="69"/>
      <c r="L105" s="70" t="s">
        <v>70</v>
      </c>
    </row>
    <row r="106" spans="1:12" ht="392.25" customHeight="1" x14ac:dyDescent="0.2">
      <c r="A106" s="354"/>
      <c r="B106" s="328" t="s">
        <v>229</v>
      </c>
      <c r="C106" s="139" t="s">
        <v>230</v>
      </c>
      <c r="D106" s="69" t="s">
        <v>15</v>
      </c>
      <c r="E106" s="65" t="s">
        <v>410</v>
      </c>
      <c r="F106" s="70" t="s">
        <v>42</v>
      </c>
      <c r="G106" s="69"/>
      <c r="H106" s="69"/>
      <c r="I106" s="69"/>
      <c r="J106" s="69"/>
      <c r="K106" s="69"/>
      <c r="L106" s="70" t="s">
        <v>71</v>
      </c>
    </row>
    <row r="107" spans="1:12" ht="370.5" customHeight="1" x14ac:dyDescent="0.2">
      <c r="A107" s="354"/>
      <c r="B107" s="328"/>
      <c r="C107" s="65" t="s">
        <v>231</v>
      </c>
      <c r="D107" s="69" t="s">
        <v>15</v>
      </c>
      <c r="E107" s="65" t="s">
        <v>409</v>
      </c>
      <c r="F107" s="70" t="s">
        <v>42</v>
      </c>
      <c r="G107" s="69"/>
      <c r="H107" s="69"/>
      <c r="I107" s="69"/>
      <c r="J107" s="69"/>
      <c r="K107" s="69"/>
      <c r="L107" s="70" t="s">
        <v>72</v>
      </c>
    </row>
    <row r="108" spans="1:12" ht="177" customHeight="1" x14ac:dyDescent="0.2">
      <c r="A108" s="354"/>
      <c r="B108" s="328"/>
      <c r="C108" s="65" t="s">
        <v>232</v>
      </c>
      <c r="D108" s="69" t="s">
        <v>15</v>
      </c>
      <c r="E108" s="65" t="s">
        <v>411</v>
      </c>
      <c r="F108" s="70" t="s">
        <v>42</v>
      </c>
      <c r="G108" s="69"/>
      <c r="H108" s="69"/>
      <c r="I108" s="69"/>
      <c r="J108" s="69"/>
      <c r="K108" s="69"/>
      <c r="L108" s="70" t="s">
        <v>73</v>
      </c>
    </row>
    <row r="109" spans="1:12" ht="270" customHeight="1" x14ac:dyDescent="0.2">
      <c r="A109" s="354"/>
      <c r="B109" s="328" t="s">
        <v>233</v>
      </c>
      <c r="C109" s="65" t="s">
        <v>234</v>
      </c>
      <c r="D109" s="69" t="s">
        <v>15</v>
      </c>
      <c r="E109" s="65" t="s">
        <v>415</v>
      </c>
      <c r="F109" s="70" t="s">
        <v>42</v>
      </c>
      <c r="G109" s="69"/>
      <c r="H109" s="69"/>
      <c r="I109" s="69"/>
      <c r="J109" s="69"/>
      <c r="K109" s="69"/>
      <c r="L109" s="70" t="s">
        <v>74</v>
      </c>
    </row>
    <row r="110" spans="1:12" ht="321" customHeight="1" x14ac:dyDescent="0.2">
      <c r="A110" s="354"/>
      <c r="B110" s="328"/>
      <c r="C110" s="65" t="s">
        <v>235</v>
      </c>
      <c r="D110" s="69" t="s">
        <v>15</v>
      </c>
      <c r="E110" s="65" t="s">
        <v>416</v>
      </c>
      <c r="F110" s="70" t="s">
        <v>42</v>
      </c>
      <c r="G110" s="69"/>
      <c r="H110" s="69"/>
      <c r="I110" s="69"/>
      <c r="J110" s="69"/>
      <c r="K110" s="69"/>
      <c r="L110" s="70" t="s">
        <v>75</v>
      </c>
    </row>
    <row r="111" spans="1:12" ht="240" customHeight="1" x14ac:dyDescent="0.2">
      <c r="A111" s="354"/>
      <c r="B111" s="328" t="s">
        <v>236</v>
      </c>
      <c r="C111" s="65" t="s">
        <v>237</v>
      </c>
      <c r="D111" s="69" t="s">
        <v>15</v>
      </c>
      <c r="E111" s="65" t="s">
        <v>413</v>
      </c>
      <c r="F111" s="70" t="s">
        <v>42</v>
      </c>
      <c r="G111" s="69"/>
      <c r="H111" s="69"/>
      <c r="I111" s="69"/>
      <c r="J111" s="69"/>
      <c r="K111" s="69"/>
      <c r="L111" s="70" t="s">
        <v>76</v>
      </c>
    </row>
    <row r="112" spans="1:12" ht="213.75" customHeight="1" x14ac:dyDescent="0.2">
      <c r="A112" s="354"/>
      <c r="B112" s="328"/>
      <c r="C112" s="65" t="s">
        <v>238</v>
      </c>
      <c r="D112" s="69" t="s">
        <v>15</v>
      </c>
      <c r="E112" s="65" t="s">
        <v>417</v>
      </c>
      <c r="F112" s="70" t="s">
        <v>42</v>
      </c>
      <c r="G112" s="69"/>
      <c r="H112" s="69"/>
      <c r="I112" s="69"/>
      <c r="J112" s="69"/>
      <c r="K112" s="69"/>
      <c r="L112" s="70" t="s">
        <v>77</v>
      </c>
    </row>
    <row r="113" spans="1:12" ht="188.25" customHeight="1" x14ac:dyDescent="0.2">
      <c r="A113" s="354"/>
      <c r="B113" s="328"/>
      <c r="C113" s="65" t="s">
        <v>239</v>
      </c>
      <c r="D113" s="69" t="s">
        <v>15</v>
      </c>
      <c r="E113" s="65" t="s">
        <v>413</v>
      </c>
      <c r="F113" s="70" t="s">
        <v>42</v>
      </c>
      <c r="G113" s="69"/>
      <c r="H113" s="69"/>
      <c r="I113" s="69"/>
      <c r="J113" s="69"/>
      <c r="K113" s="69"/>
      <c r="L113" s="70" t="s">
        <v>78</v>
      </c>
    </row>
    <row r="114" spans="1:12" ht="216" customHeight="1" x14ac:dyDescent="0.2">
      <c r="A114" s="354"/>
      <c r="B114" s="328"/>
      <c r="C114" s="65" t="s">
        <v>240</v>
      </c>
      <c r="D114" s="69" t="s">
        <v>15</v>
      </c>
      <c r="E114" s="65" t="s">
        <v>417</v>
      </c>
      <c r="F114" s="70" t="s">
        <v>42</v>
      </c>
      <c r="G114" s="69"/>
      <c r="H114" s="69"/>
      <c r="I114" s="69"/>
      <c r="J114" s="69"/>
      <c r="K114" s="69"/>
      <c r="L114" s="70" t="s">
        <v>79</v>
      </c>
    </row>
    <row r="115" spans="1:12" ht="338.25" customHeight="1" x14ac:dyDescent="0.2">
      <c r="A115" s="354"/>
      <c r="B115" s="65" t="s">
        <v>241</v>
      </c>
      <c r="C115" s="65" t="s">
        <v>242</v>
      </c>
      <c r="D115" s="69" t="s">
        <v>15</v>
      </c>
      <c r="E115" s="65" t="s">
        <v>342</v>
      </c>
      <c r="F115" s="70" t="s">
        <v>42</v>
      </c>
      <c r="G115" s="69"/>
      <c r="H115" s="69"/>
      <c r="I115" s="69"/>
      <c r="J115" s="69"/>
      <c r="K115" s="69"/>
      <c r="L115" s="70" t="s">
        <v>80</v>
      </c>
    </row>
    <row r="116" spans="1:12" ht="400.5" customHeight="1" x14ac:dyDescent="0.2">
      <c r="A116" s="354"/>
      <c r="B116" s="65" t="s">
        <v>334</v>
      </c>
      <c r="C116" s="65" t="s">
        <v>243</v>
      </c>
      <c r="D116" s="69" t="s">
        <v>15</v>
      </c>
      <c r="E116" s="65" t="s">
        <v>343</v>
      </c>
      <c r="F116" s="150" t="s">
        <v>514</v>
      </c>
      <c r="G116" s="111">
        <v>553.5</v>
      </c>
      <c r="H116" s="111">
        <v>587.79999999999995</v>
      </c>
      <c r="I116" s="111">
        <v>619</v>
      </c>
      <c r="J116" s="111">
        <v>619</v>
      </c>
      <c r="K116" s="111">
        <v>619</v>
      </c>
      <c r="L116" s="70" t="s">
        <v>81</v>
      </c>
    </row>
    <row r="117" spans="1:12" ht="409.6" customHeight="1" x14ac:dyDescent="0.2">
      <c r="A117" s="354"/>
      <c r="B117" s="353" t="s">
        <v>244</v>
      </c>
      <c r="C117" s="343" t="s">
        <v>245</v>
      </c>
      <c r="D117" s="353" t="s">
        <v>15</v>
      </c>
      <c r="E117" s="353" t="s">
        <v>8</v>
      </c>
      <c r="F117" s="353" t="s">
        <v>42</v>
      </c>
      <c r="G117" s="353"/>
      <c r="H117" s="353"/>
      <c r="I117" s="353"/>
      <c r="J117" s="353"/>
      <c r="K117" s="353"/>
      <c r="L117" s="353" t="s">
        <v>82</v>
      </c>
    </row>
    <row r="118" spans="1:12" ht="85.5" customHeight="1" x14ac:dyDescent="0.2">
      <c r="A118" s="354"/>
      <c r="B118" s="355"/>
      <c r="C118" s="345"/>
      <c r="D118" s="355"/>
      <c r="E118" s="355"/>
      <c r="F118" s="355"/>
      <c r="G118" s="355"/>
      <c r="H118" s="355"/>
      <c r="I118" s="355"/>
      <c r="J118" s="355"/>
      <c r="K118" s="355"/>
      <c r="L118" s="355"/>
    </row>
    <row r="119" spans="1:12" ht="181.5" customHeight="1" x14ac:dyDescent="0.2">
      <c r="A119" s="354"/>
      <c r="B119" s="65" t="s">
        <v>246</v>
      </c>
      <c r="C119" s="65" t="s">
        <v>247</v>
      </c>
      <c r="D119" s="69" t="s">
        <v>15</v>
      </c>
      <c r="E119" s="65" t="s">
        <v>417</v>
      </c>
      <c r="F119" s="70" t="s">
        <v>42</v>
      </c>
      <c r="G119" s="69"/>
      <c r="H119" s="69"/>
      <c r="I119" s="69"/>
      <c r="J119" s="69"/>
      <c r="K119" s="69"/>
      <c r="L119" s="70" t="s">
        <v>83</v>
      </c>
    </row>
    <row r="120" spans="1:12" ht="50.25" customHeight="1" x14ac:dyDescent="0.2">
      <c r="A120" s="355"/>
      <c r="B120" s="67" t="s">
        <v>37</v>
      </c>
      <c r="C120" s="65"/>
      <c r="D120" s="69"/>
      <c r="E120" s="65"/>
      <c r="F120" s="62"/>
      <c r="G120" s="58">
        <f>G119+G117+G116+G115+G114+G113+G112+G111+G110+G109+G108+G107+G106+G105+G104+G103+G102+G100+G99+G98+G97+G96+G95+G94</f>
        <v>553.5</v>
      </c>
      <c r="H120" s="58">
        <f t="shared" ref="H120:K120" si="10">H119+H117+H116+H115+H114+H113+H112+H111+H110+H109+H108+H107+H106+H105+H104+H103+H102+H100+H99+H98+H97+H96+H95+H94</f>
        <v>587.79999999999995</v>
      </c>
      <c r="I120" s="58">
        <f t="shared" si="10"/>
        <v>619</v>
      </c>
      <c r="J120" s="58">
        <f t="shared" si="10"/>
        <v>619</v>
      </c>
      <c r="K120" s="58">
        <f t="shared" si="10"/>
        <v>619</v>
      </c>
      <c r="L120" s="70"/>
    </row>
    <row r="121" spans="1:12" ht="67.5" customHeight="1" x14ac:dyDescent="0.2">
      <c r="A121" s="413" t="s">
        <v>428</v>
      </c>
      <c r="B121" s="358"/>
      <c r="C121" s="358"/>
      <c r="D121" s="358"/>
      <c r="E121" s="358"/>
      <c r="F121" s="358"/>
      <c r="G121" s="358"/>
      <c r="H121" s="358"/>
      <c r="I121" s="358"/>
      <c r="J121" s="358"/>
      <c r="K121" s="358"/>
      <c r="L121" s="359"/>
    </row>
    <row r="122" spans="1:12" ht="271.5" customHeight="1" x14ac:dyDescent="0.2">
      <c r="A122" s="327" t="s">
        <v>311</v>
      </c>
      <c r="B122" s="65" t="s">
        <v>390</v>
      </c>
      <c r="C122" s="60" t="s">
        <v>248</v>
      </c>
      <c r="D122" s="69" t="s">
        <v>15</v>
      </c>
      <c r="E122" s="65" t="s">
        <v>8</v>
      </c>
      <c r="F122" s="70" t="s">
        <v>18</v>
      </c>
      <c r="G122" s="111">
        <v>160</v>
      </c>
      <c r="H122" s="111">
        <v>160</v>
      </c>
      <c r="I122" s="111">
        <v>160</v>
      </c>
      <c r="J122" s="111">
        <v>160</v>
      </c>
      <c r="K122" s="111">
        <v>160</v>
      </c>
      <c r="L122" s="49" t="s">
        <v>20</v>
      </c>
    </row>
    <row r="123" spans="1:12" ht="246.75" customHeight="1" x14ac:dyDescent="0.2">
      <c r="A123" s="327"/>
      <c r="B123" s="65" t="s">
        <v>249</v>
      </c>
      <c r="C123" s="60" t="s">
        <v>429</v>
      </c>
      <c r="D123" s="69" t="s">
        <v>15</v>
      </c>
      <c r="E123" s="65" t="s">
        <v>344</v>
      </c>
      <c r="F123" s="151" t="s">
        <v>158</v>
      </c>
      <c r="G123" s="111"/>
      <c r="H123" s="111"/>
      <c r="I123" s="111"/>
      <c r="J123" s="111"/>
      <c r="K123" s="111"/>
      <c r="L123" s="70" t="s">
        <v>84</v>
      </c>
    </row>
    <row r="124" spans="1:12" ht="61.5" customHeight="1" x14ac:dyDescent="0.2">
      <c r="A124" s="327"/>
      <c r="B124" s="67" t="s">
        <v>37</v>
      </c>
      <c r="C124" s="65"/>
      <c r="D124" s="69"/>
      <c r="E124" s="65"/>
      <c r="F124" s="70"/>
      <c r="G124" s="58">
        <f>G123+G122</f>
        <v>160</v>
      </c>
      <c r="H124" s="58">
        <f t="shared" ref="H124:K124" si="11">H123+H122</f>
        <v>160</v>
      </c>
      <c r="I124" s="58">
        <f t="shared" si="11"/>
        <v>160</v>
      </c>
      <c r="J124" s="58">
        <f t="shared" si="11"/>
        <v>160</v>
      </c>
      <c r="K124" s="58">
        <f t="shared" si="11"/>
        <v>160</v>
      </c>
      <c r="L124" s="62"/>
    </row>
    <row r="125" spans="1:12" ht="54" customHeight="1" x14ac:dyDescent="0.2">
      <c r="A125" s="112"/>
      <c r="B125" s="414" t="s">
        <v>304</v>
      </c>
      <c r="C125" s="415"/>
      <c r="D125" s="415"/>
      <c r="E125" s="415"/>
      <c r="F125" s="415"/>
      <c r="G125" s="415"/>
      <c r="H125" s="415"/>
      <c r="I125" s="415"/>
      <c r="J125" s="415"/>
      <c r="K125" s="415"/>
      <c r="L125" s="416"/>
    </row>
    <row r="126" spans="1:12" ht="347.25" customHeight="1" x14ac:dyDescent="0.2">
      <c r="A126" s="354" t="s">
        <v>305</v>
      </c>
      <c r="B126" s="343" t="s">
        <v>391</v>
      </c>
      <c r="C126" s="113" t="s">
        <v>392</v>
      </c>
      <c r="D126" s="114" t="s">
        <v>15</v>
      </c>
      <c r="E126" s="40" t="s">
        <v>8</v>
      </c>
      <c r="F126" s="41" t="s">
        <v>18</v>
      </c>
      <c r="G126" s="59">
        <v>268.3</v>
      </c>
      <c r="H126" s="53">
        <v>284.89999999999998</v>
      </c>
      <c r="I126" s="53">
        <v>300</v>
      </c>
      <c r="J126" s="53">
        <v>300</v>
      </c>
      <c r="K126" s="53">
        <v>300</v>
      </c>
      <c r="L126" s="417" t="s">
        <v>20</v>
      </c>
    </row>
    <row r="127" spans="1:12" ht="320.25" customHeight="1" x14ac:dyDescent="0.2">
      <c r="A127" s="354"/>
      <c r="B127" s="345"/>
      <c r="C127" s="115" t="s">
        <v>502</v>
      </c>
      <c r="D127" s="114" t="s">
        <v>15</v>
      </c>
      <c r="E127" s="40" t="s">
        <v>299</v>
      </c>
      <c r="F127" s="152" t="s">
        <v>87</v>
      </c>
      <c r="G127" s="59">
        <v>9258.9</v>
      </c>
      <c r="H127" s="53">
        <v>9833</v>
      </c>
      <c r="I127" s="53">
        <v>10354.1</v>
      </c>
      <c r="J127" s="53">
        <v>10354.1</v>
      </c>
      <c r="K127" s="53">
        <v>10354.1</v>
      </c>
      <c r="L127" s="418"/>
    </row>
    <row r="128" spans="1:12" ht="97.5" customHeight="1" x14ac:dyDescent="0.2">
      <c r="A128" s="354"/>
      <c r="B128" s="343" t="s">
        <v>430</v>
      </c>
      <c r="C128" s="65" t="s">
        <v>393</v>
      </c>
      <c r="D128" s="69" t="s">
        <v>15</v>
      </c>
      <c r="E128" s="148" t="s">
        <v>298</v>
      </c>
      <c r="F128" s="70" t="s">
        <v>42</v>
      </c>
      <c r="G128" s="69"/>
      <c r="H128" s="69"/>
      <c r="I128" s="69"/>
      <c r="J128" s="69"/>
      <c r="K128" s="69"/>
      <c r="L128" s="353" t="s">
        <v>85</v>
      </c>
    </row>
    <row r="129" spans="1:12" ht="251.25" customHeight="1" x14ac:dyDescent="0.2">
      <c r="A129" s="354"/>
      <c r="B129" s="345"/>
      <c r="C129" s="65" t="s">
        <v>394</v>
      </c>
      <c r="D129" s="69" t="s">
        <v>15</v>
      </c>
      <c r="E129" s="65" t="s">
        <v>101</v>
      </c>
      <c r="F129" s="150" t="s">
        <v>353</v>
      </c>
      <c r="G129" s="69"/>
      <c r="H129" s="69"/>
      <c r="I129" s="69"/>
      <c r="J129" s="69"/>
      <c r="K129" s="69"/>
      <c r="L129" s="355"/>
    </row>
    <row r="130" spans="1:12" ht="62.25" customHeight="1" x14ac:dyDescent="0.2">
      <c r="A130" s="355"/>
      <c r="B130" s="116" t="s">
        <v>37</v>
      </c>
      <c r="C130" s="65"/>
      <c r="D130" s="69"/>
      <c r="E130" s="70"/>
      <c r="F130" s="62"/>
      <c r="G130" s="189">
        <f>G129+G127+G126+G128</f>
        <v>9527.1999999999989</v>
      </c>
      <c r="H130" s="189">
        <f t="shared" ref="H130:K130" si="12">H129+H127+H126+H128</f>
        <v>10117.9</v>
      </c>
      <c r="I130" s="189">
        <f t="shared" si="12"/>
        <v>10654.1</v>
      </c>
      <c r="J130" s="189">
        <f t="shared" si="12"/>
        <v>10654.1</v>
      </c>
      <c r="K130" s="189">
        <f t="shared" si="12"/>
        <v>10654.1</v>
      </c>
      <c r="L130" s="70"/>
    </row>
    <row r="131" spans="1:12" ht="75.75" customHeight="1" x14ac:dyDescent="0.2">
      <c r="A131" s="350" t="s">
        <v>192</v>
      </c>
      <c r="B131" s="351"/>
      <c r="C131" s="351"/>
      <c r="D131" s="351"/>
      <c r="E131" s="351"/>
      <c r="F131" s="351"/>
      <c r="G131" s="351"/>
      <c r="H131" s="351"/>
      <c r="I131" s="351"/>
      <c r="J131" s="351"/>
      <c r="K131" s="351"/>
      <c r="L131" s="423"/>
    </row>
    <row r="132" spans="1:12" ht="361.5" customHeight="1" x14ac:dyDescent="0.2">
      <c r="A132" s="424" t="s">
        <v>312</v>
      </c>
      <c r="B132" s="343" t="s">
        <v>395</v>
      </c>
      <c r="C132" s="65" t="s">
        <v>396</v>
      </c>
      <c r="D132" s="69" t="s">
        <v>15</v>
      </c>
      <c r="E132" s="60" t="s">
        <v>142</v>
      </c>
      <c r="F132" s="70" t="s">
        <v>42</v>
      </c>
      <c r="G132" s="69"/>
      <c r="H132" s="69"/>
      <c r="I132" s="69"/>
      <c r="J132" s="69"/>
      <c r="K132" s="69"/>
      <c r="L132" s="70" t="s">
        <v>102</v>
      </c>
    </row>
    <row r="133" spans="1:12" ht="356.25" customHeight="1" x14ac:dyDescent="0.2">
      <c r="A133" s="424"/>
      <c r="B133" s="345"/>
      <c r="C133" s="65" t="s">
        <v>397</v>
      </c>
      <c r="D133" s="69" t="s">
        <v>15</v>
      </c>
      <c r="E133" s="60" t="s">
        <v>142</v>
      </c>
      <c r="F133" s="70" t="s">
        <v>42</v>
      </c>
      <c r="G133" s="69"/>
      <c r="H133" s="69"/>
      <c r="I133" s="69"/>
      <c r="J133" s="69"/>
      <c r="K133" s="69"/>
      <c r="L133" s="70" t="s">
        <v>103</v>
      </c>
    </row>
    <row r="134" spans="1:12" ht="155.25" customHeight="1" x14ac:dyDescent="0.2">
      <c r="A134" s="424"/>
      <c r="B134" s="343" t="s">
        <v>398</v>
      </c>
      <c r="C134" s="55" t="s">
        <v>399</v>
      </c>
      <c r="D134" s="39" t="s">
        <v>15</v>
      </c>
      <c r="E134" s="40" t="s">
        <v>8</v>
      </c>
      <c r="F134" s="117" t="s">
        <v>18</v>
      </c>
      <c r="G134" s="53">
        <v>284.39999999999998</v>
      </c>
      <c r="H134" s="53">
        <v>302</v>
      </c>
      <c r="I134" s="53">
        <v>318</v>
      </c>
      <c r="J134" s="53">
        <v>318</v>
      </c>
      <c r="K134" s="53">
        <v>318</v>
      </c>
      <c r="L134" s="426" t="s">
        <v>319</v>
      </c>
    </row>
    <row r="135" spans="1:12" ht="321" customHeight="1" x14ac:dyDescent="0.2">
      <c r="A135" s="424"/>
      <c r="B135" s="345"/>
      <c r="C135" s="55" t="s">
        <v>400</v>
      </c>
      <c r="D135" s="39" t="s">
        <v>15</v>
      </c>
      <c r="E135" s="40" t="s">
        <v>8</v>
      </c>
      <c r="F135" s="117" t="s">
        <v>18</v>
      </c>
      <c r="G135" s="53">
        <v>345.7</v>
      </c>
      <c r="H135" s="53">
        <v>367.1</v>
      </c>
      <c r="I135" s="53">
        <v>386.6</v>
      </c>
      <c r="J135" s="53">
        <v>386.6</v>
      </c>
      <c r="K135" s="53">
        <v>386.6</v>
      </c>
      <c r="L135" s="427"/>
    </row>
    <row r="136" spans="1:12" ht="300" customHeight="1" x14ac:dyDescent="0.2">
      <c r="A136" s="424"/>
      <c r="B136" s="343" t="s">
        <v>250</v>
      </c>
      <c r="C136" s="65" t="s">
        <v>251</v>
      </c>
      <c r="D136" s="69" t="s">
        <v>15</v>
      </c>
      <c r="E136" s="194" t="s">
        <v>300</v>
      </c>
      <c r="F136" s="70" t="s">
        <v>42</v>
      </c>
      <c r="G136" s="69"/>
      <c r="H136" s="69"/>
      <c r="I136" s="69"/>
      <c r="J136" s="69"/>
      <c r="K136" s="69"/>
      <c r="L136" s="70" t="s">
        <v>104</v>
      </c>
    </row>
    <row r="137" spans="1:12" ht="344.25" customHeight="1" x14ac:dyDescent="0.2">
      <c r="A137" s="424"/>
      <c r="B137" s="344"/>
      <c r="C137" s="65" t="s">
        <v>252</v>
      </c>
      <c r="D137" s="69" t="s">
        <v>15</v>
      </c>
      <c r="E137" s="193" t="s">
        <v>301</v>
      </c>
      <c r="F137" s="140" t="s">
        <v>42</v>
      </c>
      <c r="G137" s="69"/>
      <c r="H137" s="69"/>
      <c r="I137" s="69"/>
      <c r="J137" s="69"/>
      <c r="K137" s="69"/>
      <c r="L137" s="70" t="s">
        <v>105</v>
      </c>
    </row>
    <row r="138" spans="1:12" ht="255.75" customHeight="1" x14ac:dyDescent="0.2">
      <c r="A138" s="424"/>
      <c r="B138" s="345"/>
      <c r="C138" s="65" t="s">
        <v>253</v>
      </c>
      <c r="D138" s="69" t="s">
        <v>15</v>
      </c>
      <c r="E138" s="65" t="s">
        <v>86</v>
      </c>
      <c r="F138" s="140" t="s">
        <v>42</v>
      </c>
      <c r="G138" s="69"/>
      <c r="H138" s="69"/>
      <c r="I138" s="69"/>
      <c r="J138" s="69"/>
      <c r="K138" s="69"/>
      <c r="L138" s="70" t="s">
        <v>106</v>
      </c>
    </row>
    <row r="139" spans="1:12" ht="323.25" customHeight="1" x14ac:dyDescent="0.2">
      <c r="A139" s="424"/>
      <c r="B139" s="65" t="s">
        <v>254</v>
      </c>
      <c r="C139" s="65" t="s">
        <v>255</v>
      </c>
      <c r="D139" s="69" t="s">
        <v>15</v>
      </c>
      <c r="E139" s="193" t="s">
        <v>108</v>
      </c>
      <c r="F139" s="140" t="s">
        <v>18</v>
      </c>
      <c r="G139" s="69">
        <v>408.6</v>
      </c>
      <c r="H139" s="69">
        <v>433.9</v>
      </c>
      <c r="I139" s="69">
        <v>456.9</v>
      </c>
      <c r="J139" s="69">
        <v>456.9</v>
      </c>
      <c r="K139" s="69">
        <v>456.9</v>
      </c>
      <c r="L139" s="70" t="s">
        <v>107</v>
      </c>
    </row>
    <row r="140" spans="1:12" ht="230.25" customHeight="1" x14ac:dyDescent="0.2">
      <c r="A140" s="424"/>
      <c r="B140" s="65" t="s">
        <v>256</v>
      </c>
      <c r="C140" s="65" t="s">
        <v>257</v>
      </c>
      <c r="D140" s="69" t="s">
        <v>15</v>
      </c>
      <c r="E140" s="65" t="s">
        <v>110</v>
      </c>
      <c r="F140" s="140" t="s">
        <v>47</v>
      </c>
      <c r="G140" s="69"/>
      <c r="H140" s="69"/>
      <c r="I140" s="69"/>
      <c r="J140" s="69"/>
      <c r="K140" s="69"/>
      <c r="L140" s="70" t="s">
        <v>109</v>
      </c>
    </row>
    <row r="141" spans="1:12" ht="299.25" customHeight="1" x14ac:dyDescent="0.2">
      <c r="A141" s="424"/>
      <c r="B141" s="343" t="s">
        <v>258</v>
      </c>
      <c r="C141" s="65" t="s">
        <v>259</v>
      </c>
      <c r="D141" s="69" t="s">
        <v>15</v>
      </c>
      <c r="E141" s="65" t="s">
        <v>112</v>
      </c>
      <c r="F141" s="140" t="s">
        <v>47</v>
      </c>
      <c r="G141" s="69"/>
      <c r="H141" s="69"/>
      <c r="I141" s="69"/>
      <c r="J141" s="69"/>
      <c r="K141" s="69"/>
      <c r="L141" s="70" t="s">
        <v>111</v>
      </c>
    </row>
    <row r="142" spans="1:12" ht="354" customHeight="1" x14ac:dyDescent="0.2">
      <c r="A142" s="424"/>
      <c r="B142" s="344"/>
      <c r="C142" s="171" t="s">
        <v>330</v>
      </c>
      <c r="D142" s="170" t="s">
        <v>15</v>
      </c>
      <c r="E142" s="171" t="s">
        <v>9</v>
      </c>
      <c r="F142" s="145" t="s">
        <v>326</v>
      </c>
      <c r="G142" s="145"/>
      <c r="H142" s="145"/>
      <c r="I142" s="145"/>
      <c r="J142" s="145"/>
      <c r="K142" s="145"/>
      <c r="L142" s="171" t="s">
        <v>320</v>
      </c>
    </row>
    <row r="143" spans="1:12" ht="354" customHeight="1" x14ac:dyDescent="0.2">
      <c r="A143" s="424"/>
      <c r="B143" s="344"/>
      <c r="C143" s="171" t="s">
        <v>329</v>
      </c>
      <c r="D143" s="170" t="s">
        <v>15</v>
      </c>
      <c r="E143" s="171" t="s">
        <v>9</v>
      </c>
      <c r="F143" s="145" t="s">
        <v>326</v>
      </c>
      <c r="G143" s="145"/>
      <c r="H143" s="145"/>
      <c r="I143" s="145"/>
      <c r="J143" s="145"/>
      <c r="K143" s="145"/>
      <c r="L143" s="171" t="s">
        <v>327</v>
      </c>
    </row>
    <row r="144" spans="1:12" ht="327" customHeight="1" x14ac:dyDescent="0.2">
      <c r="A144" s="424"/>
      <c r="B144" s="345"/>
      <c r="C144" s="60" t="s">
        <v>328</v>
      </c>
      <c r="D144" s="69" t="s">
        <v>15</v>
      </c>
      <c r="E144" s="60" t="s">
        <v>9</v>
      </c>
      <c r="F144" s="161" t="s">
        <v>326</v>
      </c>
      <c r="G144" s="46"/>
      <c r="H144" s="46"/>
      <c r="I144" s="46"/>
      <c r="J144" s="46"/>
      <c r="K144" s="46"/>
      <c r="L144" s="195" t="s">
        <v>324</v>
      </c>
    </row>
    <row r="145" spans="1:12" ht="303" customHeight="1" x14ac:dyDescent="0.2">
      <c r="A145" s="424"/>
      <c r="B145" s="65" t="s">
        <v>405</v>
      </c>
      <c r="C145" s="65" t="s">
        <v>260</v>
      </c>
      <c r="D145" s="69" t="s">
        <v>15</v>
      </c>
      <c r="E145" s="65" t="s">
        <v>322</v>
      </c>
      <c r="F145" s="140" t="s">
        <v>47</v>
      </c>
      <c r="G145" s="69"/>
      <c r="H145" s="69"/>
      <c r="I145" s="69"/>
      <c r="J145" s="69"/>
      <c r="K145" s="69"/>
      <c r="L145" s="318" t="s">
        <v>88</v>
      </c>
    </row>
    <row r="146" spans="1:12" ht="287.25" customHeight="1" x14ac:dyDescent="0.2">
      <c r="A146" s="424"/>
      <c r="B146" s="65"/>
      <c r="C146" s="65" t="s">
        <v>261</v>
      </c>
      <c r="D146" s="69" t="s">
        <v>15</v>
      </c>
      <c r="E146" s="65" t="s">
        <v>323</v>
      </c>
      <c r="F146" s="140" t="s">
        <v>47</v>
      </c>
      <c r="G146" s="69"/>
      <c r="H146" s="69"/>
      <c r="I146" s="69"/>
      <c r="J146" s="69"/>
      <c r="K146" s="69"/>
      <c r="L146" s="428"/>
    </row>
    <row r="147" spans="1:12" ht="273" customHeight="1" x14ac:dyDescent="0.2">
      <c r="A147" s="424"/>
      <c r="B147" s="65"/>
      <c r="C147" s="65" t="s">
        <v>262</v>
      </c>
      <c r="D147" s="69" t="s">
        <v>15</v>
      </c>
      <c r="E147" s="65" t="s">
        <v>130</v>
      </c>
      <c r="F147" s="140" t="s">
        <v>47</v>
      </c>
      <c r="G147" s="69"/>
      <c r="H147" s="69"/>
      <c r="I147" s="69"/>
      <c r="J147" s="69"/>
      <c r="K147" s="69"/>
      <c r="L147" s="319"/>
    </row>
    <row r="148" spans="1:12" ht="269.25" customHeight="1" x14ac:dyDescent="0.2">
      <c r="A148" s="424"/>
      <c r="B148" s="65"/>
      <c r="C148" s="65" t="s">
        <v>424</v>
      </c>
      <c r="D148" s="69" t="s">
        <v>15</v>
      </c>
      <c r="E148" s="65" t="s">
        <v>141</v>
      </c>
      <c r="F148" s="140" t="s">
        <v>18</v>
      </c>
      <c r="G148" s="111">
        <v>771</v>
      </c>
      <c r="H148" s="111">
        <v>818.8</v>
      </c>
      <c r="I148" s="111">
        <v>862.2</v>
      </c>
      <c r="J148" s="111">
        <v>862.2</v>
      </c>
      <c r="K148" s="111">
        <v>862.2</v>
      </c>
      <c r="L148" s="70" t="s">
        <v>114</v>
      </c>
    </row>
    <row r="149" spans="1:12" ht="231.75" customHeight="1" x14ac:dyDescent="0.2">
      <c r="A149" s="424"/>
      <c r="B149" s="65"/>
      <c r="C149" s="65" t="s">
        <v>401</v>
      </c>
      <c r="D149" s="69" t="s">
        <v>15</v>
      </c>
      <c r="E149" s="65" t="s">
        <v>139</v>
      </c>
      <c r="F149" s="150" t="s">
        <v>87</v>
      </c>
      <c r="G149" s="111">
        <v>824</v>
      </c>
      <c r="H149" s="111">
        <v>875.1</v>
      </c>
      <c r="I149" s="111">
        <v>921.5</v>
      </c>
      <c r="J149" s="111">
        <v>921.5</v>
      </c>
      <c r="K149" s="111">
        <v>921.5</v>
      </c>
      <c r="L149" s="70" t="s">
        <v>402</v>
      </c>
    </row>
    <row r="150" spans="1:12" ht="324.75" customHeight="1" x14ac:dyDescent="0.2">
      <c r="A150" s="424"/>
      <c r="B150" s="118" t="s">
        <v>263</v>
      </c>
      <c r="C150" s="65" t="s">
        <v>403</v>
      </c>
      <c r="D150" s="69" t="s">
        <v>15</v>
      </c>
      <c r="E150" s="65" t="s">
        <v>125</v>
      </c>
      <c r="F150" s="70" t="s">
        <v>47</v>
      </c>
      <c r="G150" s="69"/>
      <c r="H150" s="69"/>
      <c r="I150" s="69"/>
      <c r="J150" s="69"/>
      <c r="K150" s="69"/>
      <c r="L150" s="70" t="s">
        <v>113</v>
      </c>
    </row>
    <row r="151" spans="1:12" ht="404.25" customHeight="1" x14ac:dyDescent="0.2">
      <c r="A151" s="424"/>
      <c r="B151" s="119"/>
      <c r="C151" s="65" t="s">
        <v>404</v>
      </c>
      <c r="D151" s="69" t="s">
        <v>15</v>
      </c>
      <c r="E151" s="65" t="s">
        <v>126</v>
      </c>
      <c r="F151" s="70" t="s">
        <v>42</v>
      </c>
      <c r="G151" s="69"/>
      <c r="H151" s="69"/>
      <c r="I151" s="69"/>
      <c r="J151" s="69"/>
      <c r="K151" s="69"/>
      <c r="L151" s="70" t="s">
        <v>113</v>
      </c>
    </row>
    <row r="152" spans="1:12" ht="228" customHeight="1" x14ac:dyDescent="0.2">
      <c r="A152" s="424"/>
      <c r="B152" s="120"/>
      <c r="C152" s="65" t="s">
        <v>302</v>
      </c>
      <c r="D152" s="69" t="s">
        <v>15</v>
      </c>
      <c r="E152" s="65" t="s">
        <v>126</v>
      </c>
      <c r="F152" s="70" t="s">
        <v>47</v>
      </c>
      <c r="G152" s="69"/>
      <c r="H152" s="69"/>
      <c r="I152" s="69"/>
      <c r="J152" s="69"/>
      <c r="K152" s="69"/>
      <c r="L152" s="70" t="s">
        <v>115</v>
      </c>
    </row>
    <row r="153" spans="1:12" ht="188.25" customHeight="1" x14ac:dyDescent="0.2">
      <c r="A153" s="424"/>
      <c r="B153" s="343" t="s">
        <v>406</v>
      </c>
      <c r="C153" s="65" t="s">
        <v>264</v>
      </c>
      <c r="D153" s="69" t="s">
        <v>15</v>
      </c>
      <c r="E153" s="65" t="s">
        <v>127</v>
      </c>
      <c r="F153" s="70" t="s">
        <v>47</v>
      </c>
      <c r="G153" s="69"/>
      <c r="H153" s="69"/>
      <c r="I153" s="69"/>
      <c r="J153" s="69"/>
      <c r="K153" s="69"/>
      <c r="L153" s="70" t="s">
        <v>91</v>
      </c>
    </row>
    <row r="154" spans="1:12" ht="86.25" customHeight="1" x14ac:dyDescent="0.2">
      <c r="A154" s="424"/>
      <c r="B154" s="344"/>
      <c r="C154" s="71" t="s">
        <v>265</v>
      </c>
      <c r="D154" s="69" t="s">
        <v>15</v>
      </c>
      <c r="E154" s="65" t="s">
        <v>127</v>
      </c>
      <c r="F154" s="70" t="s">
        <v>47</v>
      </c>
      <c r="G154" s="69"/>
      <c r="H154" s="69"/>
      <c r="I154" s="69"/>
      <c r="J154" s="69"/>
      <c r="K154" s="69"/>
      <c r="L154" s="70" t="s">
        <v>91</v>
      </c>
    </row>
    <row r="155" spans="1:12" ht="176.25" customHeight="1" x14ac:dyDescent="0.2">
      <c r="A155" s="424"/>
      <c r="B155" s="344"/>
      <c r="C155" s="71" t="s">
        <v>266</v>
      </c>
      <c r="D155" s="69" t="s">
        <v>15</v>
      </c>
      <c r="E155" s="65" t="s">
        <v>127</v>
      </c>
      <c r="F155" s="70" t="s">
        <v>47</v>
      </c>
      <c r="G155" s="69"/>
      <c r="H155" s="69"/>
      <c r="I155" s="69"/>
      <c r="J155" s="69"/>
      <c r="K155" s="69"/>
      <c r="L155" s="70" t="s">
        <v>92</v>
      </c>
    </row>
    <row r="156" spans="1:12" ht="225.75" customHeight="1" x14ac:dyDescent="0.2">
      <c r="A156" s="424"/>
      <c r="B156" s="344"/>
      <c r="C156" s="65" t="s">
        <v>267</v>
      </c>
      <c r="D156" s="69" t="s">
        <v>15</v>
      </c>
      <c r="E156" s="65" t="s">
        <v>127</v>
      </c>
      <c r="F156" s="70" t="s">
        <v>47</v>
      </c>
      <c r="G156" s="69"/>
      <c r="H156" s="69"/>
      <c r="I156" s="69"/>
      <c r="J156" s="69"/>
      <c r="K156" s="69"/>
      <c r="L156" s="70" t="s">
        <v>91</v>
      </c>
    </row>
    <row r="157" spans="1:12" ht="126.75" customHeight="1" x14ac:dyDescent="0.2">
      <c r="A157" s="424"/>
      <c r="B157" s="344"/>
      <c r="C157" s="65" t="s">
        <v>268</v>
      </c>
      <c r="D157" s="69" t="s">
        <v>15</v>
      </c>
      <c r="E157" s="65" t="s">
        <v>127</v>
      </c>
      <c r="F157" s="70" t="s">
        <v>47</v>
      </c>
      <c r="G157" s="69"/>
      <c r="H157" s="69"/>
      <c r="I157" s="69"/>
      <c r="J157" s="69"/>
      <c r="K157" s="69"/>
      <c r="L157" s="70" t="s">
        <v>91</v>
      </c>
    </row>
    <row r="158" spans="1:12" ht="172.5" customHeight="1" x14ac:dyDescent="0.2">
      <c r="A158" s="424"/>
      <c r="B158" s="344"/>
      <c r="C158" s="65" t="s">
        <v>269</v>
      </c>
      <c r="D158" s="69" t="s">
        <v>15</v>
      </c>
      <c r="E158" s="65" t="s">
        <v>123</v>
      </c>
      <c r="F158" s="70" t="s">
        <v>47</v>
      </c>
      <c r="G158" s="69"/>
      <c r="H158" s="69"/>
      <c r="I158" s="69"/>
      <c r="J158" s="69"/>
      <c r="K158" s="69"/>
      <c r="L158" s="70" t="s">
        <v>91</v>
      </c>
    </row>
    <row r="159" spans="1:12" ht="328.5" customHeight="1" x14ac:dyDescent="0.2">
      <c r="A159" s="424"/>
      <c r="B159" s="65" t="s">
        <v>270</v>
      </c>
      <c r="C159" s="65" t="s">
        <v>271</v>
      </c>
      <c r="D159" s="69" t="s">
        <v>15</v>
      </c>
      <c r="E159" s="65" t="s">
        <v>124</v>
      </c>
      <c r="F159" s="70" t="s">
        <v>42</v>
      </c>
      <c r="G159" s="69"/>
      <c r="H159" s="69"/>
      <c r="I159" s="69"/>
      <c r="J159" s="69"/>
      <c r="K159" s="69"/>
      <c r="L159" s="70" t="s">
        <v>116</v>
      </c>
    </row>
    <row r="160" spans="1:12" ht="251.25" customHeight="1" x14ac:dyDescent="0.2">
      <c r="A160" s="424"/>
      <c r="B160" s="65" t="s">
        <v>272</v>
      </c>
      <c r="C160" s="65" t="s">
        <v>273</v>
      </c>
      <c r="D160" s="69" t="s">
        <v>15</v>
      </c>
      <c r="E160" s="65" t="s">
        <v>93</v>
      </c>
      <c r="F160" s="70" t="s">
        <v>42</v>
      </c>
      <c r="G160" s="69"/>
      <c r="H160" s="69"/>
      <c r="I160" s="69"/>
      <c r="J160" s="69"/>
      <c r="K160" s="69"/>
      <c r="L160" s="70" t="s">
        <v>94</v>
      </c>
    </row>
    <row r="161" spans="1:12" ht="250.5" customHeight="1" x14ac:dyDescent="0.2">
      <c r="A161" s="424"/>
      <c r="B161" s="65" t="s">
        <v>407</v>
      </c>
      <c r="C161" s="65" t="s">
        <v>274</v>
      </c>
      <c r="D161" s="69" t="s">
        <v>15</v>
      </c>
      <c r="E161" s="193" t="s">
        <v>131</v>
      </c>
      <c r="F161" s="70" t="s">
        <v>42</v>
      </c>
      <c r="G161" s="69"/>
      <c r="H161" s="69"/>
      <c r="I161" s="69"/>
      <c r="J161" s="69"/>
      <c r="K161" s="69"/>
      <c r="L161" s="70" t="s">
        <v>117</v>
      </c>
    </row>
    <row r="162" spans="1:12" ht="270" customHeight="1" x14ac:dyDescent="0.2">
      <c r="A162" s="424"/>
      <c r="B162" s="343" t="s">
        <v>275</v>
      </c>
      <c r="C162" s="65" t="s">
        <v>276</v>
      </c>
      <c r="D162" s="69" t="s">
        <v>15</v>
      </c>
      <c r="E162" s="193" t="s">
        <v>121</v>
      </c>
      <c r="F162" s="70" t="s">
        <v>47</v>
      </c>
      <c r="G162" s="69"/>
      <c r="H162" s="69"/>
      <c r="I162" s="69"/>
      <c r="J162" s="69"/>
      <c r="K162" s="69"/>
      <c r="L162" s="70" t="s">
        <v>118</v>
      </c>
    </row>
    <row r="163" spans="1:12" ht="207.75" customHeight="1" x14ac:dyDescent="0.2">
      <c r="A163" s="424"/>
      <c r="B163" s="344"/>
      <c r="C163" s="65" t="s">
        <v>277</v>
      </c>
      <c r="D163" s="69" t="s">
        <v>15</v>
      </c>
      <c r="E163" s="196" t="s">
        <v>129</v>
      </c>
      <c r="F163" s="70" t="s">
        <v>42</v>
      </c>
      <c r="G163" s="69"/>
      <c r="H163" s="69"/>
      <c r="I163" s="69"/>
      <c r="J163" s="69"/>
      <c r="K163" s="69"/>
      <c r="L163" s="70" t="s">
        <v>119</v>
      </c>
    </row>
    <row r="164" spans="1:12" ht="177.75" customHeight="1" x14ac:dyDescent="0.2">
      <c r="A164" s="424"/>
      <c r="B164" s="344"/>
      <c r="C164" s="65" t="s">
        <v>278</v>
      </c>
      <c r="D164" s="69" t="s">
        <v>15</v>
      </c>
      <c r="E164" s="65" t="s">
        <v>122</v>
      </c>
      <c r="F164" s="70" t="s">
        <v>42</v>
      </c>
      <c r="G164" s="69"/>
      <c r="H164" s="69"/>
      <c r="I164" s="69"/>
      <c r="J164" s="69"/>
      <c r="K164" s="69"/>
      <c r="L164" s="70" t="s">
        <v>95</v>
      </c>
    </row>
    <row r="165" spans="1:12" ht="225" customHeight="1" x14ac:dyDescent="0.2">
      <c r="A165" s="424"/>
      <c r="B165" s="344"/>
      <c r="C165" s="65" t="s">
        <v>279</v>
      </c>
      <c r="D165" s="69" t="s">
        <v>15</v>
      </c>
      <c r="E165" s="65" t="s">
        <v>418</v>
      </c>
      <c r="F165" s="70" t="s">
        <v>42</v>
      </c>
      <c r="G165" s="69"/>
      <c r="H165" s="69"/>
      <c r="I165" s="69"/>
      <c r="J165" s="69"/>
      <c r="K165" s="69"/>
      <c r="L165" s="70" t="s">
        <v>96</v>
      </c>
    </row>
    <row r="166" spans="1:12" ht="246.75" customHeight="1" x14ac:dyDescent="0.2">
      <c r="A166" s="424"/>
      <c r="B166" s="345"/>
      <c r="C166" s="65" t="s">
        <v>280</v>
      </c>
      <c r="D166" s="69" t="s">
        <v>15</v>
      </c>
      <c r="E166" s="65" t="s">
        <v>128</v>
      </c>
      <c r="F166" s="70" t="s">
        <v>47</v>
      </c>
      <c r="G166" s="69"/>
      <c r="H166" s="69"/>
      <c r="I166" s="69"/>
      <c r="J166" s="69"/>
      <c r="K166" s="69"/>
      <c r="L166" s="70" t="s">
        <v>118</v>
      </c>
    </row>
    <row r="167" spans="1:12" ht="229.5" customHeight="1" x14ac:dyDescent="0.2">
      <c r="A167" s="424"/>
      <c r="B167" s="343" t="s">
        <v>281</v>
      </c>
      <c r="C167" s="193" t="s">
        <v>282</v>
      </c>
      <c r="D167" s="69" t="s">
        <v>15</v>
      </c>
      <c r="E167" s="65" t="s">
        <v>139</v>
      </c>
      <c r="F167" s="70" t="s">
        <v>18</v>
      </c>
      <c r="G167" s="111">
        <v>406.8</v>
      </c>
      <c r="H167" s="111">
        <v>432</v>
      </c>
      <c r="I167" s="111">
        <v>454.9</v>
      </c>
      <c r="J167" s="111">
        <v>454.9</v>
      </c>
      <c r="K167" s="111">
        <v>454.9</v>
      </c>
      <c r="L167" s="411" t="s">
        <v>120</v>
      </c>
    </row>
    <row r="168" spans="1:12" ht="225.75" customHeight="1" x14ac:dyDescent="0.2">
      <c r="A168" s="424"/>
      <c r="B168" s="344"/>
      <c r="C168" s="65" t="s">
        <v>283</v>
      </c>
      <c r="D168" s="69" t="s">
        <v>15</v>
      </c>
      <c r="E168" s="65" t="s">
        <v>139</v>
      </c>
      <c r="F168" s="150" t="s">
        <v>87</v>
      </c>
      <c r="G168" s="111">
        <v>1091.5</v>
      </c>
      <c r="H168" s="111">
        <v>1159.2</v>
      </c>
      <c r="I168" s="111">
        <v>1220.5999999999999</v>
      </c>
      <c r="J168" s="111">
        <v>1220.5999999999999</v>
      </c>
      <c r="K168" s="111">
        <v>1220.5999999999999</v>
      </c>
      <c r="L168" s="419"/>
    </row>
    <row r="169" spans="1:12" ht="222.75" customHeight="1" x14ac:dyDescent="0.2">
      <c r="A169" s="424"/>
      <c r="B169" s="344"/>
      <c r="C169" s="65" t="s">
        <v>284</v>
      </c>
      <c r="D169" s="69" t="s">
        <v>15</v>
      </c>
      <c r="E169" s="65" t="s">
        <v>139</v>
      </c>
      <c r="F169" s="150" t="s">
        <v>87</v>
      </c>
      <c r="G169" s="111">
        <v>139.19999999999999</v>
      </c>
      <c r="H169" s="111">
        <v>147.80000000000001</v>
      </c>
      <c r="I169" s="111">
        <v>155.6</v>
      </c>
      <c r="J169" s="111">
        <v>155.6</v>
      </c>
      <c r="K169" s="111">
        <v>155.6</v>
      </c>
      <c r="L169" s="419"/>
    </row>
    <row r="170" spans="1:12" ht="48.75" customHeight="1" x14ac:dyDescent="0.2">
      <c r="A170" s="425"/>
      <c r="B170" s="67" t="s">
        <v>37</v>
      </c>
      <c r="C170" s="89"/>
      <c r="D170" s="107"/>
      <c r="E170" s="107"/>
      <c r="F170" s="190"/>
      <c r="G170" s="191">
        <f>+G169+G168+G167+G149+G148+G139+G135+G134+G166+G165+G164+G163+G162+G161+G160+G159+G158+G157+G156+G154+G155+G153+G151+G150+G152+G132+G136+G133+G137+G138+G140+G141+G142+G143+G144+G146+G147+G145</f>
        <v>4271.2</v>
      </c>
      <c r="H170" s="191">
        <f t="shared" ref="H170:K170" si="13">+H169+H168+H167+H149+H148+H139+H135+H134+H166+H165+H164+H163+H162+H161+H160+H159+H158+H157+H156+H154+H155+H153+H151+H150+H152+H132+H136+H133+H137+H138+H140+H141+H142+H143+H144+H146+H147+H145</f>
        <v>4535.8999999999996</v>
      </c>
      <c r="I170" s="191">
        <f t="shared" si="13"/>
        <v>4776.3</v>
      </c>
      <c r="J170" s="191">
        <f t="shared" si="13"/>
        <v>4776.3</v>
      </c>
      <c r="K170" s="191">
        <f t="shared" si="13"/>
        <v>4776.3</v>
      </c>
      <c r="L170" s="107"/>
    </row>
    <row r="171" spans="1:12" ht="45" customHeight="1" x14ac:dyDescent="0.2">
      <c r="A171" s="420" t="s">
        <v>193</v>
      </c>
      <c r="B171" s="390"/>
      <c r="C171" s="421"/>
      <c r="D171" s="421"/>
      <c r="E171" s="421"/>
      <c r="F171" s="421"/>
      <c r="G171" s="421"/>
      <c r="H171" s="421"/>
      <c r="I171" s="421"/>
      <c r="J171" s="421"/>
      <c r="K171" s="421"/>
      <c r="L171" s="422"/>
    </row>
    <row r="172" spans="1:12" ht="217.5" customHeight="1" x14ac:dyDescent="0.2">
      <c r="A172" s="328" t="s">
        <v>313</v>
      </c>
      <c r="B172" s="328" t="s">
        <v>285</v>
      </c>
      <c r="C172" s="175" t="s">
        <v>286</v>
      </c>
      <c r="D172" s="65" t="s">
        <v>15</v>
      </c>
      <c r="E172" s="65" t="s">
        <v>345</v>
      </c>
      <c r="F172" s="65" t="s">
        <v>42</v>
      </c>
      <c r="G172" s="65"/>
      <c r="H172" s="65"/>
      <c r="I172" s="65"/>
      <c r="J172" s="65"/>
      <c r="K172" s="65"/>
      <c r="L172" s="65" t="s">
        <v>97</v>
      </c>
    </row>
    <row r="173" spans="1:12" ht="339.75" customHeight="1" x14ac:dyDescent="0.2">
      <c r="A173" s="328"/>
      <c r="B173" s="328"/>
      <c r="C173" s="175" t="s">
        <v>287</v>
      </c>
      <c r="D173" s="65" t="s">
        <v>15</v>
      </c>
      <c r="E173" s="65" t="s">
        <v>346</v>
      </c>
      <c r="F173" s="65" t="s">
        <v>42</v>
      </c>
      <c r="G173" s="65"/>
      <c r="H173" s="65"/>
      <c r="I173" s="65"/>
      <c r="J173" s="65"/>
      <c r="K173" s="65"/>
      <c r="L173" s="65" t="s">
        <v>39</v>
      </c>
    </row>
    <row r="174" spans="1:12" ht="302.25" customHeight="1" x14ac:dyDescent="0.2">
      <c r="A174" s="328"/>
      <c r="B174" s="353" t="s">
        <v>288</v>
      </c>
      <c r="C174" s="165" t="s">
        <v>289</v>
      </c>
      <c r="D174" s="165" t="s">
        <v>15</v>
      </c>
      <c r="E174" s="165" t="s">
        <v>347</v>
      </c>
      <c r="F174" s="165" t="s">
        <v>42</v>
      </c>
      <c r="G174" s="165"/>
      <c r="H174" s="165"/>
      <c r="I174" s="165"/>
      <c r="J174" s="165"/>
      <c r="K174" s="165"/>
      <c r="L174" s="165" t="s">
        <v>40</v>
      </c>
    </row>
    <row r="175" spans="1:12" ht="409.5" customHeight="1" x14ac:dyDescent="0.2">
      <c r="A175" s="328"/>
      <c r="B175" s="354"/>
      <c r="C175" s="343" t="s">
        <v>290</v>
      </c>
      <c r="D175" s="353" t="s">
        <v>15</v>
      </c>
      <c r="E175" s="353" t="s">
        <v>348</v>
      </c>
      <c r="F175" s="353" t="s">
        <v>42</v>
      </c>
      <c r="G175" s="353"/>
      <c r="H175" s="353"/>
      <c r="I175" s="353"/>
      <c r="J175" s="353"/>
      <c r="K175" s="353"/>
      <c r="L175" s="353" t="s">
        <v>41</v>
      </c>
    </row>
    <row r="176" spans="1:12" ht="84.75" customHeight="1" x14ac:dyDescent="0.2">
      <c r="A176" s="328"/>
      <c r="B176" s="355"/>
      <c r="C176" s="345"/>
      <c r="D176" s="355"/>
      <c r="E176" s="355"/>
      <c r="F176" s="355"/>
      <c r="G176" s="355"/>
      <c r="H176" s="355"/>
      <c r="I176" s="355"/>
      <c r="J176" s="355"/>
      <c r="K176" s="355"/>
      <c r="L176" s="355"/>
    </row>
    <row r="177" spans="1:12" ht="408" customHeight="1" x14ac:dyDescent="0.2">
      <c r="A177" s="328"/>
      <c r="B177" s="328" t="s">
        <v>339</v>
      </c>
      <c r="C177" s="328" t="s">
        <v>291</v>
      </c>
      <c r="D177" s="327" t="s">
        <v>15</v>
      </c>
      <c r="E177" s="324" t="s">
        <v>140</v>
      </c>
      <c r="F177" s="327" t="s">
        <v>42</v>
      </c>
      <c r="G177" s="327"/>
      <c r="H177" s="327"/>
      <c r="I177" s="327"/>
      <c r="J177" s="327"/>
      <c r="K177" s="327"/>
      <c r="L177" s="327" t="s">
        <v>43</v>
      </c>
    </row>
    <row r="178" spans="1:12" ht="81.75" customHeight="1" x14ac:dyDescent="0.2">
      <c r="A178" s="328"/>
      <c r="B178" s="328"/>
      <c r="C178" s="328"/>
      <c r="D178" s="327"/>
      <c r="E178" s="324"/>
      <c r="F178" s="327"/>
      <c r="G178" s="327"/>
      <c r="H178" s="327"/>
      <c r="I178" s="327"/>
      <c r="J178" s="327"/>
      <c r="K178" s="327"/>
      <c r="L178" s="327"/>
    </row>
    <row r="179" spans="1:12" ht="370.5" customHeight="1" x14ac:dyDescent="0.2">
      <c r="A179" s="328"/>
      <c r="B179" s="328"/>
      <c r="C179" s="165" t="s">
        <v>292</v>
      </c>
      <c r="D179" s="165" t="s">
        <v>15</v>
      </c>
      <c r="E179" s="167" t="s">
        <v>349</v>
      </c>
      <c r="F179" s="165" t="s">
        <v>42</v>
      </c>
      <c r="G179" s="165"/>
      <c r="H179" s="165"/>
      <c r="I179" s="165"/>
      <c r="J179" s="165"/>
      <c r="K179" s="165"/>
      <c r="L179" s="165" t="s">
        <v>44</v>
      </c>
    </row>
    <row r="180" spans="1:12" ht="204.75" customHeight="1" x14ac:dyDescent="0.2">
      <c r="A180" s="328"/>
      <c r="B180" s="328"/>
      <c r="C180" s="166" t="s">
        <v>293</v>
      </c>
      <c r="D180" s="166" t="s">
        <v>15</v>
      </c>
      <c r="E180" s="166" t="s">
        <v>160</v>
      </c>
      <c r="F180" s="166" t="s">
        <v>18</v>
      </c>
      <c r="G180" s="121">
        <v>1164.2</v>
      </c>
      <c r="H180" s="121">
        <v>1236.4000000000001</v>
      </c>
      <c r="I180" s="121">
        <v>1301.9000000000001</v>
      </c>
      <c r="J180" s="121">
        <v>1301.9000000000001</v>
      </c>
      <c r="K180" s="121">
        <v>1301.9000000000001</v>
      </c>
      <c r="L180" s="166" t="s">
        <v>331</v>
      </c>
    </row>
    <row r="181" spans="1:12" ht="49.5" customHeight="1" x14ac:dyDescent="0.2">
      <c r="A181" s="328"/>
      <c r="B181" s="122" t="s">
        <v>37</v>
      </c>
      <c r="C181" s="40"/>
      <c r="D181" s="40"/>
      <c r="E181" s="40"/>
      <c r="F181" s="40"/>
      <c r="G181" s="63">
        <f>G180+G179+G177+G175+G174+G173+G172</f>
        <v>1164.2</v>
      </c>
      <c r="H181" s="63">
        <f t="shared" ref="H181:K181" si="14">H180+H179+H177+H175+H174+H173+H172</f>
        <v>1236.4000000000001</v>
      </c>
      <c r="I181" s="63">
        <f t="shared" si="14"/>
        <v>1301.9000000000001</v>
      </c>
      <c r="J181" s="63">
        <f t="shared" si="14"/>
        <v>1301.9000000000001</v>
      </c>
      <c r="K181" s="63">
        <f t="shared" si="14"/>
        <v>1301.9000000000001</v>
      </c>
      <c r="L181" s="40"/>
    </row>
    <row r="182" spans="1:12" ht="58.5" customHeight="1" x14ac:dyDescent="0.2">
      <c r="A182" s="451" t="s">
        <v>332</v>
      </c>
      <c r="B182" s="452"/>
      <c r="C182" s="452"/>
      <c r="D182" s="452"/>
      <c r="E182" s="452"/>
      <c r="F182" s="452"/>
      <c r="G182" s="452"/>
      <c r="H182" s="452"/>
      <c r="I182" s="452"/>
      <c r="J182" s="452"/>
      <c r="K182" s="452"/>
      <c r="L182" s="453"/>
    </row>
    <row r="183" spans="1:12" ht="149.25" customHeight="1" x14ac:dyDescent="0.2">
      <c r="A183" s="328" t="s">
        <v>314</v>
      </c>
      <c r="B183" s="328" t="s">
        <v>294</v>
      </c>
      <c r="C183" s="60" t="s">
        <v>295</v>
      </c>
      <c r="D183" s="40" t="s">
        <v>15</v>
      </c>
      <c r="E183" s="454" t="s">
        <v>14</v>
      </c>
      <c r="F183" s="454" t="s">
        <v>18</v>
      </c>
      <c r="G183" s="50">
        <v>42005.8</v>
      </c>
      <c r="H183" s="50">
        <v>45204</v>
      </c>
      <c r="I183" s="50">
        <v>45204</v>
      </c>
      <c r="J183" s="50">
        <v>45204</v>
      </c>
      <c r="K183" s="50">
        <v>45204</v>
      </c>
      <c r="L183" s="369" t="s">
        <v>33</v>
      </c>
    </row>
    <row r="184" spans="1:12" ht="111" customHeight="1" x14ac:dyDescent="0.2">
      <c r="A184" s="328"/>
      <c r="B184" s="328"/>
      <c r="C184" s="123" t="s">
        <v>318</v>
      </c>
      <c r="D184" s="40"/>
      <c r="E184" s="454"/>
      <c r="F184" s="454"/>
      <c r="G184" s="153">
        <v>50</v>
      </c>
      <c r="H184" s="44">
        <v>0</v>
      </c>
      <c r="I184" s="44">
        <v>0</v>
      </c>
      <c r="J184" s="44">
        <v>0</v>
      </c>
      <c r="K184" s="41">
        <v>0</v>
      </c>
      <c r="L184" s="369"/>
    </row>
    <row r="185" spans="1:12" ht="243" customHeight="1" x14ac:dyDescent="0.2">
      <c r="A185" s="328"/>
      <c r="B185" s="328" t="s">
        <v>359</v>
      </c>
      <c r="C185" s="125" t="s">
        <v>360</v>
      </c>
      <c r="D185" s="125" t="s">
        <v>15</v>
      </c>
      <c r="E185" s="40" t="s">
        <v>14</v>
      </c>
      <c r="F185" s="40" t="s">
        <v>157</v>
      </c>
      <c r="G185" s="124"/>
      <c r="H185" s="124"/>
      <c r="I185" s="124"/>
      <c r="J185" s="124"/>
      <c r="K185" s="126"/>
      <c r="L185" s="454" t="s">
        <v>159</v>
      </c>
    </row>
    <row r="186" spans="1:12" ht="227.25" customHeight="1" x14ac:dyDescent="0.2">
      <c r="A186" s="328"/>
      <c r="B186" s="328"/>
      <c r="C186" s="125" t="s">
        <v>361</v>
      </c>
      <c r="D186" s="125" t="s">
        <v>15</v>
      </c>
      <c r="E186" s="40" t="s">
        <v>14</v>
      </c>
      <c r="F186" s="40" t="s">
        <v>157</v>
      </c>
      <c r="G186" s="124"/>
      <c r="H186" s="124"/>
      <c r="I186" s="124"/>
      <c r="J186" s="124"/>
      <c r="K186" s="126"/>
      <c r="L186" s="454"/>
    </row>
    <row r="187" spans="1:12" ht="173.25" customHeight="1" x14ac:dyDescent="0.2">
      <c r="A187" s="328"/>
      <c r="B187" s="328"/>
      <c r="C187" s="125" t="s">
        <v>362</v>
      </c>
      <c r="D187" s="125" t="s">
        <v>15</v>
      </c>
      <c r="E187" s="40" t="s">
        <v>14</v>
      </c>
      <c r="F187" s="40" t="s">
        <v>157</v>
      </c>
      <c r="G187" s="124"/>
      <c r="H187" s="124"/>
      <c r="I187" s="124"/>
      <c r="J187" s="124"/>
      <c r="K187" s="126"/>
      <c r="L187" s="454"/>
    </row>
    <row r="188" spans="1:12" ht="226.5" customHeight="1" x14ac:dyDescent="0.2">
      <c r="A188" s="328"/>
      <c r="B188" s="65" t="s">
        <v>490</v>
      </c>
      <c r="C188" s="125" t="s">
        <v>491</v>
      </c>
      <c r="D188" s="125" t="s">
        <v>15</v>
      </c>
      <c r="E188" s="40" t="s">
        <v>14</v>
      </c>
      <c r="F188" s="40" t="s">
        <v>335</v>
      </c>
      <c r="G188" s="124"/>
      <c r="H188" s="124"/>
      <c r="I188" s="124"/>
      <c r="J188" s="124"/>
      <c r="K188" s="126"/>
      <c r="L188" s="40" t="s">
        <v>325</v>
      </c>
    </row>
    <row r="189" spans="1:12" ht="408.75" customHeight="1" x14ac:dyDescent="0.2">
      <c r="A189" s="328"/>
      <c r="B189" s="440" t="s">
        <v>492</v>
      </c>
      <c r="C189" s="343" t="s">
        <v>493</v>
      </c>
      <c r="D189" s="442" t="s">
        <v>15</v>
      </c>
      <c r="E189" s="348" t="s">
        <v>9</v>
      </c>
      <c r="F189" s="333" t="s">
        <v>157</v>
      </c>
      <c r="G189" s="444"/>
      <c r="H189" s="444"/>
      <c r="I189" s="444"/>
      <c r="J189" s="444"/>
      <c r="K189" s="449"/>
      <c r="L189" s="348" t="s">
        <v>336</v>
      </c>
    </row>
    <row r="190" spans="1:12" ht="93" customHeight="1" x14ac:dyDescent="0.2">
      <c r="A190" s="328"/>
      <c r="B190" s="441"/>
      <c r="C190" s="345"/>
      <c r="D190" s="443"/>
      <c r="E190" s="349"/>
      <c r="F190" s="334"/>
      <c r="G190" s="445"/>
      <c r="H190" s="445"/>
      <c r="I190" s="445"/>
      <c r="J190" s="445"/>
      <c r="K190" s="450"/>
      <c r="L190" s="349"/>
    </row>
    <row r="191" spans="1:12" ht="163.5" customHeight="1" x14ac:dyDescent="0.2">
      <c r="A191" s="328"/>
      <c r="B191" s="369" t="s">
        <v>494</v>
      </c>
      <c r="C191" s="125" t="s">
        <v>495</v>
      </c>
      <c r="D191" s="125" t="s">
        <v>15</v>
      </c>
      <c r="E191" s="40" t="s">
        <v>14</v>
      </c>
      <c r="F191" s="39" t="s">
        <v>157</v>
      </c>
      <c r="G191" s="124"/>
      <c r="H191" s="124"/>
      <c r="I191" s="124"/>
      <c r="J191" s="124"/>
      <c r="K191" s="126"/>
      <c r="L191" s="454" t="s">
        <v>337</v>
      </c>
    </row>
    <row r="192" spans="1:12" ht="154.5" customHeight="1" x14ac:dyDescent="0.2">
      <c r="A192" s="328"/>
      <c r="B192" s="369"/>
      <c r="C192" s="125" t="s">
        <v>496</v>
      </c>
      <c r="D192" s="125" t="s">
        <v>15</v>
      </c>
      <c r="E192" s="40" t="s">
        <v>14</v>
      </c>
      <c r="F192" s="39" t="s">
        <v>157</v>
      </c>
      <c r="G192" s="124"/>
      <c r="H192" s="124"/>
      <c r="I192" s="124"/>
      <c r="J192" s="124"/>
      <c r="K192" s="126"/>
      <c r="L192" s="454"/>
    </row>
    <row r="193" spans="1:58" ht="225.75" customHeight="1" x14ac:dyDescent="0.2">
      <c r="A193" s="328"/>
      <c r="B193" s="369"/>
      <c r="C193" s="123" t="s">
        <v>497</v>
      </c>
      <c r="D193" s="123" t="s">
        <v>15</v>
      </c>
      <c r="E193" s="60" t="s">
        <v>354</v>
      </c>
      <c r="F193" s="60" t="s">
        <v>18</v>
      </c>
      <c r="G193" s="206">
        <v>330</v>
      </c>
      <c r="H193" s="206">
        <v>350.5</v>
      </c>
      <c r="I193" s="206">
        <v>369.1</v>
      </c>
      <c r="J193" s="206">
        <v>369.1</v>
      </c>
      <c r="K193" s="206">
        <v>369.1</v>
      </c>
      <c r="L193" s="60" t="s">
        <v>34</v>
      </c>
    </row>
    <row r="194" spans="1:58" ht="54.75" customHeight="1" x14ac:dyDescent="0.2">
      <c r="A194" s="328"/>
      <c r="B194" s="141" t="s">
        <v>37</v>
      </c>
      <c r="C194" s="154"/>
      <c r="D194" s="154"/>
      <c r="E194" s="142"/>
      <c r="F194" s="142"/>
      <c r="G194" s="58">
        <f>G193+G192+G191+G189+G188+G187+G186+G185+G184+G183</f>
        <v>42385.8</v>
      </c>
      <c r="H194" s="58">
        <f t="shared" ref="H194:K194" si="15">H193+H192+H191+H189+H188+H187+H186+H185+H184+H183</f>
        <v>45554.5</v>
      </c>
      <c r="I194" s="58">
        <f t="shared" si="15"/>
        <v>45573.1</v>
      </c>
      <c r="J194" s="58">
        <f t="shared" si="15"/>
        <v>45573.1</v>
      </c>
      <c r="K194" s="58">
        <f t="shared" si="15"/>
        <v>45573.1</v>
      </c>
      <c r="L194" s="40"/>
    </row>
    <row r="195" spans="1:58" ht="69.75" customHeight="1" x14ac:dyDescent="0.2">
      <c r="A195" s="431" t="s">
        <v>317</v>
      </c>
      <c r="B195" s="431"/>
      <c r="C195" s="431"/>
      <c r="D195" s="431"/>
      <c r="E195" s="431"/>
      <c r="F195" s="431"/>
      <c r="G195" s="431"/>
      <c r="H195" s="431"/>
      <c r="I195" s="431"/>
      <c r="J195" s="431"/>
      <c r="K195" s="431"/>
      <c r="L195" s="431"/>
    </row>
    <row r="196" spans="1:58" ht="218.25" customHeight="1" x14ac:dyDescent="0.2">
      <c r="A196" s="293" t="s">
        <v>315</v>
      </c>
      <c r="B196" s="64" t="s">
        <v>408</v>
      </c>
      <c r="C196" s="276" t="s">
        <v>341</v>
      </c>
      <c r="D196" s="273" t="s">
        <v>15</v>
      </c>
      <c r="E196" s="276" t="s">
        <v>89</v>
      </c>
      <c r="F196" s="275" t="s">
        <v>47</v>
      </c>
      <c r="G196" s="273"/>
      <c r="H196" s="273"/>
      <c r="I196" s="273"/>
      <c r="J196" s="273"/>
      <c r="K196" s="273"/>
      <c r="L196" s="317" t="s">
        <v>90</v>
      </c>
    </row>
    <row r="197" spans="1:58" ht="321" customHeight="1" x14ac:dyDescent="0.2">
      <c r="A197" s="294"/>
      <c r="B197" s="273"/>
      <c r="C197" s="274" t="s">
        <v>350</v>
      </c>
      <c r="D197" s="277" t="s">
        <v>15</v>
      </c>
      <c r="E197" s="273" t="s">
        <v>351</v>
      </c>
      <c r="F197" s="273" t="s">
        <v>47</v>
      </c>
      <c r="G197" s="50"/>
      <c r="H197" s="50"/>
      <c r="I197" s="50"/>
      <c r="J197" s="50"/>
      <c r="K197" s="278"/>
      <c r="L197" s="317"/>
    </row>
    <row r="198" spans="1:58" ht="136.5" customHeight="1" x14ac:dyDescent="0.2">
      <c r="A198" s="366" t="s">
        <v>476</v>
      </c>
      <c r="B198" s="367"/>
      <c r="C198" s="367"/>
      <c r="D198" s="367"/>
      <c r="E198" s="367"/>
      <c r="F198" s="367"/>
      <c r="G198" s="367"/>
      <c r="H198" s="367"/>
      <c r="I198" s="367"/>
      <c r="J198" s="367"/>
      <c r="K198" s="367"/>
      <c r="L198" s="368"/>
    </row>
    <row r="199" spans="1:58" ht="200.25" customHeight="1" x14ac:dyDescent="0.2">
      <c r="A199" s="424" t="s">
        <v>316</v>
      </c>
      <c r="B199" s="433" t="s">
        <v>477</v>
      </c>
      <c r="C199" s="248" t="s">
        <v>478</v>
      </c>
      <c r="D199" s="249" t="s">
        <v>15</v>
      </c>
      <c r="E199" s="250" t="s">
        <v>150</v>
      </c>
      <c r="F199" s="240" t="s">
        <v>18</v>
      </c>
      <c r="G199" s="251">
        <v>282</v>
      </c>
      <c r="H199" s="251">
        <v>324.3</v>
      </c>
      <c r="I199" s="251">
        <v>356.7</v>
      </c>
      <c r="J199" s="251">
        <v>410.2</v>
      </c>
      <c r="K199" s="251">
        <v>451</v>
      </c>
      <c r="L199" s="252" t="s">
        <v>35</v>
      </c>
    </row>
    <row r="200" spans="1:58" ht="338.25" customHeight="1" x14ac:dyDescent="0.2">
      <c r="A200" s="424"/>
      <c r="B200" s="434"/>
      <c r="C200" s="253" t="s">
        <v>479</v>
      </c>
      <c r="D200" s="254" t="s">
        <v>15</v>
      </c>
      <c r="E200" s="255" t="s">
        <v>150</v>
      </c>
      <c r="F200" s="244" t="s">
        <v>18</v>
      </c>
      <c r="G200" s="256">
        <v>11</v>
      </c>
      <c r="H200" s="256">
        <v>12</v>
      </c>
      <c r="I200" s="256">
        <v>13.8</v>
      </c>
      <c r="J200" s="256">
        <v>15.2</v>
      </c>
      <c r="K200" s="256">
        <v>16.7</v>
      </c>
      <c r="L200" s="257" t="s">
        <v>35</v>
      </c>
    </row>
    <row r="201" spans="1:58" ht="409.5" customHeight="1" x14ac:dyDescent="0.2">
      <c r="A201" s="424"/>
      <c r="B201" s="434"/>
      <c r="C201" s="304" t="s">
        <v>480</v>
      </c>
      <c r="D201" s="305" t="s">
        <v>15</v>
      </c>
      <c r="E201" s="438" t="s">
        <v>150</v>
      </c>
      <c r="F201" s="293" t="s">
        <v>18</v>
      </c>
      <c r="G201" s="306">
        <v>16.5</v>
      </c>
      <c r="H201" s="306">
        <v>18.899999999999999</v>
      </c>
      <c r="I201" s="306">
        <v>20.8</v>
      </c>
      <c r="J201" s="306">
        <v>22.9</v>
      </c>
      <c r="K201" s="306">
        <v>25.2</v>
      </c>
      <c r="L201" s="317" t="s">
        <v>35</v>
      </c>
    </row>
    <row r="202" spans="1:58" ht="18.75" customHeight="1" x14ac:dyDescent="0.2">
      <c r="A202" s="424"/>
      <c r="B202" s="434"/>
      <c r="C202" s="304"/>
      <c r="D202" s="305"/>
      <c r="E202" s="439"/>
      <c r="F202" s="299"/>
      <c r="G202" s="306"/>
      <c r="H202" s="306"/>
      <c r="I202" s="306"/>
      <c r="J202" s="306"/>
      <c r="K202" s="306"/>
      <c r="L202" s="317"/>
    </row>
    <row r="203" spans="1:58" ht="156.75" customHeight="1" x14ac:dyDescent="0.2">
      <c r="A203" s="424"/>
      <c r="B203" s="434"/>
      <c r="C203" s="113" t="s">
        <v>481</v>
      </c>
      <c r="D203" s="240" t="s">
        <v>15</v>
      </c>
      <c r="E203" s="258" t="s">
        <v>150</v>
      </c>
      <c r="F203" s="240" t="s">
        <v>18</v>
      </c>
      <c r="G203" s="259">
        <v>13.5</v>
      </c>
      <c r="H203" s="260">
        <v>15</v>
      </c>
      <c r="I203" s="260">
        <v>15</v>
      </c>
      <c r="J203" s="260">
        <v>16.5</v>
      </c>
      <c r="K203" s="260">
        <v>16.5</v>
      </c>
      <c r="L203" s="240" t="s">
        <v>35</v>
      </c>
    </row>
    <row r="204" spans="1:58" ht="342" customHeight="1" x14ac:dyDescent="0.2">
      <c r="A204" s="424"/>
      <c r="B204" s="434"/>
      <c r="C204" s="261" t="s">
        <v>482</v>
      </c>
      <c r="D204" s="262" t="s">
        <v>15</v>
      </c>
      <c r="E204" s="263" t="s">
        <v>150</v>
      </c>
      <c r="F204" s="247" t="s">
        <v>18</v>
      </c>
      <c r="G204" s="264">
        <v>173</v>
      </c>
      <c r="H204" s="264">
        <v>190.3</v>
      </c>
      <c r="I204" s="264">
        <v>196.7</v>
      </c>
      <c r="J204" s="264">
        <v>214.6</v>
      </c>
      <c r="K204" s="264">
        <v>230</v>
      </c>
      <c r="L204" s="252" t="s">
        <v>36</v>
      </c>
    </row>
    <row r="205" spans="1:58" ht="97.5" customHeight="1" x14ac:dyDescent="0.2">
      <c r="A205" s="424"/>
      <c r="B205" s="434"/>
      <c r="C205" s="265" t="s">
        <v>483</v>
      </c>
      <c r="D205" s="244" t="s">
        <v>15</v>
      </c>
      <c r="E205" s="266" t="s">
        <v>150</v>
      </c>
      <c r="F205" s="246" t="s">
        <v>18</v>
      </c>
      <c r="G205" s="245">
        <v>10</v>
      </c>
      <c r="H205" s="245">
        <v>10</v>
      </c>
      <c r="I205" s="245">
        <v>10</v>
      </c>
      <c r="J205" s="245">
        <v>10</v>
      </c>
      <c r="K205" s="245">
        <v>10</v>
      </c>
      <c r="L205" s="246" t="s">
        <v>152</v>
      </c>
    </row>
    <row r="206" spans="1:58" s="168" customFormat="1" ht="65.25" customHeight="1" x14ac:dyDescent="0.2">
      <c r="A206" s="424"/>
      <c r="B206" s="267" t="s">
        <v>453</v>
      </c>
      <c r="C206" s="268"/>
      <c r="D206" s="267"/>
      <c r="E206" s="269"/>
      <c r="F206" s="267"/>
      <c r="G206" s="270">
        <f>G205+G204+G203+G201+G200+G199</f>
        <v>506</v>
      </c>
      <c r="H206" s="270">
        <f t="shared" ref="H206:K206" si="16">H205+H204+H203+H201+H200+H199</f>
        <v>570.5</v>
      </c>
      <c r="I206" s="270">
        <f t="shared" si="16"/>
        <v>613</v>
      </c>
      <c r="J206" s="270">
        <f t="shared" si="16"/>
        <v>689.4</v>
      </c>
      <c r="K206" s="270">
        <f t="shared" si="16"/>
        <v>749.4</v>
      </c>
      <c r="L206" s="271"/>
      <c r="Y206" s="169"/>
      <c r="Z206" s="169"/>
      <c r="AA206" s="169"/>
      <c r="AB206" s="169"/>
      <c r="AC206" s="169"/>
      <c r="AD206" s="169"/>
      <c r="AE206" s="169"/>
      <c r="AF206" s="169"/>
      <c r="AG206" s="169"/>
      <c r="AH206" s="169"/>
      <c r="AI206" s="169"/>
      <c r="AJ206" s="169"/>
      <c r="AK206" s="169"/>
      <c r="AL206" s="169"/>
      <c r="AM206" s="169"/>
      <c r="AN206" s="169"/>
      <c r="AO206" s="169"/>
      <c r="AP206" s="169"/>
      <c r="AQ206" s="169"/>
      <c r="AR206" s="169"/>
      <c r="AS206" s="169"/>
      <c r="AT206" s="169"/>
      <c r="AU206" s="169"/>
      <c r="AV206" s="169"/>
      <c r="AW206" s="169"/>
      <c r="AX206" s="169"/>
      <c r="AY206" s="169"/>
      <c r="AZ206" s="169"/>
      <c r="BA206" s="169"/>
      <c r="BB206" s="169"/>
      <c r="BC206" s="169"/>
      <c r="BD206" s="169"/>
      <c r="BE206" s="169"/>
      <c r="BF206" s="169"/>
    </row>
    <row r="207" spans="1:58" ht="53.25" customHeight="1" x14ac:dyDescent="0.2">
      <c r="A207" s="424"/>
      <c r="B207" s="431" t="s">
        <v>475</v>
      </c>
      <c r="C207" s="436"/>
      <c r="D207" s="436"/>
      <c r="E207" s="436"/>
      <c r="F207" s="436"/>
      <c r="G207" s="436"/>
      <c r="H207" s="436"/>
      <c r="I207" s="436"/>
      <c r="J207" s="436"/>
      <c r="K207" s="436"/>
      <c r="L207" s="436"/>
    </row>
    <row r="208" spans="1:58" ht="402" customHeight="1" x14ac:dyDescent="0.2">
      <c r="A208" s="424"/>
      <c r="B208" s="369" t="s">
        <v>487</v>
      </c>
      <c r="C208" s="309" t="s">
        <v>440</v>
      </c>
      <c r="D208" s="305" t="s">
        <v>15</v>
      </c>
      <c r="E208" s="369" t="s">
        <v>449</v>
      </c>
      <c r="F208" s="314" t="s">
        <v>157</v>
      </c>
      <c r="G208" s="455"/>
      <c r="H208" s="315"/>
      <c r="I208" s="315"/>
      <c r="J208" s="315"/>
      <c r="K208" s="315"/>
      <c r="L208" s="314" t="s">
        <v>441</v>
      </c>
    </row>
    <row r="209" spans="1:12" ht="93" customHeight="1" x14ac:dyDescent="0.2">
      <c r="A209" s="424"/>
      <c r="B209" s="369"/>
      <c r="C209" s="309"/>
      <c r="D209" s="305"/>
      <c r="E209" s="369"/>
      <c r="F209" s="314"/>
      <c r="G209" s="455"/>
      <c r="H209" s="315"/>
      <c r="I209" s="315"/>
      <c r="J209" s="315"/>
      <c r="K209" s="315"/>
      <c r="L209" s="314"/>
    </row>
    <row r="210" spans="1:12" ht="409.5" customHeight="1" x14ac:dyDescent="0.2">
      <c r="A210" s="424"/>
      <c r="B210" s="435"/>
      <c r="C210" s="309" t="s">
        <v>474</v>
      </c>
      <c r="D210" s="305" t="s">
        <v>15</v>
      </c>
      <c r="E210" s="447" t="s">
        <v>449</v>
      </c>
      <c r="F210" s="314" t="s">
        <v>157</v>
      </c>
      <c r="G210" s="315"/>
      <c r="H210" s="315"/>
      <c r="I210" s="315"/>
      <c r="J210" s="315"/>
      <c r="K210" s="315"/>
      <c r="L210" s="314" t="s">
        <v>442</v>
      </c>
    </row>
    <row r="211" spans="1:12" ht="53.25" customHeight="1" x14ac:dyDescent="0.2">
      <c r="A211" s="424"/>
      <c r="B211" s="435"/>
      <c r="C211" s="309"/>
      <c r="D211" s="305"/>
      <c r="E211" s="447"/>
      <c r="F211" s="314"/>
      <c r="G211" s="315"/>
      <c r="H211" s="315"/>
      <c r="I211" s="315"/>
      <c r="J211" s="315"/>
      <c r="K211" s="315"/>
      <c r="L211" s="314"/>
    </row>
    <row r="212" spans="1:12" ht="352.5" customHeight="1" x14ac:dyDescent="0.2">
      <c r="A212" s="424"/>
      <c r="B212" s="435"/>
      <c r="C212" s="243" t="s">
        <v>488</v>
      </c>
      <c r="D212" s="240" t="s">
        <v>15</v>
      </c>
      <c r="E212" s="242" t="s">
        <v>462</v>
      </c>
      <c r="F212" s="241" t="s">
        <v>18</v>
      </c>
      <c r="G212" s="208">
        <v>2</v>
      </c>
      <c r="H212" s="208">
        <v>2</v>
      </c>
      <c r="I212" s="208">
        <v>2</v>
      </c>
      <c r="J212" s="208">
        <v>2</v>
      </c>
      <c r="K212" s="208">
        <v>2</v>
      </c>
      <c r="L212" s="241" t="s">
        <v>443</v>
      </c>
    </row>
    <row r="213" spans="1:12" ht="409.5" customHeight="1" x14ac:dyDescent="0.2">
      <c r="A213" s="424"/>
      <c r="B213" s="435"/>
      <c r="C213" s="309" t="s">
        <v>452</v>
      </c>
      <c r="D213" s="305" t="s">
        <v>15</v>
      </c>
      <c r="E213" s="369" t="s">
        <v>463</v>
      </c>
      <c r="F213" s="314" t="s">
        <v>157</v>
      </c>
      <c r="G213" s="315"/>
      <c r="H213" s="315"/>
      <c r="I213" s="315"/>
      <c r="J213" s="315"/>
      <c r="K213" s="315"/>
      <c r="L213" s="448" t="s">
        <v>444</v>
      </c>
    </row>
    <row r="214" spans="1:12" ht="126.75" customHeight="1" x14ac:dyDescent="0.2">
      <c r="A214" s="424"/>
      <c r="B214" s="435"/>
      <c r="C214" s="309"/>
      <c r="D214" s="305"/>
      <c r="E214" s="369"/>
      <c r="F214" s="314"/>
      <c r="G214" s="315"/>
      <c r="H214" s="315"/>
      <c r="I214" s="315"/>
      <c r="J214" s="315"/>
      <c r="K214" s="315"/>
      <c r="L214" s="448"/>
    </row>
    <row r="215" spans="1:12" ht="350.25" customHeight="1" x14ac:dyDescent="0.2">
      <c r="A215" s="424"/>
      <c r="B215" s="209"/>
      <c r="C215" s="210" t="s">
        <v>439</v>
      </c>
      <c r="D215" s="145" t="s">
        <v>15</v>
      </c>
      <c r="E215" s="204" t="s">
        <v>462</v>
      </c>
      <c r="F215" s="207" t="s">
        <v>157</v>
      </c>
      <c r="G215" s="211"/>
      <c r="H215" s="211"/>
      <c r="I215" s="211"/>
      <c r="J215" s="211"/>
      <c r="K215" s="211"/>
      <c r="L215" s="212" t="s">
        <v>454</v>
      </c>
    </row>
    <row r="216" spans="1:12" ht="396.75" customHeight="1" x14ac:dyDescent="0.2">
      <c r="A216" s="424"/>
      <c r="B216" s="295" t="s">
        <v>451</v>
      </c>
      <c r="C216" s="297" t="s">
        <v>464</v>
      </c>
      <c r="D216" s="293" t="s">
        <v>15</v>
      </c>
      <c r="E216" s="307" t="s">
        <v>458</v>
      </c>
      <c r="F216" s="295" t="s">
        <v>157</v>
      </c>
      <c r="G216" s="302"/>
      <c r="H216" s="302"/>
      <c r="I216" s="302"/>
      <c r="J216" s="302"/>
      <c r="K216" s="302"/>
      <c r="L216" s="295" t="s">
        <v>445</v>
      </c>
    </row>
    <row r="217" spans="1:12" ht="309.75" customHeight="1" x14ac:dyDescent="0.2">
      <c r="A217" s="424"/>
      <c r="B217" s="311"/>
      <c r="C217" s="310"/>
      <c r="D217" s="294"/>
      <c r="E217" s="308"/>
      <c r="F217" s="311"/>
      <c r="G217" s="312"/>
      <c r="H217" s="312"/>
      <c r="I217" s="312"/>
      <c r="J217" s="312"/>
      <c r="K217" s="312"/>
      <c r="L217" s="311"/>
    </row>
    <row r="218" spans="1:12" ht="409.5" customHeight="1" x14ac:dyDescent="0.2">
      <c r="A218" s="424"/>
      <c r="B218" s="295"/>
      <c r="C218" s="304" t="s">
        <v>455</v>
      </c>
      <c r="D218" s="305" t="s">
        <v>15</v>
      </c>
      <c r="E218" s="446" t="s">
        <v>459</v>
      </c>
      <c r="F218" s="314" t="s">
        <v>157</v>
      </c>
      <c r="G218" s="306"/>
      <c r="H218" s="306"/>
      <c r="I218" s="306"/>
      <c r="J218" s="306"/>
      <c r="K218" s="306"/>
      <c r="L218" s="305" t="s">
        <v>450</v>
      </c>
    </row>
    <row r="219" spans="1:12" ht="276.75" customHeight="1" x14ac:dyDescent="0.2">
      <c r="A219" s="424"/>
      <c r="B219" s="296"/>
      <c r="C219" s="304"/>
      <c r="D219" s="305"/>
      <c r="E219" s="446"/>
      <c r="F219" s="314"/>
      <c r="G219" s="306"/>
      <c r="H219" s="306"/>
      <c r="I219" s="306"/>
      <c r="J219" s="306"/>
      <c r="K219" s="306"/>
      <c r="L219" s="305"/>
    </row>
    <row r="220" spans="1:12" ht="225" customHeight="1" x14ac:dyDescent="0.2">
      <c r="A220" s="424"/>
      <c r="B220" s="213"/>
      <c r="C220" s="210" t="s">
        <v>467</v>
      </c>
      <c r="D220" s="145" t="s">
        <v>15</v>
      </c>
      <c r="E220" s="61" t="s">
        <v>9</v>
      </c>
      <c r="F220" s="207" t="s">
        <v>157</v>
      </c>
      <c r="G220" s="211"/>
      <c r="H220" s="211"/>
      <c r="I220" s="211"/>
      <c r="J220" s="211"/>
      <c r="K220" s="211"/>
      <c r="L220" s="214" t="s">
        <v>461</v>
      </c>
    </row>
    <row r="221" spans="1:12" ht="207" customHeight="1" x14ac:dyDescent="0.2">
      <c r="A221" s="424"/>
      <c r="B221" s="213"/>
      <c r="C221" s="210" t="s">
        <v>468</v>
      </c>
      <c r="D221" s="145" t="s">
        <v>15</v>
      </c>
      <c r="E221" s="215" t="s">
        <v>9</v>
      </c>
      <c r="F221" s="207" t="s">
        <v>157</v>
      </c>
      <c r="G221" s="211"/>
      <c r="H221" s="211"/>
      <c r="I221" s="211"/>
      <c r="J221" s="211"/>
      <c r="K221" s="211"/>
      <c r="L221" s="205" t="s">
        <v>456</v>
      </c>
    </row>
    <row r="222" spans="1:12" ht="409.5" customHeight="1" x14ac:dyDescent="0.2">
      <c r="A222" s="424"/>
      <c r="B222" s="295"/>
      <c r="C222" s="304" t="s">
        <v>469</v>
      </c>
      <c r="D222" s="305" t="s">
        <v>15</v>
      </c>
      <c r="E222" s="456" t="s">
        <v>457</v>
      </c>
      <c r="F222" s="314" t="s">
        <v>157</v>
      </c>
      <c r="G222" s="306"/>
      <c r="H222" s="306"/>
      <c r="I222" s="306"/>
      <c r="J222" s="306"/>
      <c r="K222" s="306"/>
      <c r="L222" s="317" t="s">
        <v>448</v>
      </c>
    </row>
    <row r="223" spans="1:12" ht="236.25" customHeight="1" x14ac:dyDescent="0.2">
      <c r="A223" s="424"/>
      <c r="B223" s="296"/>
      <c r="C223" s="304"/>
      <c r="D223" s="305"/>
      <c r="E223" s="456"/>
      <c r="F223" s="314"/>
      <c r="G223" s="306"/>
      <c r="H223" s="306"/>
      <c r="I223" s="306"/>
      <c r="J223" s="306"/>
      <c r="K223" s="306"/>
      <c r="L223" s="317"/>
    </row>
    <row r="224" spans="1:12" ht="409.5" customHeight="1" x14ac:dyDescent="0.2">
      <c r="A224" s="424"/>
      <c r="B224" s="295"/>
      <c r="C224" s="304" t="s">
        <v>470</v>
      </c>
      <c r="D224" s="305" t="s">
        <v>15</v>
      </c>
      <c r="E224" s="313" t="s">
        <v>449</v>
      </c>
      <c r="F224" s="314" t="s">
        <v>157</v>
      </c>
      <c r="G224" s="306"/>
      <c r="H224" s="306"/>
      <c r="I224" s="306"/>
      <c r="J224" s="306"/>
      <c r="K224" s="306"/>
      <c r="L224" s="316" t="s">
        <v>447</v>
      </c>
    </row>
    <row r="225" spans="1:19" ht="48.75" customHeight="1" x14ac:dyDescent="0.2">
      <c r="A225" s="424"/>
      <c r="B225" s="296"/>
      <c r="C225" s="304"/>
      <c r="D225" s="305"/>
      <c r="E225" s="313"/>
      <c r="F225" s="314"/>
      <c r="G225" s="306"/>
      <c r="H225" s="306"/>
      <c r="I225" s="306"/>
      <c r="J225" s="306"/>
      <c r="K225" s="306"/>
      <c r="L225" s="316"/>
    </row>
    <row r="226" spans="1:19" ht="409.5" customHeight="1" x14ac:dyDescent="0.2">
      <c r="A226" s="424"/>
      <c r="B226" s="295"/>
      <c r="C226" s="297" t="s">
        <v>471</v>
      </c>
      <c r="D226" s="293" t="s">
        <v>15</v>
      </c>
      <c r="E226" s="300" t="s">
        <v>465</v>
      </c>
      <c r="F226" s="295" t="s">
        <v>157</v>
      </c>
      <c r="G226" s="302"/>
      <c r="H226" s="302"/>
      <c r="I226" s="302"/>
      <c r="J226" s="302"/>
      <c r="K226" s="302"/>
      <c r="L226" s="318" t="s">
        <v>446</v>
      </c>
    </row>
    <row r="227" spans="1:19" ht="58.5" customHeight="1" x14ac:dyDescent="0.2">
      <c r="A227" s="424"/>
      <c r="B227" s="296"/>
      <c r="C227" s="298"/>
      <c r="D227" s="299"/>
      <c r="E227" s="301"/>
      <c r="F227" s="296"/>
      <c r="G227" s="303"/>
      <c r="H227" s="303"/>
      <c r="I227" s="303"/>
      <c r="J227" s="303"/>
      <c r="K227" s="303"/>
      <c r="L227" s="319"/>
    </row>
    <row r="228" spans="1:19" ht="319.5" customHeight="1" x14ac:dyDescent="0.2">
      <c r="A228" s="424"/>
      <c r="B228" s="213"/>
      <c r="C228" s="210" t="s">
        <v>472</v>
      </c>
      <c r="D228" s="145" t="s">
        <v>15</v>
      </c>
      <c r="E228" s="64" t="s">
        <v>9</v>
      </c>
      <c r="F228" s="207" t="s">
        <v>157</v>
      </c>
      <c r="G228" s="211"/>
      <c r="H228" s="211"/>
      <c r="I228" s="211"/>
      <c r="J228" s="211"/>
      <c r="K228" s="211"/>
      <c r="L228" s="205" t="s">
        <v>446</v>
      </c>
    </row>
    <row r="229" spans="1:19" ht="409.5" customHeight="1" x14ac:dyDescent="0.2">
      <c r="A229" s="424"/>
      <c r="B229" s="216"/>
      <c r="C229" s="297" t="s">
        <v>473</v>
      </c>
      <c r="D229" s="293" t="s">
        <v>15</v>
      </c>
      <c r="E229" s="438" t="s">
        <v>460</v>
      </c>
      <c r="F229" s="295" t="s">
        <v>157</v>
      </c>
      <c r="G229" s="302"/>
      <c r="H229" s="302"/>
      <c r="I229" s="302"/>
      <c r="J229" s="302"/>
      <c r="K229" s="302"/>
      <c r="L229" s="318" t="s">
        <v>27</v>
      </c>
    </row>
    <row r="230" spans="1:19" ht="62.25" customHeight="1" x14ac:dyDescent="0.2">
      <c r="A230" s="424"/>
      <c r="B230" s="217"/>
      <c r="C230" s="298"/>
      <c r="D230" s="299"/>
      <c r="E230" s="439"/>
      <c r="F230" s="296"/>
      <c r="G230" s="303"/>
      <c r="H230" s="303"/>
      <c r="I230" s="303"/>
      <c r="J230" s="303"/>
      <c r="K230" s="303"/>
      <c r="L230" s="319"/>
    </row>
    <row r="231" spans="1:19" ht="272.25" customHeight="1" x14ac:dyDescent="0.2">
      <c r="A231" s="424"/>
      <c r="B231" s="213"/>
      <c r="C231" s="210" t="s">
        <v>489</v>
      </c>
      <c r="D231" s="145" t="s">
        <v>15</v>
      </c>
      <c r="E231" s="123" t="s">
        <v>466</v>
      </c>
      <c r="F231" s="207" t="s">
        <v>157</v>
      </c>
      <c r="G231" s="211"/>
      <c r="H231" s="211"/>
      <c r="I231" s="211"/>
      <c r="J231" s="211"/>
      <c r="K231" s="211"/>
      <c r="L231" s="205" t="s">
        <v>498</v>
      </c>
    </row>
    <row r="232" spans="1:19" ht="60.75" customHeight="1" x14ac:dyDescent="0.4">
      <c r="A232" s="432"/>
      <c r="B232" s="218" t="s">
        <v>37</v>
      </c>
      <c r="C232" s="219"/>
      <c r="D232" s="220"/>
      <c r="E232" s="221"/>
      <c r="F232" s="222"/>
      <c r="G232" s="223">
        <f>G231+G229+G228+G226+G224+G222+G221+G220+G218+G216+G215+G213+G212+G210+G208</f>
        <v>2</v>
      </c>
      <c r="H232" s="223">
        <f>H231+H229+H228+H226+H224+H222+H221+H220+H218+H216+H215+H213+H212+H210+H208</f>
        <v>2</v>
      </c>
      <c r="I232" s="223">
        <f>I231+I229+I228+I226+I224+I222+I221+I220+I218+I216+I215+I213+I212+I210+I208</f>
        <v>2</v>
      </c>
      <c r="J232" s="223">
        <f>J231+J229+J228+J226+J224+J222+J221+J220+J218+J216+J215+J213+J212+J210+J208</f>
        <v>2</v>
      </c>
      <c r="K232" s="223">
        <f>K231+K229+K228+K226+K224+K222+K221+K220+K218+K216+K215+K213+K212+K210+K208</f>
        <v>2</v>
      </c>
      <c r="L232" s="224"/>
      <c r="M232" s="160">
        <f t="shared" ref="M232:Q232" si="17">M56+M45+M12</f>
        <v>0</v>
      </c>
      <c r="N232" s="160">
        <f t="shared" si="17"/>
        <v>0</v>
      </c>
      <c r="O232" s="160">
        <f t="shared" si="17"/>
        <v>0</v>
      </c>
      <c r="P232" s="160">
        <f t="shared" si="17"/>
        <v>0</v>
      </c>
      <c r="Q232" s="160">
        <f t="shared" si="17"/>
        <v>0</v>
      </c>
      <c r="R232" s="160">
        <f>R56+R45+R12</f>
        <v>0</v>
      </c>
    </row>
    <row r="233" spans="1:19" ht="42.75" customHeight="1" x14ac:dyDescent="0.35">
      <c r="A233" s="163"/>
      <c r="B233" s="127"/>
      <c r="C233" s="128"/>
      <c r="D233" s="129"/>
      <c r="E233" s="130"/>
      <c r="F233" s="131"/>
      <c r="G233" s="132"/>
      <c r="H233" s="132"/>
      <c r="I233" s="132"/>
      <c r="J233" s="132"/>
      <c r="K233" s="132"/>
      <c r="L233" s="133"/>
      <c r="M233" s="10"/>
      <c r="N233" s="10"/>
      <c r="O233" s="10"/>
      <c r="P233" s="10"/>
      <c r="Q233" s="10"/>
      <c r="R233" s="35"/>
      <c r="S233" s="10"/>
    </row>
    <row r="234" spans="1:19" ht="91.5" customHeight="1" x14ac:dyDescent="0.4">
      <c r="A234" s="163"/>
      <c r="B234" s="437" t="s">
        <v>504</v>
      </c>
      <c r="C234" s="437"/>
      <c r="D234" s="176"/>
      <c r="E234" s="177"/>
      <c r="F234" s="178"/>
      <c r="G234" s="179"/>
      <c r="H234" s="429" t="s">
        <v>505</v>
      </c>
      <c r="I234" s="429"/>
      <c r="J234" s="179"/>
      <c r="K234" s="134"/>
      <c r="L234" s="133"/>
      <c r="M234" s="34"/>
      <c r="N234" s="34"/>
      <c r="O234" s="34"/>
      <c r="P234" s="34"/>
      <c r="Q234" s="34"/>
    </row>
    <row r="235" spans="1:19" ht="25.5" customHeight="1" x14ac:dyDescent="0.4">
      <c r="A235" s="163"/>
      <c r="B235" s="180"/>
      <c r="C235" s="181"/>
      <c r="D235" s="182"/>
      <c r="E235" s="177"/>
      <c r="F235" s="178"/>
      <c r="G235" s="183"/>
      <c r="H235" s="183"/>
      <c r="I235" s="183"/>
      <c r="J235" s="183"/>
      <c r="K235" s="132"/>
      <c r="L235" s="133"/>
    </row>
    <row r="236" spans="1:19" ht="97.5" customHeight="1" x14ac:dyDescent="0.4">
      <c r="A236" s="136"/>
      <c r="B236" s="184" t="s">
        <v>506</v>
      </c>
      <c r="C236" s="185"/>
      <c r="D236" s="185"/>
      <c r="E236" s="185"/>
      <c r="F236" s="186"/>
      <c r="G236" s="185"/>
      <c r="H236" s="429" t="s">
        <v>507</v>
      </c>
      <c r="I236" s="429"/>
      <c r="J236" s="183"/>
      <c r="K236" s="137"/>
      <c r="L236" s="135"/>
    </row>
    <row r="237" spans="1:19" ht="25.5" customHeight="1" x14ac:dyDescent="0.3">
      <c r="A237" s="164"/>
      <c r="B237" s="15"/>
      <c r="C237" s="16"/>
      <c r="D237" s="16"/>
      <c r="E237" s="21"/>
      <c r="F237" s="23"/>
      <c r="G237" s="16"/>
      <c r="H237" s="16"/>
      <c r="I237" s="16"/>
      <c r="J237" s="16"/>
      <c r="K237" s="16"/>
      <c r="L237" s="18"/>
    </row>
    <row r="238" spans="1:19" ht="24" customHeight="1" x14ac:dyDescent="0.2">
      <c r="A238" s="3"/>
      <c r="B238" s="28"/>
      <c r="C238" s="3"/>
      <c r="D238" s="3"/>
      <c r="E238" s="19"/>
      <c r="F238" s="24"/>
      <c r="G238" s="3"/>
      <c r="H238" s="3"/>
      <c r="I238" s="3"/>
      <c r="J238" s="3"/>
      <c r="K238" s="3"/>
      <c r="L238" s="19"/>
    </row>
    <row r="240" spans="1:19" ht="18.75" x14ac:dyDescent="0.3">
      <c r="B240" s="430"/>
      <c r="C240" s="430"/>
      <c r="D240" s="430"/>
      <c r="E240" s="430"/>
      <c r="F240" s="430"/>
      <c r="G240" s="430"/>
      <c r="H240" s="430"/>
      <c r="I240" s="430"/>
      <c r="J240" s="430"/>
      <c r="K240" s="430"/>
      <c r="L240" s="430"/>
    </row>
    <row r="241" spans="2:12" ht="18.75" customHeight="1" x14ac:dyDescent="0.3">
      <c r="B241" s="430"/>
      <c r="C241" s="430"/>
      <c r="D241" s="430"/>
      <c r="E241" s="430"/>
      <c r="F241" s="430"/>
      <c r="G241" s="430"/>
      <c r="H241" s="430"/>
      <c r="I241" s="430"/>
      <c r="J241" s="430"/>
      <c r="K241" s="430"/>
      <c r="L241" s="430"/>
    </row>
    <row r="242" spans="2:12" ht="18.75" customHeight="1" x14ac:dyDescent="0.2"/>
    <row r="244" spans="2:12" ht="18.75" x14ac:dyDescent="0.3">
      <c r="B244" s="30"/>
      <c r="C244" s="5"/>
      <c r="D244" s="5"/>
    </row>
    <row r="247" spans="2:12" x14ac:dyDescent="0.2">
      <c r="B247" s="31"/>
    </row>
    <row r="248" spans="2:12" x14ac:dyDescent="0.2">
      <c r="B248" s="31"/>
    </row>
    <row r="249" spans="2:12" x14ac:dyDescent="0.2">
      <c r="B249" s="31"/>
    </row>
  </sheetData>
  <sheetProtection selectLockedCells="1" selectUnlockedCells="1"/>
  <mergeCells count="292">
    <mergeCell ref="C224:C225"/>
    <mergeCell ref="E222:E223"/>
    <mergeCell ref="D222:D223"/>
    <mergeCell ref="C222:C223"/>
    <mergeCell ref="F222:F223"/>
    <mergeCell ref="G222:G223"/>
    <mergeCell ref="H222:H223"/>
    <mergeCell ref="I222:I223"/>
    <mergeCell ref="J222:J223"/>
    <mergeCell ref="G224:G225"/>
    <mergeCell ref="H224:H225"/>
    <mergeCell ref="I224:I225"/>
    <mergeCell ref="J224:J225"/>
    <mergeCell ref="L191:L192"/>
    <mergeCell ref="D208:D209"/>
    <mergeCell ref="F208:F209"/>
    <mergeCell ref="E208:E209"/>
    <mergeCell ref="C208:C209"/>
    <mergeCell ref="G208:G209"/>
    <mergeCell ref="H208:H209"/>
    <mergeCell ref="I208:I209"/>
    <mergeCell ref="J208:J209"/>
    <mergeCell ref="K208:K209"/>
    <mergeCell ref="I201:I202"/>
    <mergeCell ref="J201:J202"/>
    <mergeCell ref="K201:K202"/>
    <mergeCell ref="L201:L202"/>
    <mergeCell ref="L196:L197"/>
    <mergeCell ref="I189:I190"/>
    <mergeCell ref="J189:J190"/>
    <mergeCell ref="L213:L214"/>
    <mergeCell ref="D213:D214"/>
    <mergeCell ref="H100:H101"/>
    <mergeCell ref="I100:I101"/>
    <mergeCell ref="J100:J101"/>
    <mergeCell ref="K100:K101"/>
    <mergeCell ref="H210:H211"/>
    <mergeCell ref="I210:I211"/>
    <mergeCell ref="J210:J211"/>
    <mergeCell ref="K210:K211"/>
    <mergeCell ref="L210:L211"/>
    <mergeCell ref="L208:L209"/>
    <mergeCell ref="K189:K190"/>
    <mergeCell ref="L189:L190"/>
    <mergeCell ref="A182:L182"/>
    <mergeCell ref="A183:A194"/>
    <mergeCell ref="B183:B184"/>
    <mergeCell ref="E183:E184"/>
    <mergeCell ref="F183:F184"/>
    <mergeCell ref="L183:L184"/>
    <mergeCell ref="B185:B187"/>
    <mergeCell ref="L185:L187"/>
    <mergeCell ref="B189:B190"/>
    <mergeCell ref="C189:C190"/>
    <mergeCell ref="D189:D190"/>
    <mergeCell ref="E189:E190"/>
    <mergeCell ref="F189:F190"/>
    <mergeCell ref="G189:G190"/>
    <mergeCell ref="H189:H190"/>
    <mergeCell ref="B191:B193"/>
    <mergeCell ref="E218:E219"/>
    <mergeCell ref="D218:D219"/>
    <mergeCell ref="C218:C219"/>
    <mergeCell ref="F218:F219"/>
    <mergeCell ref="G218:G219"/>
    <mergeCell ref="H218:H219"/>
    <mergeCell ref="D210:D211"/>
    <mergeCell ref="E210:E211"/>
    <mergeCell ref="F210:F211"/>
    <mergeCell ref="G210:G211"/>
    <mergeCell ref="C210:C211"/>
    <mergeCell ref="E201:E202"/>
    <mergeCell ref="F201:F202"/>
    <mergeCell ref="H236:I236"/>
    <mergeCell ref="B240:L240"/>
    <mergeCell ref="B241:L241"/>
    <mergeCell ref="A195:L195"/>
    <mergeCell ref="A198:L198"/>
    <mergeCell ref="A199:A232"/>
    <mergeCell ref="B199:B205"/>
    <mergeCell ref="B208:B214"/>
    <mergeCell ref="B207:L207"/>
    <mergeCell ref="E213:E214"/>
    <mergeCell ref="B234:C234"/>
    <mergeCell ref="H234:I234"/>
    <mergeCell ref="B218:B219"/>
    <mergeCell ref="E229:E230"/>
    <mergeCell ref="C229:C230"/>
    <mergeCell ref="D229:D230"/>
    <mergeCell ref="F229:F230"/>
    <mergeCell ref="G229:G230"/>
    <mergeCell ref="H229:H230"/>
    <mergeCell ref="I229:I230"/>
    <mergeCell ref="J229:J230"/>
    <mergeCell ref="K229:K230"/>
    <mergeCell ref="L229:L230"/>
    <mergeCell ref="F224:F225"/>
    <mergeCell ref="B141:B144"/>
    <mergeCell ref="L145:L147"/>
    <mergeCell ref="B153:B158"/>
    <mergeCell ref="C177:C178"/>
    <mergeCell ref="D177:D178"/>
    <mergeCell ref="E177:E178"/>
    <mergeCell ref="F177:F178"/>
    <mergeCell ref="G177:G178"/>
    <mergeCell ref="H177:H178"/>
    <mergeCell ref="I177:I178"/>
    <mergeCell ref="C175:C176"/>
    <mergeCell ref="B174:B176"/>
    <mergeCell ref="D175:D176"/>
    <mergeCell ref="E175:E176"/>
    <mergeCell ref="F175:F176"/>
    <mergeCell ref="G175:G176"/>
    <mergeCell ref="H175:H176"/>
    <mergeCell ref="I175:I176"/>
    <mergeCell ref="J175:J176"/>
    <mergeCell ref="K175:K176"/>
    <mergeCell ref="L175:L176"/>
    <mergeCell ref="A121:L121"/>
    <mergeCell ref="A122:A124"/>
    <mergeCell ref="B125:L125"/>
    <mergeCell ref="A126:A130"/>
    <mergeCell ref="B126:B127"/>
    <mergeCell ref="L126:L127"/>
    <mergeCell ref="B128:B129"/>
    <mergeCell ref="L128:L129"/>
    <mergeCell ref="K177:K178"/>
    <mergeCell ref="L177:L178"/>
    <mergeCell ref="B162:B166"/>
    <mergeCell ref="J177:J178"/>
    <mergeCell ref="B167:B169"/>
    <mergeCell ref="L167:L169"/>
    <mergeCell ref="A171:L171"/>
    <mergeCell ref="A172:A181"/>
    <mergeCell ref="B172:B173"/>
    <mergeCell ref="B177:B180"/>
    <mergeCell ref="A131:L131"/>
    <mergeCell ref="A132:A170"/>
    <mergeCell ref="B132:B133"/>
    <mergeCell ref="B134:B135"/>
    <mergeCell ref="L134:L135"/>
    <mergeCell ref="B136:B138"/>
    <mergeCell ref="A93:L93"/>
    <mergeCell ref="A94:A120"/>
    <mergeCell ref="B94:B97"/>
    <mergeCell ref="B99:B105"/>
    <mergeCell ref="B106:B108"/>
    <mergeCell ref="B109:B110"/>
    <mergeCell ref="B111:B114"/>
    <mergeCell ref="B117:B118"/>
    <mergeCell ref="C117:C118"/>
    <mergeCell ref="D117:D118"/>
    <mergeCell ref="E117:E118"/>
    <mergeCell ref="F117:F118"/>
    <mergeCell ref="G117:G118"/>
    <mergeCell ref="H117:H118"/>
    <mergeCell ref="I117:I118"/>
    <mergeCell ref="J117:J118"/>
    <mergeCell ref="K117:K118"/>
    <mergeCell ref="L117:L118"/>
    <mergeCell ref="L100:L101"/>
    <mergeCell ref="C100:C101"/>
    <mergeCell ref="D100:D101"/>
    <mergeCell ref="E100:E101"/>
    <mergeCell ref="F100:F101"/>
    <mergeCell ref="G100:G101"/>
    <mergeCell ref="A70:L70"/>
    <mergeCell ref="A71:A79"/>
    <mergeCell ref="A80:L80"/>
    <mergeCell ref="A81:A92"/>
    <mergeCell ref="B81:B82"/>
    <mergeCell ref="B86:B89"/>
    <mergeCell ref="A61:A64"/>
    <mergeCell ref="B61:B63"/>
    <mergeCell ref="L61:L63"/>
    <mergeCell ref="B64:E64"/>
    <mergeCell ref="A65:L65"/>
    <mergeCell ref="A66:A69"/>
    <mergeCell ref="B69:E69"/>
    <mergeCell ref="B66:B67"/>
    <mergeCell ref="C66:C67"/>
    <mergeCell ref="D66:D67"/>
    <mergeCell ref="E66:E67"/>
    <mergeCell ref="F66:F67"/>
    <mergeCell ref="G66:G67"/>
    <mergeCell ref="H66:H67"/>
    <mergeCell ref="I66:I67"/>
    <mergeCell ref="J66:J67"/>
    <mergeCell ref="K66:K67"/>
    <mergeCell ref="L66:L67"/>
    <mergeCell ref="A60:L60"/>
    <mergeCell ref="A36:A43"/>
    <mergeCell ref="B36:B38"/>
    <mergeCell ref="L37:L38"/>
    <mergeCell ref="B40:B42"/>
    <mergeCell ref="A44:L44"/>
    <mergeCell ref="B46:B48"/>
    <mergeCell ref="A45:A54"/>
    <mergeCell ref="B54:E54"/>
    <mergeCell ref="B55:L55"/>
    <mergeCell ref="A56:A59"/>
    <mergeCell ref="B56:B58"/>
    <mergeCell ref="L56:L58"/>
    <mergeCell ref="B59:E59"/>
    <mergeCell ref="D49:D51"/>
    <mergeCell ref="E49:E51"/>
    <mergeCell ref="F49:F51"/>
    <mergeCell ref="L49:L51"/>
    <mergeCell ref="A28:L28"/>
    <mergeCell ref="A29:A34"/>
    <mergeCell ref="B29:B32"/>
    <mergeCell ref="L29:L32"/>
    <mergeCell ref="B34:F34"/>
    <mergeCell ref="A35:L35"/>
    <mergeCell ref="J8:J9"/>
    <mergeCell ref="K8:K9"/>
    <mergeCell ref="E13:E14"/>
    <mergeCell ref="F13:F14"/>
    <mergeCell ref="G13:G14"/>
    <mergeCell ref="H13:H14"/>
    <mergeCell ref="I13:I14"/>
    <mergeCell ref="J13:J14"/>
    <mergeCell ref="K13:K14"/>
    <mergeCell ref="A11:L11"/>
    <mergeCell ref="A12:A27"/>
    <mergeCell ref="B12:B26"/>
    <mergeCell ref="L13:L15"/>
    <mergeCell ref="B27:F27"/>
    <mergeCell ref="C13:C14"/>
    <mergeCell ref="D13:D14"/>
    <mergeCell ref="J2:L2"/>
    <mergeCell ref="J3:L3"/>
    <mergeCell ref="C4:L4"/>
    <mergeCell ref="C5:L5"/>
    <mergeCell ref="A6:C6"/>
    <mergeCell ref="A7:A9"/>
    <mergeCell ref="B7:B9"/>
    <mergeCell ref="C7:C9"/>
    <mergeCell ref="D7:D9"/>
    <mergeCell ref="E7:E9"/>
    <mergeCell ref="F7:F9"/>
    <mergeCell ref="G7:K7"/>
    <mergeCell ref="L7:L9"/>
    <mergeCell ref="G8:G9"/>
    <mergeCell ref="H8:H9"/>
    <mergeCell ref="I8:I9"/>
    <mergeCell ref="J218:J219"/>
    <mergeCell ref="K218:K219"/>
    <mergeCell ref="L218:L219"/>
    <mergeCell ref="I226:I227"/>
    <mergeCell ref="J226:J227"/>
    <mergeCell ref="F213:F214"/>
    <mergeCell ref="G213:G214"/>
    <mergeCell ref="H213:H214"/>
    <mergeCell ref="K224:K225"/>
    <mergeCell ref="L224:L225"/>
    <mergeCell ref="L222:L223"/>
    <mergeCell ref="K226:K227"/>
    <mergeCell ref="L226:L227"/>
    <mergeCell ref="K222:K223"/>
    <mergeCell ref="I216:I217"/>
    <mergeCell ref="J216:J217"/>
    <mergeCell ref="K216:K217"/>
    <mergeCell ref="L216:L217"/>
    <mergeCell ref="I213:I214"/>
    <mergeCell ref="J213:J214"/>
    <mergeCell ref="K213:K214"/>
    <mergeCell ref="I218:I219"/>
    <mergeCell ref="A196:A197"/>
    <mergeCell ref="B226:B227"/>
    <mergeCell ref="C226:C227"/>
    <mergeCell ref="D226:D227"/>
    <mergeCell ref="E226:E227"/>
    <mergeCell ref="F226:F227"/>
    <mergeCell ref="G226:G227"/>
    <mergeCell ref="H226:H227"/>
    <mergeCell ref="C201:C202"/>
    <mergeCell ref="D201:D202"/>
    <mergeCell ref="G201:G202"/>
    <mergeCell ref="H201:H202"/>
    <mergeCell ref="E216:E217"/>
    <mergeCell ref="D216:D217"/>
    <mergeCell ref="B222:B223"/>
    <mergeCell ref="B224:B225"/>
    <mergeCell ref="C213:C214"/>
    <mergeCell ref="C216:C217"/>
    <mergeCell ref="B216:B217"/>
    <mergeCell ref="H216:H217"/>
    <mergeCell ref="G216:G217"/>
    <mergeCell ref="F216:F217"/>
    <mergeCell ref="E224:E225"/>
    <mergeCell ref="D224:D225"/>
  </mergeCells>
  <pageMargins left="0.35433070866141736" right="0.70866141732283472" top="1.1811023622047245" bottom="0.70866141732283472" header="0.51181102362204722" footer="0.51181102362204722"/>
  <pageSetup paperSize="9" scale="51" firstPageNumber="14" fitToHeight="0" orientation="landscape" useFirstPageNumber="1" r:id="rId1"/>
  <rowBreaks count="51" manualBreakCount="51">
    <brk id="12" max="11" man="1"/>
    <brk id="15" max="11" man="1"/>
    <brk id="19" max="11" man="1"/>
    <brk id="22" max="11" man="1"/>
    <brk id="32" max="11" man="1"/>
    <brk id="37" max="11" man="1"/>
    <brk id="43" max="11" man="1"/>
    <brk id="47" max="11" man="1"/>
    <brk id="54" max="11" man="1"/>
    <brk id="59" max="11" man="1"/>
    <brk id="64" max="11" man="1"/>
    <brk id="69" max="11" man="1"/>
    <brk id="72" max="11" man="1"/>
    <brk id="75" max="11" man="1"/>
    <brk id="79" max="11" man="1"/>
    <brk id="83" max="11" man="1"/>
    <brk id="90" max="11" man="1"/>
    <brk id="94" max="11" man="1"/>
    <brk id="109" max="11" man="1"/>
    <brk id="112" max="11" man="1"/>
    <brk id="115" max="11" man="1"/>
    <brk id="118" max="11" man="1"/>
    <brk id="124" max="11" man="1"/>
    <brk id="132" max="11" man="1"/>
    <brk id="135" max="11" man="1"/>
    <brk id="138" max="11" man="1"/>
    <brk id="141" max="11" man="1"/>
    <brk id="143" max="11" man="1"/>
    <brk id="146" max="11" man="1"/>
    <brk id="149" max="11" man="1"/>
    <brk id="151" max="11" man="1"/>
    <brk id="156" max="11" man="1"/>
    <brk id="160" max="11" man="1"/>
    <brk id="164" max="11" man="1"/>
    <brk id="168" max="11" man="1"/>
    <brk id="173" max="11" man="1"/>
    <brk id="179" max="11" man="1"/>
    <brk id="185" max="11" man="1"/>
    <brk id="188" max="11" man="1"/>
    <brk id="192" max="11" man="1"/>
    <brk id="197" max="11" man="1"/>
    <brk id="200" max="11" man="1"/>
    <brk id="204" max="11" man="1"/>
    <brk id="209" max="11" man="1"/>
    <brk id="212" max="11" man="1"/>
    <brk id="215" max="11" man="1"/>
    <brk id="217" max="11" man="1"/>
    <brk id="220" max="11" man="1"/>
    <brk id="223" max="11" man="1"/>
    <brk id="227" max="11" man="1"/>
    <brk id="230"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Лист3 (3)</vt:lpstr>
      <vt:lpstr>'Лист3 (3)'!__xlnm.Print_Area</vt:lpstr>
      <vt:lpstr>'Лист3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2020-09-14T12:44:53Z</cp:lastPrinted>
  <dcterms:created xsi:type="dcterms:W3CDTF">2019-10-21T06:32:01Z</dcterms:created>
  <dcterms:modified xsi:type="dcterms:W3CDTF">2020-09-15T13:59:57Z</dcterms:modified>
</cp:coreProperties>
</file>