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Desktop\сесія грудень 2021\проєкт рішення соцзахист\"/>
    </mc:Choice>
  </mc:AlternateContent>
  <bookViews>
    <workbookView xWindow="0" yWindow="0" windowWidth="16380" windowHeight="8190" tabRatio="518"/>
  </bookViews>
  <sheets>
    <sheet name="лист" sheetId="5" r:id="rId1"/>
  </sheets>
  <definedNames>
    <definedName name="__xlnm.Print_Area" localSheetId="0">лист!$A$1:$O$287</definedName>
    <definedName name="OLE_LINK1" localSheetId="0">#N/A</definedName>
    <definedName name="_xlnm.Print_Area" localSheetId="0">лист!$A$1:$L$271</definedName>
  </definedNames>
  <calcPr calcId="162913"/>
</workbook>
</file>

<file path=xl/calcChain.xml><?xml version="1.0" encoding="utf-8"?>
<calcChain xmlns="http://schemas.openxmlformats.org/spreadsheetml/2006/main">
  <c r="H229" i="5" l="1"/>
  <c r="I229" i="5"/>
  <c r="J229" i="5"/>
  <c r="K229" i="5"/>
  <c r="G229" i="5"/>
  <c r="H216" i="5"/>
  <c r="I216" i="5"/>
  <c r="J216" i="5"/>
  <c r="K216" i="5"/>
  <c r="H205" i="5"/>
  <c r="I205" i="5"/>
  <c r="J205" i="5"/>
  <c r="K205" i="5"/>
  <c r="G205" i="5"/>
  <c r="H163" i="5"/>
  <c r="I163" i="5"/>
  <c r="J163" i="5"/>
  <c r="K163" i="5"/>
  <c r="H156" i="5"/>
  <c r="I156" i="5"/>
  <c r="J156" i="5"/>
  <c r="K156" i="5"/>
  <c r="H150" i="5"/>
  <c r="I150" i="5"/>
  <c r="J150" i="5"/>
  <c r="K150" i="5"/>
  <c r="H109" i="5"/>
  <c r="I109" i="5"/>
  <c r="J109" i="5"/>
  <c r="K109" i="5"/>
  <c r="G109" i="5"/>
  <c r="H93" i="5"/>
  <c r="I93" i="5"/>
  <c r="J93" i="5"/>
  <c r="K93" i="5"/>
  <c r="G93" i="5"/>
  <c r="H71" i="5"/>
  <c r="I71" i="5"/>
  <c r="J71" i="5"/>
  <c r="K71" i="5"/>
  <c r="H66" i="5"/>
  <c r="I66" i="5"/>
  <c r="J66" i="5"/>
  <c r="K66" i="5"/>
  <c r="H60" i="5"/>
  <c r="I60" i="5"/>
  <c r="J60" i="5"/>
  <c r="K60" i="5"/>
  <c r="H38" i="5"/>
  <c r="I38" i="5"/>
  <c r="J38" i="5"/>
  <c r="K38" i="5"/>
  <c r="H48" i="5"/>
  <c r="I48" i="5"/>
  <c r="J48" i="5"/>
  <c r="K48" i="5"/>
  <c r="H31" i="5"/>
  <c r="I31" i="5"/>
  <c r="J31" i="5"/>
  <c r="K31" i="5"/>
  <c r="G163" i="5" l="1"/>
  <c r="G95" i="5" l="1"/>
  <c r="G48" i="5" l="1"/>
  <c r="H76" i="5" l="1"/>
  <c r="I76" i="5"/>
  <c r="J76" i="5"/>
  <c r="K76" i="5"/>
  <c r="G76" i="5"/>
  <c r="G153" i="5" l="1"/>
  <c r="G156" i="5" s="1"/>
  <c r="G31" i="5" l="1"/>
  <c r="G66" i="5" l="1"/>
  <c r="H54" i="5" l="1"/>
  <c r="I54" i="5"/>
  <c r="J54" i="5"/>
  <c r="K54" i="5"/>
  <c r="G54" i="5"/>
  <c r="G60" i="5" l="1"/>
  <c r="H241" i="5"/>
  <c r="I241" i="5"/>
  <c r="J241" i="5"/>
  <c r="K241" i="5"/>
  <c r="G241" i="5"/>
  <c r="H267" i="5" l="1"/>
  <c r="I267" i="5"/>
  <c r="J267" i="5"/>
  <c r="K267" i="5"/>
  <c r="G267" i="5"/>
  <c r="G216" i="5" l="1"/>
  <c r="G150" i="5"/>
  <c r="K122" i="5"/>
  <c r="J122" i="5"/>
  <c r="I122" i="5"/>
  <c r="H122" i="5"/>
  <c r="G122" i="5"/>
  <c r="G71" i="5"/>
  <c r="G38" i="5"/>
</calcChain>
</file>

<file path=xl/sharedStrings.xml><?xml version="1.0" encoding="utf-8"?>
<sst xmlns="http://schemas.openxmlformats.org/spreadsheetml/2006/main" count="1017" uniqueCount="568">
  <si>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</si>
  <si>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</si>
  <si>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</si>
  <si>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</si>
  <si>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</si>
  <si>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</si>
  <si>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</si>
  <si>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</si>
  <si>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</si>
  <si>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</si>
  <si>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</si>
  <si>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Департамент соціальної політики Житомирської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</si>
  <si>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</si>
  <si>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</si>
  <si>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</si>
  <si>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</si>
  <si>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</si>
  <si>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</si>
  <si>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</si>
  <si>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</si>
  <si>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</si>
  <si>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</si>
  <si>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</si>
  <si>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</si>
  <si>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</si>
  <si>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</si>
  <si>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</si>
  <si>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</si>
  <si>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</si>
  <si>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</si>
  <si>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</si>
  <si>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</si>
  <si>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</si>
  <si>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</si>
  <si>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</si>
  <si>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</si>
  <si>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</si>
  <si>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</si>
  <si>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</si>
  <si>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</si>
  <si>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</si>
  <si>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</si>
  <si>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</si>
  <si>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</si>
  <si>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</si>
  <si>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</si>
  <si>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</si>
  <si>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</si>
  <si>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</si>
  <si>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</si>
  <si>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</si>
  <si>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</si>
  <si>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</si>
  <si>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</si>
  <si>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</si>
  <si>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</si>
  <si>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</si>
  <si>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</si>
  <si>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</si>
  <si>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</si>
  <si>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</si>
  <si>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</si>
  <si>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</si>
  <si>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</si>
  <si>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</si>
  <si>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</si>
  <si>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</si>
  <si>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</si>
  <si>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</si>
  <si>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</si>
  <si>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</si>
  <si>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</si>
  <si>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</si>
  <si>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</si>
  <si>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</si>
  <si>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Житомирський міський центр зайнятості 
(за згодою)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</si>
  <si>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</si>
  <si>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</si>
  <si>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</si>
  <si>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</si>
  <si>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</si>
  <si>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</si>
  <si>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</si>
  <si>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</si>
  <si>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</si>
  <si>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</si>
  <si>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</si>
  <si>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</si>
  <si>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</si>
  <si>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 xml:space="preserve">Поліпшення соціального захисту сімей загиблих учасників АТО/ООС
</t>
  </si>
  <si>
    <t xml:space="preserve">Департамент соціальної політики Житомирської міської ради; Управління комунального
житлового, муніципального розвитку міської ради; 
Управління соціального захисту населення Богунського району, Управління соціального захисту населення  Корольовського району
</t>
  </si>
  <si>
    <t>Додаткова підтримка учасників АТО/ООС та членів сімей загиблих учасників АТО/ООС</t>
  </si>
  <si>
    <t>Департамент містобудування та земельних відносин Житомирської  міської ради</t>
  </si>
  <si>
    <t>Поліпшення житлових умов учасників АТ/ООС та членів сімей загиблих учасників АТО/ООС</t>
  </si>
  <si>
    <t xml:space="preserve">Відділ по обліку та розподілу жилої площі Житомирської міської ради
Житомирський МВК
</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</si>
  <si>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</si>
  <si>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</si>
  <si>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</si>
  <si>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</si>
  <si>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</si>
  <si>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</si>
  <si>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</si>
  <si>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</si>
  <si>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Житомирський МВК (за згодою)
</t>
  </si>
  <si>
    <t>Управління культури Житомирської міської ради</t>
  </si>
  <si>
    <t xml:space="preserve">Міський центр соціальних служб для сім’ї, дітей та молоді,
управління по зв’язках з громадськістю Житомирської міської ради
</t>
  </si>
  <si>
    <t>Департамент освіти Житомирської  міської ради</t>
  </si>
  <si>
    <t>Департамент освіти Житомирської міської ради</t>
  </si>
  <si>
    <t>Управління охорони здоров’я Житомирської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</si>
  <si>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t>
  </si>
  <si>
    <t xml:space="preserve">Департамент містобудування та земельних відносин Житомирської  міської ради,
Міська комісія з топоніміки 
Житомирський МВК (за згодою)
</t>
  </si>
  <si>
    <t xml:space="preserve">Управління сім’ї, молоді та спорту міської ради
Міський центр соціальних служб для сім’ї, дітей та молоді Центр соціальної допомоги учасникам АТО/ООС та їх сім'ям, ВПО та їх сім'ям, сім'ям загиблих при виконанні службових обов'язків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</si>
  <si>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</si>
  <si>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</si>
  <si>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</si>
  <si>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</si>
  <si>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</si>
  <si>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</si>
  <si>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</si>
  <si>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</si>
  <si>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Департамент соціальної політики Житомирської міської ради,Управління соціального захисту населення Богунського району, Управління соціального захисту населення Корольовського району</t>
  </si>
  <si>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БО«Комплексний заклад соціального захисту для осіб, що потрапили в складні життєві обставини» (за згодою)
</t>
  </si>
  <si>
    <t xml:space="preserve">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Корольовського району  
</t>
  </si>
  <si>
    <t xml:space="preserve">Департамент соціальної політики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</si>
  <si>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</si>
  <si>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</si>
  <si>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</si>
  <si>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</si>
  <si>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</si>
  <si>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</si>
  <si>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</si>
  <si>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</si>
  <si>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</si>
  <si>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</si>
  <si>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</si>
  <si>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</si>
  <si>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</si>
  <si>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Департамент соціальної політики Житомирської ради, ЖОГО "Милосердя"</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</si>
  <si>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</si>
  <si>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</si>
  <si>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</si>
  <si>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</si>
  <si>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</si>
  <si>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</si>
  <si>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</si>
  <si>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3.1.3. Надання щомісячної грошової компенсації витрат на автомобільне паливо особам, які мають особливі трудові заслуги перед Батьківщиною</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</si>
  <si>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</si>
  <si>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</si>
  <si>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</si>
  <si>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</si>
  <si>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</si>
  <si>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</si>
  <si>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</si>
  <si>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</si>
  <si>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</si>
  <si>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</si>
  <si>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</si>
  <si>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</si>
  <si>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</si>
  <si>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</si>
  <si>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</si>
  <si>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</si>
  <si>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</si>
  <si>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</si>
  <si>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</si>
  <si>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</si>
  <si>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13. Забезпечення підтримки учасників АТО/ООС та членів сімей загиблих учасників АТО/ООС</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</si>
  <si>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</si>
  <si>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</si>
  <si>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</si>
  <si>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</si>
  <si>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</si>
  <si>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</si>
  <si>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</si>
  <si>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</si>
  <si>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</si>
  <si>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</si>
  <si>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</si>
  <si>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</si>
  <si>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</si>
  <si>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</si>
  <si>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</si>
  <si>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</si>
  <si>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</si>
  <si>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</si>
  <si>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</si>
  <si>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</si>
  <si>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</si>
  <si>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</si>
  <si>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</si>
  <si>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</si>
  <si>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</si>
  <si>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</si>
  <si>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</si>
  <si>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</si>
  <si>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</si>
  <si>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 - 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</si>
  <si>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</si>
  <si>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</si>
  <si>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</si>
  <si>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</si>
  <si>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</si>
  <si>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</si>
  <si>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</si>
  <si>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</si>
  <si>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10.5.1. Проведення семінарів, тренінгів та інших заходів спрямованих на вирішення питання зайнятості молоді </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</si>
  <si>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</si>
  <si>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</si>
  <si>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</si>
  <si>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</si>
  <si>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</si>
  <si>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</si>
  <si>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</si>
  <si>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</si>
  <si>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</si>
  <si>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</si>
  <si>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</si>
  <si>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</si>
  <si>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</si>
  <si>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</si>
  <si>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</si>
  <si>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</si>
  <si>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</si>
  <si>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</si>
  <si>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</si>
  <si>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</si>
  <si>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</si>
  <si>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</si>
  <si>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13.7.1.2. Оздоровлення дітей у ДЦ «Артек» та «Молода гвардія</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</si>
  <si>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</si>
  <si>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</si>
  <si>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</si>
  <si>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</si>
  <si>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</si>
  <si>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</si>
  <si>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</si>
  <si>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</si>
  <si>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</si>
  <si>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</si>
  <si>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</si>
  <si>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</si>
  <si>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</si>
  <si>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</si>
  <si>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</si>
  <si>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</si>
  <si>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</si>
  <si>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</si>
  <si>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</si>
  <si>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</si>
  <si>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</si>
  <si>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</si>
  <si>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</si>
  <si>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</si>
  <si>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</si>
  <si>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</si>
  <si>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</si>
  <si>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</si>
  <si>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</si>
  <si>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</si>
  <si>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</si>
  <si>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</si>
  <si>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</si>
  <si>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</si>
  <si>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 xml:space="preserve">Міський центр соціальних служб для сім’ї, дітей та молоді міської ради Центр соціальної роботи учасникам АТО/ООС , ВПО та їх сім'ями, сім'ями загиблих при виконанні службових обов'язків,
Житомирський місцевий центр з надання безоплатної вторинної правової допомоги 
(за згодою)
</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</si>
  <si>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</si>
  <si>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</si>
  <si>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</si>
  <si>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</si>
  <si>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</si>
  <si>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</si>
  <si>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</si>
  <si>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</si>
  <si>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</si>
  <si>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</si>
  <si>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</si>
  <si>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</si>
  <si>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</si>
  <si>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</si>
  <si>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</si>
  <si>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</si>
  <si>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</si>
  <si>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Забезпечення соціальної підтримки учасників АТО/ООС, членів їх сімей </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</si>
  <si>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</si>
  <si>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</si>
  <si>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 xml:space="preserve">Управління сім’ї, молоді та спорту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</si>
  <si>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 xml:space="preserve">Управління сім’ї, молоді та спорту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</si>
  <si>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</si>
  <si>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</si>
  <si>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</si>
  <si>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</si>
  <si>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</si>
  <si>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</si>
  <si>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</si>
  <si>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</si>
  <si>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</si>
  <si>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</si>
  <si>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</si>
  <si>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</si>
  <si>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</si>
  <si>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</si>
  <si>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</si>
  <si>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</si>
  <si>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інвалідів,
Комунальні підприємства , інші
</t>
  </si>
  <si>
    <t>Виконавчий комітет Житомирської міської ради  Служба (управління) у справах дітей Житомирської міської ради,  Департамент соціальної політики Житомирської міської ради</t>
  </si>
  <si>
    <t>Департамент соціальної політики Житомирської міської ради,  ЖОГО "Милосердя"</t>
  </si>
  <si>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</si>
  <si>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</si>
  <si>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</si>
  <si>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</si>
  <si>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</si>
  <si>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Управління капітального будівництва Житомирської міської ради  Департамент соціальної політики Житомирської міської ради</t>
  </si>
  <si>
    <t xml:space="preserve">Державний бюджет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</si>
  <si>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</si>
  <si>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</si>
  <si>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</si>
  <si>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</si>
  <si>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</si>
  <si>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</si>
  <si>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</si>
  <si>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</si>
  <si>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</si>
  <si>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</si>
  <si>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</si>
  <si>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</si>
  <si>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</si>
  <si>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</si>
  <si>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</si>
  <si>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</si>
  <si>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</si>
  <si>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</si>
  <si>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</si>
  <si>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11.1. Забезпечити надання адресної матеріальної допомоги батькам-вихователям дитячих будинків сімейного типу</t>
  </si>
  <si>
    <t>12.1.Забезпечення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</si>
  <si>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</si>
  <si>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</si>
  <si>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 Визначити потреби сімей учасників АТО/ООС, та сімей, загиблих учасників АТО/ООС</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</si>
  <si>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</si>
  <si>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</si>
  <si>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13.2. Підвищення рівня соціального захисту учасників АТО/ООС, членів їх сімей</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</si>
  <si>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</si>
  <si>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</si>
  <si>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</si>
  <si>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</si>
  <si>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</si>
  <si>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</si>
  <si>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</si>
  <si>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</si>
  <si>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</si>
  <si>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</si>
  <si>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</si>
  <si>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</si>
  <si>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</si>
  <si>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</si>
  <si>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</si>
  <si>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</si>
  <si>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 xml:space="preserve">Житомирський міський центр зайнятості (за згодою) Департамент соціальної політики Житомирської  міської ради
</t>
  </si>
  <si>
    <t xml:space="preserve">Департаменти: містобудування та земельних відносин  Житомирської міської ради
Міська комісія з топоніміки 
Житомирський МВК 
(за згодою)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</si>
  <si>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</si>
  <si>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</si>
  <si>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</si>
  <si>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</si>
  <si>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</si>
  <si>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</si>
  <si>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</si>
  <si>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</si>
  <si>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</si>
  <si>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12.2.Забезпечити додаткову підтримку внутрішньо переміщених осіб</t>
  </si>
  <si>
    <t>1.1.Забезпечити надання адресних соціальних допомог</t>
  </si>
  <si>
    <t>Джерела фінансування</t>
  </si>
  <si>
    <t>7.1.Забезпечити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</si>
  <si>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7.2.Забезпечити надання реабілітаційних послуг дітям з інвалідністю</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</si>
  <si>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</si>
  <si>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</si>
  <si>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</si>
  <si>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</si>
  <si>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</si>
  <si>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</si>
  <si>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</si>
  <si>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</si>
  <si>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</si>
  <si>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</si>
  <si>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</si>
  <si>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</si>
  <si>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</si>
  <si>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</si>
  <si>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</si>
  <si>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</si>
  <si>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</si>
  <si>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</si>
  <si>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</si>
  <si>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</si>
  <si>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</si>
  <si>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</si>
  <si>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</si>
  <si>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</si>
  <si>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</si>
  <si>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</si>
  <si>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</si>
  <si>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</si>
  <si>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</si>
  <si>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</si>
  <si>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</si>
  <si>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</si>
  <si>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</si>
  <si>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</si>
  <si>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</si>
  <si>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</si>
  <si>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</si>
  <si>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</si>
  <si>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</si>
  <si>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</si>
  <si>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</si>
  <si>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</si>
  <si>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</si>
  <si>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</si>
  <si>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</si>
  <si>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</si>
  <si>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</si>
  <si>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</si>
  <si>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</si>
  <si>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</si>
  <si>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</si>
  <si>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</si>
  <si>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</si>
  <si>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</si>
  <si>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</si>
  <si>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</si>
  <si>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</si>
  <si>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</si>
  <si>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</si>
  <si>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</si>
  <si>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</si>
  <si>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</si>
  <si>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Секретар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</si>
  <si>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</si>
  <si>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</si>
  <si>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</si>
  <si>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</si>
  <si>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</si>
  <si>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</si>
  <si>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</si>
  <si>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</si>
  <si>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</si>
  <si>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</si>
  <si>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</si>
  <si>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</si>
  <si>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</si>
  <si>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</si>
  <si>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</si>
  <si>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</si>
  <si>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Забезпечення надання компенсаційних виплат на пільговий проїзд окремим категорія громадян-мешканцям Житомирської міської територіальної громади  автомобільним транспортом</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</si>
  <si>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</si>
  <si>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</si>
  <si>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</si>
  <si>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</si>
  <si>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</si>
  <si>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</si>
  <si>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</si>
  <si>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</si>
  <si>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</si>
  <si>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</si>
  <si>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</si>
  <si>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</si>
  <si>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</si>
  <si>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</si>
  <si>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</si>
  <si>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</si>
  <si>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</si>
  <si>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</si>
  <si>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</si>
  <si>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</si>
  <si>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</si>
  <si>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</si>
  <si>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 xml:space="preserve">Міський центр соціальних служб для сім’ї, дітей та молоді міської ради, Центр соціальної роботи з учасниками АТО/ООС, ВПО та їх сім'ями, сім'ями загиблих при виконанні службових обов'язків
Громадські та благодійні об'єднання
(за згодою)
</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</si>
  <si>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</si>
  <si>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</si>
  <si>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</si>
  <si>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</si>
  <si>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</si>
  <si>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</si>
  <si>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</si>
  <si>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</si>
  <si>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</si>
  <si>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</si>
  <si>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13.14.4. Надання одноразової грошової допомоги членам сімей осіб, які загинули (померли) під час участі в антитерористичній операції, та особам, які стали особами з інвалідністю внаслідок поранення, контузії, каліцтва або захворювання, одержаних під час участі в зазначеній операції</t>
  </si>
  <si>
    <t>1.1.12. Надання одноразової грошової виплати особам, яким виповнилось 100 і більше років</t>
  </si>
  <si>
    <t>Вікторія КРАСНОПІР</t>
  </si>
  <si>
    <t>Віктор КЛІМІНСЬКИЙ</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</si>
  <si>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</si>
  <si>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</si>
  <si>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 xml:space="preserve">13.4.1. Звільнення від сплати житлово-комунальних послуг членів сімей загиблих учасників АТО/ООС
(50% відшкодування з місцевого бюджету)
</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</si>
  <si>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</si>
  <si>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</si>
  <si>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</si>
  <si>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Управління з розвитку села Вереси Житомирської міської ради,                                                       Департамент соціальної політики Житомирської міської ради</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</si>
  <si>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</si>
  <si>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</si>
  <si>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</si>
  <si>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</si>
  <si>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</si>
  <si>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</si>
  <si>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</si>
  <si>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</si>
  <si>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</si>
  <si>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</si>
  <si>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</si>
  <si>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</si>
  <si>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</si>
  <si>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</si>
  <si>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</si>
  <si>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</si>
  <si>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</si>
  <si>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</si>
  <si>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</si>
  <si>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</si>
  <si>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в зоні АТО/ООС під час безпосередньої участі в ній, в розмірі 100,0 тис.грн.
</t>
  </si>
  <si>
    <t>1.1.4.Щомісячна адресна соціальна матеріальна допомога громадянам, які мають почесне звання "Заслужений донор України"</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</si>
  <si>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</si>
  <si>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</si>
  <si>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</si>
  <si>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</si>
  <si>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</si>
  <si>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</si>
  <si>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</si>
  <si>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8"/>
        <rFont val="Times New Roman"/>
        <family val="1"/>
        <charset val="204"/>
      </rPr>
      <t xml:space="preserve"> в т.ч.</t>
    </r>
  </si>
  <si>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</si>
  <si>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</si>
  <si>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</si>
  <si>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</si>
  <si>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 xml:space="preserve">12.1.1.Надання щомісячної адресної соціальної матеріальної допомоги внутрішньо переміщеним особам на оренду житла </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</si>
  <si>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</si>
  <si>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</si>
  <si>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t>
  </si>
  <si>
    <t>7.3. 1.Утримання Житомирського міського центру соціальних служб міської ради</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</si>
  <si>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</si>
  <si>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</si>
  <si>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</si>
  <si>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</si>
  <si>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</si>
  <si>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</si>
  <si>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</si>
  <si>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</si>
  <si>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 xml:space="preserve">7.3.10.Забезпечення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</si>
  <si>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7.3.11.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</si>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</sst>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54"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5"/>
      <color indexed="8"/>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i/>
      <sz val="18"/>
      <name val="Times New Roman"/>
      <family val="1"/>
      <charset val="204"/>
    </font>
    <font>
      <sz val="17"/>
      <name val="Times New Roman"/>
      <family val="1"/>
      <charset val="204"/>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624">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5" fontId="10" fillId="0" borderId="6"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0" fontId="10" fillId="2" borderId="4" xfId="1" applyFont="1" applyFill="1" applyBorder="1" applyAlignment="1">
      <alignment horizontal="left"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0" fontId="10" fillId="2" borderId="3" xfId="1" applyFont="1" applyFill="1" applyBorder="1" applyAlignment="1">
      <alignment horizontal="left"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2" borderId="7" xfId="1" applyNumberFormat="1" applyFont="1" applyFill="1" applyBorder="1" applyAlignment="1">
      <alignment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2" fillId="0" borderId="0" xfId="1" applyNumberFormat="1" applyFont="1" applyBorder="1" applyAlignment="1">
      <alignment horizontal="left"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2" borderId="7" xfId="1" applyFont="1" applyFill="1" applyBorder="1" applyAlignment="1">
      <alignment horizontal="left" vertical="center"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10" fillId="0" borderId="7" xfId="1" applyFont="1" applyBorder="1" applyAlignment="1">
      <alignment horizontal="left" vertical="center"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49" fontId="35" fillId="0" borderId="0" xfId="0" applyNumberFormat="1" applyFont="1"/>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38" fillId="0" borderId="7" xfId="1" applyFont="1" applyFill="1" applyBorder="1" applyAlignment="1">
      <alignment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2" fontId="17"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4"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0" fontId="11" fillId="0" borderId="6" xfId="1" applyFont="1" applyFill="1" applyBorder="1" applyAlignment="1">
      <alignment horizontal="left"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NumberFormat="1" applyFont="1" applyFill="1" applyBorder="1" applyAlignment="1">
      <alignment vertical="top" wrapText="1"/>
    </xf>
    <xf numFmtId="0" fontId="10" fillId="0" borderId="2" xfId="1" applyFont="1" applyFill="1" applyBorder="1" applyAlignment="1">
      <alignment horizontal="center" vertical="top" wrapText="1"/>
    </xf>
    <xf numFmtId="0" fontId="11" fillId="0" borderId="8" xfId="1" applyFont="1" applyFill="1" applyBorder="1" applyAlignment="1">
      <alignment horizontal="left"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0" fontId="11" fillId="0" borderId="14" xfId="1" applyFont="1" applyFill="1" applyBorder="1" applyAlignment="1">
      <alignment horizontal="left" vertical="top"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29" fillId="0" borderId="3" xfId="1" applyNumberFormat="1" applyFont="1" applyFill="1" applyBorder="1" applyAlignment="1">
      <alignment vertical="top" wrapText="1"/>
    </xf>
    <xf numFmtId="0" fontId="10" fillId="0" borderId="3" xfId="1" applyFont="1" applyFill="1" applyBorder="1" applyAlignment="1">
      <alignment horizontal="center" vertical="top" wrapText="1"/>
    </xf>
    <xf numFmtId="0" fontId="11" fillId="0" borderId="9" xfId="1" applyFont="1" applyFill="1" applyBorder="1" applyAlignment="1">
      <alignment horizontal="left"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1" fillId="0" borderId="36" xfId="1" applyFont="1" applyFill="1" applyBorder="1" applyAlignment="1">
      <alignment horizontal="lef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1" fillId="0" borderId="0" xfId="1" applyFont="1" applyFill="1"/>
    <xf numFmtId="0" fontId="42" fillId="0" borderId="0" xfId="1" applyFont="1"/>
    <xf numFmtId="165" fontId="5" fillId="0" borderId="0" xfId="1" applyNumberFormat="1" applyFont="1"/>
    <xf numFmtId="165" fontId="43" fillId="0" borderId="0" xfId="1" applyNumberFormat="1" applyFont="1"/>
    <xf numFmtId="165" fontId="1" fillId="0" borderId="0" xfId="1" applyNumberFormat="1"/>
    <xf numFmtId="165" fontId="44" fillId="0" borderId="0" xfId="1" applyNumberFormat="1" applyFont="1"/>
    <xf numFmtId="165" fontId="45" fillId="0" borderId="0" xfId="1" applyNumberFormat="1" applyFont="1"/>
    <xf numFmtId="164" fontId="5"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29" fillId="0" borderId="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6"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8"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0" borderId="16" xfId="1" applyFont="1" applyFill="1" applyBorder="1" applyAlignment="1">
      <alignment vertical="top"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0" fillId="0" borderId="16"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10" fillId="0" borderId="10"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2" fillId="0" borderId="15" xfId="1" applyFont="1" applyBorder="1" applyAlignment="1">
      <alignment horizontal="left" vertical="center"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164" fontId="49" fillId="0" borderId="7" xfId="1" applyNumberFormat="1" applyFont="1" applyFill="1" applyBorder="1" applyAlignment="1">
      <alignment horizontal="center" vertical="center" wrapText="1"/>
    </xf>
    <xf numFmtId="164" fontId="49" fillId="3" borderId="7" xfId="1" applyNumberFormat="1" applyFont="1" applyFill="1" applyBorder="1" applyAlignment="1">
      <alignment horizontal="center" vertical="center" wrapText="1"/>
    </xf>
    <xf numFmtId="164" fontId="19" fillId="0" borderId="16" xfId="1" applyNumberFormat="1" applyFont="1" applyFill="1" applyBorder="1" applyAlignment="1">
      <alignment horizontal="center" vertical="center" wrapText="1"/>
    </xf>
    <xf numFmtId="0" fontId="49" fillId="2" borderId="20" xfId="1" applyFont="1" applyFill="1" applyBorder="1" applyAlignment="1">
      <alignment vertical="center" wrapText="1"/>
    </xf>
    <xf numFmtId="0" fontId="10" fillId="0" borderId="14" xfId="1" applyFont="1" applyBorder="1" applyAlignment="1">
      <alignment horizontal="center" vertical="top" wrapText="1"/>
    </xf>
    <xf numFmtId="0" fontId="53" fillId="2" borderId="7" xfId="1" applyFont="1" applyFill="1" applyBorder="1" applyAlignment="1">
      <alignment horizontal="left" vertical="top" wrapText="1"/>
    </xf>
    <xf numFmtId="0" fontId="53" fillId="0" borderId="7" xfId="1" applyFont="1" applyBorder="1" applyAlignment="1">
      <alignment horizontal="left" vertical="top" wrapText="1"/>
    </xf>
    <xf numFmtId="0" fontId="2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2"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10" fillId="0" borderId="16" xfId="1" applyFont="1" applyFill="1" applyBorder="1" applyAlignment="1">
      <alignment horizontal="center" vertical="center" wrapText="1"/>
    </xf>
    <xf numFmtId="0" fontId="20" fillId="0" borderId="10" xfId="1" applyFont="1" applyBorder="1" applyAlignment="1">
      <alignment horizontal="center" vertical="center" wrapText="1"/>
    </xf>
    <xf numFmtId="0" fontId="14" fillId="0" borderId="14" xfId="1" applyFont="1" applyBorder="1" applyAlignment="1">
      <alignment horizontal="left" vertical="center" wrapText="1"/>
    </xf>
    <xf numFmtId="0" fontId="10" fillId="0" borderId="15" xfId="1" applyFont="1" applyBorder="1" applyAlignment="1">
      <alignment horizontal="left" vertical="top" wrapText="1"/>
    </xf>
    <xf numFmtId="0" fontId="10" fillId="0" borderId="15" xfId="1" applyFont="1" applyBorder="1" applyAlignment="1">
      <alignment horizontal="center" vertical="top" wrapText="1"/>
    </xf>
    <xf numFmtId="0" fontId="10" fillId="0" borderId="15"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0" fontId="53" fillId="2" borderId="7" xfId="1" applyFont="1" applyFill="1" applyBorder="1" applyAlignment="1">
      <alignment vertical="top" wrapText="1"/>
    </xf>
    <xf numFmtId="0" fontId="12" fillId="0" borderId="0" xfId="1" applyFont="1" applyFill="1" applyBorder="1" applyAlignment="1">
      <alignment horizontal="center" vertical="center" wrapText="1"/>
    </xf>
    <xf numFmtId="0" fontId="29" fillId="2" borderId="10" xfId="1" applyFont="1" applyFill="1" applyBorder="1" applyAlignment="1">
      <alignment vertical="top"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2" fillId="2" borderId="7" xfId="1" applyFont="1" applyFill="1" applyBorder="1" applyAlignment="1">
      <alignment horizontal="center" vertical="top" wrapText="1"/>
    </xf>
    <xf numFmtId="0" fontId="10" fillId="0" borderId="7" xfId="1" applyFont="1" applyFill="1" applyBorder="1" applyAlignment="1">
      <alignment horizontal="center" vertical="top" wrapText="1"/>
    </xf>
    <xf numFmtId="0" fontId="10" fillId="0" borderId="10" xfId="1" applyFont="1" applyFill="1" applyBorder="1" applyAlignment="1">
      <alignment horizontal="left" vertical="top" wrapText="1"/>
    </xf>
    <xf numFmtId="0" fontId="10" fillId="0" borderId="19" xfId="1" applyFont="1" applyBorder="1" applyAlignment="1">
      <alignment horizontal="left" vertical="top" wrapText="1"/>
    </xf>
    <xf numFmtId="0" fontId="10" fillId="0" borderId="7" xfId="1" applyFont="1" applyBorder="1" applyAlignment="1">
      <alignment horizontal="center" vertical="top" wrapText="1"/>
    </xf>
    <xf numFmtId="0" fontId="10" fillId="0" borderId="7" xfId="1" applyFont="1" applyFill="1" applyBorder="1" applyAlignment="1">
      <alignment horizontal="left" vertical="top" wrapText="1"/>
    </xf>
    <xf numFmtId="0" fontId="29" fillId="0" borderId="7" xfId="1" applyFont="1" applyBorder="1" applyAlignment="1">
      <alignment horizontal="left" vertical="top" wrapText="1"/>
    </xf>
    <xf numFmtId="0" fontId="29" fillId="0" borderId="7" xfId="1" applyFont="1" applyFill="1" applyBorder="1" applyAlignment="1">
      <alignment horizontal="left" vertical="top" wrapText="1"/>
    </xf>
    <xf numFmtId="0" fontId="2" fillId="2" borderId="10" xfId="1" applyFont="1" applyFill="1" applyBorder="1" applyAlignment="1">
      <alignment horizontal="center" vertical="top"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0" fontId="4" fillId="2" borderId="7" xfId="1" applyFont="1" applyFill="1" applyBorder="1" applyAlignment="1">
      <alignment horizontal="left" vertical="top" wrapText="1"/>
    </xf>
    <xf numFmtId="0" fontId="29" fillId="4" borderId="10" xfId="1" applyFont="1" applyFill="1" applyBorder="1" applyAlignment="1">
      <alignment horizontal="center" vertical="top" wrapText="1"/>
    </xf>
    <xf numFmtId="0" fontId="29" fillId="4" borderId="18" xfId="1" applyFont="1" applyFill="1" applyBorder="1" applyAlignment="1">
      <alignment horizontal="center" vertical="top" wrapText="1"/>
    </xf>
    <xf numFmtId="0" fontId="29" fillId="4" borderId="17" xfId="1" applyFont="1" applyFill="1" applyBorder="1" applyAlignment="1">
      <alignment horizontal="center" vertical="top" wrapText="1"/>
    </xf>
    <xf numFmtId="0" fontId="29" fillId="0" borderId="10" xfId="1" applyFont="1" applyBorder="1" applyAlignment="1">
      <alignment horizontal="center" vertical="top" wrapText="1"/>
    </xf>
    <xf numFmtId="0" fontId="29" fillId="0" borderId="18" xfId="1" applyFont="1" applyBorder="1" applyAlignment="1">
      <alignment horizontal="center" vertical="top" wrapText="1"/>
    </xf>
    <xf numFmtId="0" fontId="29" fillId="2" borderId="10" xfId="1" applyFont="1" applyFill="1" applyBorder="1" applyAlignment="1">
      <alignment horizontal="center" vertical="top" wrapText="1"/>
    </xf>
    <xf numFmtId="0" fontId="29" fillId="2" borderId="18" xfId="1" applyFont="1" applyFill="1" applyBorder="1" applyAlignment="1">
      <alignment horizontal="center"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0" fillId="2" borderId="7" xfId="1" applyFont="1" applyFill="1" applyBorder="1" applyAlignment="1">
      <alignment horizontal="left" vertical="top" wrapText="1"/>
    </xf>
    <xf numFmtId="0" fontId="10" fillId="0" borderId="10" xfId="1" applyFont="1" applyBorder="1" applyAlignment="1">
      <alignment horizontal="center" vertical="top" wrapText="1"/>
    </xf>
    <xf numFmtId="0" fontId="10" fillId="0" borderId="17" xfId="1" applyFont="1" applyBorder="1" applyAlignment="1">
      <alignment horizontal="center" vertical="top"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0" borderId="10" xfId="1" applyFont="1" applyFill="1" applyBorder="1" applyAlignment="1">
      <alignment horizontal="center" vertical="top" wrapText="1"/>
    </xf>
    <xf numFmtId="0" fontId="10" fillId="0" borderId="18" xfId="1" applyFont="1" applyFill="1" applyBorder="1" applyAlignment="1">
      <alignment horizontal="center" vertical="top" wrapText="1"/>
    </xf>
    <xf numFmtId="0" fontId="10" fillId="0" borderId="17"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8"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0" borderId="7" xfId="1" applyFont="1" applyFill="1" applyBorder="1" applyAlignment="1">
      <alignment horizontal="center" vertical="center"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10" fillId="0" borderId="10" xfId="1" applyFont="1" applyBorder="1" applyAlignment="1">
      <alignment horizontal="left" vertical="top" wrapText="1"/>
    </xf>
    <xf numFmtId="0" fontId="10" fillId="0" borderId="17" xfId="1" applyFont="1" applyBorder="1" applyAlignment="1">
      <alignment horizontal="left" vertical="top" wrapText="1"/>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0" fontId="10" fillId="0" borderId="7" xfId="1" applyNumberFormat="1" applyFont="1" applyFill="1" applyBorder="1" applyAlignment="1">
      <alignment horizontal="left" vertical="top" wrapText="1"/>
    </xf>
    <xf numFmtId="0" fontId="38" fillId="0" borderId="7" xfId="1" applyFont="1" applyFill="1" applyBorder="1" applyAlignment="1">
      <alignment vertical="top"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10" fillId="0" borderId="7" xfId="0" applyFont="1" applyFill="1" applyBorder="1" applyAlignment="1">
      <alignment horizontal="left" vertical="top" wrapText="1"/>
    </xf>
    <xf numFmtId="0" fontId="29" fillId="0" borderId="7" xfId="1" applyFont="1" applyFill="1" applyBorder="1" applyAlignment="1">
      <alignment horizontal="left" vertical="top" wrapText="1"/>
    </xf>
    <xf numFmtId="0" fontId="28" fillId="0" borderId="7" xfId="0" applyFont="1" applyFill="1" applyBorder="1" applyAlignment="1">
      <alignment horizontal="center"/>
    </xf>
    <xf numFmtId="0" fontId="11" fillId="0" borderId="7" xfId="1" applyFont="1" applyFill="1" applyBorder="1" applyAlignment="1">
      <alignment horizontal="left" vertical="top" wrapText="1"/>
    </xf>
    <xf numFmtId="0" fontId="10" fillId="0" borderId="10" xfId="1" applyNumberFormat="1" applyFont="1" applyFill="1" applyBorder="1" applyAlignment="1">
      <alignment horizontal="left" vertical="top" wrapText="1"/>
    </xf>
    <xf numFmtId="0" fontId="10" fillId="0" borderId="18" xfId="1" applyNumberFormat="1" applyFont="1" applyFill="1" applyBorder="1" applyAlignment="1">
      <alignment horizontal="left" vertical="top" wrapText="1"/>
    </xf>
    <xf numFmtId="0" fontId="12" fillId="0" borderId="1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2" fillId="0" borderId="29" xfId="1" applyFont="1" applyBorder="1" applyAlignment="1">
      <alignment horizontal="center" vertical="center" wrapText="1"/>
    </xf>
    <xf numFmtId="0" fontId="12" fillId="0" borderId="0"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22" xfId="1" applyFont="1" applyBorder="1" applyAlignment="1">
      <alignment horizontal="center" vertical="center"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center" wrapText="1"/>
    </xf>
    <xf numFmtId="0" fontId="10" fillId="0" borderId="14" xfId="1" applyFont="1" applyBorder="1" applyAlignment="1">
      <alignment horizontal="left" vertical="top" wrapText="1"/>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0" fontId="10" fillId="0"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 fillId="0" borderId="7" xfId="1" applyFill="1" applyBorder="1" applyAlignment="1">
      <alignment horizontal="center"/>
    </xf>
    <xf numFmtId="0" fontId="2" fillId="0" borderId="0" xfId="1" applyFont="1" applyFill="1" applyBorder="1" applyAlignment="1">
      <alignment horizontal="left" wrapText="1"/>
    </xf>
    <xf numFmtId="0" fontId="12" fillId="0" borderId="7"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0" fillId="0" borderId="7" xfId="0" applyFill="1" applyBorder="1" applyAlignment="1">
      <alignment vertical="top" wrapText="1"/>
    </xf>
    <xf numFmtId="0" fontId="28" fillId="0" borderId="7" xfId="0" applyFont="1" applyFill="1" applyBorder="1" applyAlignment="1">
      <alignment horizontal="center" vertical="center"/>
    </xf>
    <xf numFmtId="0" fontId="9" fillId="0" borderId="0" xfId="1" applyNumberFormat="1" applyFont="1" applyBorder="1" applyAlignment="1">
      <alignment horizontal="left"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17" xfId="1" applyNumberFormat="1" applyFont="1" applyFill="1" applyBorder="1" applyAlignment="1">
      <alignment horizontal="left" vertical="top" wrapText="1"/>
    </xf>
    <xf numFmtId="164" fontId="10" fillId="0" borderId="10" xfId="1" applyNumberFormat="1" applyFont="1" applyFill="1" applyBorder="1" applyAlignment="1">
      <alignment horizontal="center" vertical="center"/>
    </xf>
    <xf numFmtId="164" fontId="10" fillId="0" borderId="17"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0" xfId="1" applyFont="1" applyBorder="1" applyAlignment="1">
      <alignment horizontal="center" vertical="center" wrapText="1"/>
    </xf>
    <xf numFmtId="0" fontId="10" fillId="0" borderId="17" xfId="1" applyFont="1" applyBorder="1" applyAlignment="1">
      <alignment horizontal="center" vertical="center" wrapText="1"/>
    </xf>
    <xf numFmtId="0" fontId="12" fillId="0" borderId="34" xfId="1" applyFont="1" applyBorder="1" applyAlignment="1">
      <alignment horizontal="center" vertical="center" wrapText="1"/>
    </xf>
    <xf numFmtId="0" fontId="10" fillId="0" borderId="18" xfId="1" applyFont="1" applyBorder="1" applyAlignment="1">
      <alignment horizontal="center" vertical="top" wrapText="1"/>
    </xf>
    <xf numFmtId="0" fontId="10" fillId="0" borderId="19" xfId="1" applyFont="1" applyBorder="1" applyAlignment="1">
      <alignment horizontal="center" vertical="top" wrapText="1"/>
    </xf>
    <xf numFmtId="0" fontId="10" fillId="0" borderId="39" xfId="1" applyFont="1" applyBorder="1" applyAlignment="1">
      <alignment horizontal="center" vertical="top" wrapText="1"/>
    </xf>
    <xf numFmtId="0" fontId="10" fillId="0" borderId="18" xfId="1" applyFont="1" applyBorder="1" applyAlignment="1">
      <alignment horizontal="left" vertical="top" wrapText="1"/>
    </xf>
    <xf numFmtId="0" fontId="10" fillId="4" borderId="18" xfId="1" applyFont="1" applyFill="1" applyBorder="1" applyAlignment="1">
      <alignment horizontal="center" vertical="center" wrapText="1"/>
    </xf>
    <xf numFmtId="0" fontId="10" fillId="4" borderId="17" xfId="1" applyFont="1" applyFill="1" applyBorder="1" applyAlignment="1">
      <alignment horizontal="center" vertical="center"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7" xfId="1" applyFont="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xf numFmtId="0" fontId="10" fillId="0" borderId="25" xfId="1" applyFont="1" applyBorder="1" applyAlignment="1">
      <alignment horizontal="center" vertical="top" wrapText="1"/>
    </xf>
    <xf numFmtId="0" fontId="10" fillId="0" borderId="18" xfId="1" applyFont="1" applyFill="1" applyBorder="1" applyAlignment="1">
      <alignment horizontal="left" vertical="top"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0" fontId="50" fillId="0" borderId="7" xfId="1" applyFont="1" applyFill="1" applyBorder="1" applyAlignment="1">
      <alignment horizontal="left" vertical="center"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12" fillId="0" borderId="10" xfId="1" applyFont="1" applyBorder="1" applyAlignment="1">
      <alignment horizontal="center" vertical="center" wrapText="1"/>
    </xf>
    <xf numFmtId="0" fontId="10" fillId="0" borderId="7" xfId="1" applyFont="1" applyBorder="1" applyAlignment="1">
      <alignment horizontal="center" vertical="center"/>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0" fontId="29" fillId="3" borderId="10"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12" fillId="0" borderId="33" xfId="1" applyFont="1" applyBorder="1" applyAlignment="1">
      <alignment horizontal="center" vertical="center" wrapText="1"/>
    </xf>
    <xf numFmtId="0" fontId="10" fillId="0" borderId="38" xfId="1" applyFont="1" applyBorder="1" applyAlignment="1">
      <alignment horizontal="center" vertical="top"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14" fillId="0" borderId="7" xfId="1" applyFont="1" applyFill="1" applyBorder="1" applyAlignment="1">
      <alignment horizontal="left" vertical="center" wrapText="1"/>
    </xf>
    <xf numFmtId="0" fontId="12" fillId="0" borderId="24" xfId="1" applyFont="1" applyFill="1" applyBorder="1" applyAlignment="1">
      <alignment horizontal="center" vertical="center" wrapText="1"/>
    </xf>
    <xf numFmtId="0" fontId="10" fillId="0" borderId="14" xfId="1" applyFont="1" applyFill="1" applyBorder="1" applyAlignment="1">
      <alignment horizontal="left" vertical="top" wrapText="1"/>
    </xf>
    <xf numFmtId="0" fontId="10" fillId="0" borderId="16" xfId="1" applyFont="1" applyFill="1" applyBorder="1" applyAlignment="1">
      <alignment horizontal="center" vertical="top"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0" fontId="4" fillId="0" borderId="17" xfId="1" applyFont="1" applyFill="1" applyBorder="1" applyAlignment="1">
      <alignment horizontal="left" vertical="top"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164" fontId="10" fillId="0" borderId="18" xfId="1" applyNumberFormat="1" applyFont="1" applyFill="1" applyBorder="1" applyAlignment="1">
      <alignment horizontal="center" vertical="center"/>
    </xf>
    <xf numFmtId="0" fontId="10" fillId="0" borderId="18" xfId="0" applyFont="1" applyFill="1" applyBorder="1" applyAlignment="1">
      <alignment horizontal="center" vertical="top" wrapText="1"/>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2" fillId="0" borderId="17" xfId="1" applyFont="1" applyBorder="1" applyAlignment="1">
      <alignment horizontal="center" vertical="center" wrapText="1"/>
    </xf>
    <xf numFmtId="0" fontId="10" fillId="0" borderId="38" xfId="1" applyFont="1" applyBorder="1" applyAlignment="1">
      <alignment horizontal="left" vertical="top" wrapText="1"/>
    </xf>
    <xf numFmtId="0" fontId="10" fillId="0" borderId="19" xfId="1" applyFont="1" applyBorder="1" applyAlignment="1">
      <alignment horizontal="left" vertical="top" wrapText="1"/>
    </xf>
    <xf numFmtId="0" fontId="10" fillId="0" borderId="39" xfId="1" applyFont="1" applyBorder="1" applyAlignment="1">
      <alignment horizontal="left" vertical="top" wrapText="1"/>
    </xf>
    <xf numFmtId="0" fontId="10" fillId="0" borderId="18" xfId="1" applyFont="1" applyBorder="1" applyAlignment="1">
      <alignment horizontal="center" vertical="center" wrapText="1"/>
    </xf>
    <xf numFmtId="0" fontId="30" fillId="0" borderId="7" xfId="0" applyFont="1" applyFill="1" applyBorder="1" applyAlignment="1">
      <alignment horizontal="center" vertical="top" wrapText="1"/>
    </xf>
    <xf numFmtId="0" fontId="38" fillId="0" borderId="7" xfId="1" applyFont="1" applyFill="1" applyBorder="1" applyAlignment="1">
      <alignment horizontal="left" vertical="top" wrapText="1"/>
    </xf>
    <xf numFmtId="0" fontId="31" fillId="0" borderId="7" xfId="0" applyFont="1" applyFill="1" applyBorder="1" applyAlignment="1">
      <alignment horizontal="center" vertical="top"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0" fontId="2" fillId="4" borderId="46" xfId="1" applyFont="1" applyFill="1" applyBorder="1" applyAlignment="1">
      <alignment horizontal="center" vertical="center" wrapText="1"/>
    </xf>
    <xf numFmtId="0" fontId="29" fillId="2" borderId="28" xfId="1" applyFont="1" applyFill="1" applyBorder="1" applyAlignment="1">
      <alignment horizontal="center" vertical="top" wrapText="1"/>
    </xf>
    <xf numFmtId="0" fontId="29" fillId="0" borderId="10" xfId="1" applyFont="1" applyBorder="1" applyAlignment="1">
      <alignment horizontal="left" vertical="top" wrapText="1"/>
    </xf>
    <xf numFmtId="0" fontId="29" fillId="0" borderId="18" xfId="1" applyFont="1" applyBorder="1" applyAlignment="1">
      <alignment horizontal="left"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41" xfId="1" applyFont="1" applyFill="1" applyBorder="1" applyAlignment="1">
      <alignment horizontal="center" vertical="top" wrapText="1"/>
    </xf>
    <xf numFmtId="0" fontId="29" fillId="2" borderId="46" xfId="1" applyFont="1" applyFill="1" applyBorder="1" applyAlignment="1">
      <alignment horizontal="center" vertical="top" wrapText="1"/>
    </xf>
    <xf numFmtId="0" fontId="37" fillId="0" borderId="10" xfId="1" applyFont="1" applyFill="1" applyBorder="1" applyAlignment="1">
      <alignment horizontal="left" vertical="top" wrapText="1"/>
    </xf>
    <xf numFmtId="0" fontId="37" fillId="0" borderId="17" xfId="1" applyFont="1" applyFill="1" applyBorder="1" applyAlignment="1">
      <alignment horizontal="left"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84"/>
  <sheetViews>
    <sheetView tabSelected="1" view="pageLayout" topLeftCell="B202" zoomScale="75" zoomScaleNormal="51" zoomScaleSheetLayoutView="50" zoomScalePageLayoutView="75" workbookViewId="0">
      <selection activeCell="C14" sqref="C14"/>
    </sheetView>
  </sheetViews>
  <sheetFormatPr defaultColWidth="8.7109375" defaultRowHeight="12.75" x14ac:dyDescent="0.2"/>
  <cols>
    <col min="1" max="1" width="7.28515625" style="1" customWidth="1"/>
    <col min="2" max="2" width="26.5703125" style="29" customWidth="1"/>
    <col min="3" max="3" width="42.140625" style="1" customWidth="1"/>
    <col min="4" max="4" width="13.28515625" style="1" customWidth="1"/>
    <col min="5" max="5" width="39.5703125" style="20" customWidth="1"/>
    <col min="6" max="6" width="20.140625" style="25" customWidth="1"/>
    <col min="7" max="7" width="16.5703125" style="1" customWidth="1"/>
    <col min="8" max="8" width="15.42578125" style="1" customWidth="1"/>
    <col min="9" max="9" width="15.7109375" style="1" customWidth="1"/>
    <col min="10" max="10" width="16.140625" style="1" customWidth="1"/>
    <col min="11" max="11" width="17.28515625" style="1" customWidth="1"/>
    <col min="12" max="12" width="41.28515625" style="20" customWidth="1"/>
    <col min="13" max="13" width="53.85546875" style="1" customWidth="1"/>
    <col min="14" max="14" width="41.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32"/>
    </row>
    <row r="2" spans="1:58" ht="30.75" customHeight="1" x14ac:dyDescent="0.4">
      <c r="A2" s="13"/>
      <c r="B2" s="26"/>
      <c r="C2" s="13"/>
      <c r="D2" s="13"/>
      <c r="E2" s="17"/>
      <c r="F2" s="22"/>
      <c r="G2" s="13"/>
      <c r="H2" s="13"/>
      <c r="I2" s="13"/>
      <c r="J2" s="277"/>
      <c r="K2" s="277"/>
      <c r="L2" s="277" t="s">
        <v>357</v>
      </c>
      <c r="M2" s="239"/>
      <c r="N2" s="33"/>
      <c r="O2" s="33"/>
      <c r="P2" s="33"/>
      <c r="Q2" s="33"/>
      <c r="R2" s="243"/>
    </row>
    <row r="3" spans="1:58" ht="30" customHeight="1" x14ac:dyDescent="0.4">
      <c r="A3" s="13"/>
      <c r="B3" s="26"/>
      <c r="C3" s="13"/>
      <c r="D3" s="13"/>
      <c r="E3" s="17"/>
      <c r="F3" s="22"/>
      <c r="G3" s="13"/>
      <c r="H3" s="13"/>
      <c r="I3" s="13"/>
      <c r="J3" s="277"/>
      <c r="K3" s="277"/>
      <c r="L3" s="277" t="s">
        <v>320</v>
      </c>
      <c r="M3" s="239"/>
      <c r="N3" s="239"/>
      <c r="O3" s="239"/>
      <c r="P3" s="239"/>
      <c r="Q3" s="239"/>
      <c r="R3" s="240"/>
    </row>
    <row r="4" spans="1:58" ht="119.25" customHeight="1" x14ac:dyDescent="0.4">
      <c r="A4" s="14"/>
      <c r="B4" s="27"/>
      <c r="C4" s="598" t="s">
        <v>438</v>
      </c>
      <c r="D4" s="598"/>
      <c r="E4" s="598"/>
      <c r="F4" s="598"/>
      <c r="G4" s="598"/>
      <c r="H4" s="598"/>
      <c r="I4" s="598"/>
      <c r="J4" s="598"/>
      <c r="K4" s="598"/>
      <c r="L4" s="598"/>
      <c r="M4" s="241"/>
      <c r="N4" s="241"/>
      <c r="O4" s="241"/>
      <c r="P4" s="241"/>
      <c r="Q4" s="241"/>
      <c r="R4" s="242"/>
    </row>
    <row r="5" spans="1:58" ht="34.5" customHeight="1" x14ac:dyDescent="0.35">
      <c r="A5" s="14"/>
      <c r="B5" s="27"/>
      <c r="C5" s="599"/>
      <c r="D5" s="599"/>
      <c r="E5" s="599"/>
      <c r="F5" s="599"/>
      <c r="G5" s="599"/>
      <c r="H5" s="599"/>
      <c r="I5" s="599"/>
      <c r="J5" s="599"/>
      <c r="K5" s="599"/>
      <c r="L5" s="599"/>
      <c r="R5" s="242"/>
    </row>
    <row r="6" spans="1:58" ht="11.25" customHeight="1" x14ac:dyDescent="0.35">
      <c r="A6" s="600"/>
      <c r="B6" s="600"/>
      <c r="C6" s="600"/>
      <c r="D6" s="13"/>
      <c r="E6" s="17"/>
      <c r="F6" s="22"/>
      <c r="G6" s="13"/>
      <c r="H6" s="13"/>
      <c r="I6" s="13"/>
      <c r="J6" s="13"/>
      <c r="K6" s="13"/>
      <c r="L6" s="17"/>
      <c r="M6" s="10"/>
      <c r="N6" s="10"/>
      <c r="O6" s="10"/>
      <c r="P6" s="10"/>
      <c r="Q6" s="10"/>
      <c r="R6" s="242"/>
    </row>
    <row r="7" spans="1:58" ht="76.5" customHeight="1" x14ac:dyDescent="0.35">
      <c r="A7" s="601" t="s">
        <v>0</v>
      </c>
      <c r="B7" s="601" t="s">
        <v>13</v>
      </c>
      <c r="C7" s="601" t="s">
        <v>1</v>
      </c>
      <c r="D7" s="601" t="s">
        <v>2</v>
      </c>
      <c r="E7" s="601" t="s">
        <v>3</v>
      </c>
      <c r="F7" s="601" t="s">
        <v>368</v>
      </c>
      <c r="G7" s="601" t="s">
        <v>431</v>
      </c>
      <c r="H7" s="601"/>
      <c r="I7" s="601"/>
      <c r="J7" s="601"/>
      <c r="K7" s="601"/>
      <c r="L7" s="565" t="s">
        <v>14</v>
      </c>
      <c r="M7" s="242"/>
      <c r="N7" s="242"/>
      <c r="O7" s="242"/>
      <c r="P7" s="242"/>
      <c r="Q7" s="242"/>
      <c r="R7" s="242"/>
    </row>
    <row r="8" spans="1:58" ht="26.25" customHeight="1" x14ac:dyDescent="0.35">
      <c r="A8" s="601"/>
      <c r="B8" s="601"/>
      <c r="C8" s="601"/>
      <c r="D8" s="601"/>
      <c r="E8" s="601"/>
      <c r="F8" s="601"/>
      <c r="G8" s="565">
        <v>2021</v>
      </c>
      <c r="H8" s="565">
        <v>2022</v>
      </c>
      <c r="I8" s="565">
        <v>2023</v>
      </c>
      <c r="J8" s="565">
        <v>2024</v>
      </c>
      <c r="K8" s="565">
        <v>2025</v>
      </c>
      <c r="L8" s="565"/>
      <c r="M8" s="242"/>
      <c r="N8" s="9"/>
      <c r="O8" s="9"/>
      <c r="P8" s="9"/>
      <c r="Q8" s="9"/>
    </row>
    <row r="9" spans="1:58" ht="38.25" customHeight="1" x14ac:dyDescent="0.2">
      <c r="A9" s="601"/>
      <c r="B9" s="601"/>
      <c r="C9" s="601"/>
      <c r="D9" s="601"/>
      <c r="E9" s="601"/>
      <c r="F9" s="601"/>
      <c r="G9" s="565"/>
      <c r="H9" s="565"/>
      <c r="I9" s="565"/>
      <c r="J9" s="565"/>
      <c r="K9" s="565"/>
      <c r="L9" s="565"/>
      <c r="O9" s="2"/>
      <c r="P9" s="2"/>
      <c r="Q9" s="2"/>
    </row>
    <row r="10" spans="1:58" ht="45"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55.5" customHeight="1" x14ac:dyDescent="0.4">
      <c r="A11" s="566" t="s">
        <v>28</v>
      </c>
      <c r="B11" s="567"/>
      <c r="C11" s="567"/>
      <c r="D11" s="567"/>
      <c r="E11" s="567"/>
      <c r="F11" s="567"/>
      <c r="G11" s="567"/>
      <c r="H11" s="567"/>
      <c r="I11" s="567"/>
      <c r="J11" s="567"/>
      <c r="K11" s="567"/>
      <c r="L11" s="568"/>
      <c r="M11" s="244"/>
      <c r="N11" s="244"/>
      <c r="O11" s="244"/>
      <c r="P11" s="244"/>
      <c r="Q11" s="244"/>
      <c r="R11" s="245"/>
    </row>
    <row r="12" spans="1:58" ht="345" customHeight="1" x14ac:dyDescent="0.2">
      <c r="A12" s="286" t="s">
        <v>4</v>
      </c>
      <c r="B12" s="100" t="s">
        <v>367</v>
      </c>
      <c r="C12" s="38" t="s">
        <v>5</v>
      </c>
      <c r="D12" s="288" t="s">
        <v>12</v>
      </c>
      <c r="E12" s="289" t="s">
        <v>439</v>
      </c>
      <c r="F12" s="41" t="s">
        <v>15</v>
      </c>
      <c r="G12" s="42">
        <v>813</v>
      </c>
      <c r="H12" s="43">
        <v>861</v>
      </c>
      <c r="I12" s="42">
        <v>906.6</v>
      </c>
      <c r="J12" s="42">
        <v>951.9</v>
      </c>
      <c r="K12" s="42">
        <v>951.9</v>
      </c>
      <c r="L12" s="124" t="s">
        <v>440</v>
      </c>
      <c r="M12" s="247"/>
      <c r="N12" s="247"/>
      <c r="O12" s="247"/>
      <c r="P12" s="247"/>
      <c r="Q12" s="247"/>
      <c r="R12" s="246"/>
    </row>
    <row r="13" spans="1:58" s="298" customFormat="1" ht="1.5" customHeight="1" x14ac:dyDescent="0.2">
      <c r="A13" s="300"/>
      <c r="B13" s="300"/>
      <c r="C13" s="297"/>
      <c r="D13" s="291"/>
      <c r="E13" s="291"/>
      <c r="F13" s="291"/>
      <c r="G13" s="292"/>
      <c r="H13" s="293"/>
      <c r="I13" s="292"/>
      <c r="J13" s="292"/>
      <c r="K13" s="292"/>
      <c r="L13" s="296"/>
      <c r="M13" s="294"/>
      <c r="N13" s="294"/>
      <c r="O13" s="294"/>
      <c r="P13" s="294"/>
      <c r="Q13" s="294"/>
      <c r="R13" s="295"/>
      <c r="Y13" s="299"/>
      <c r="Z13" s="299"/>
      <c r="AA13" s="299"/>
      <c r="AB13" s="299"/>
      <c r="AC13" s="299"/>
      <c r="AD13" s="299"/>
      <c r="AE13" s="299"/>
      <c r="AF13" s="299"/>
      <c r="AG13" s="299"/>
      <c r="AH13" s="299"/>
      <c r="AI13" s="299"/>
      <c r="AJ13" s="299"/>
      <c r="AK13" s="299"/>
      <c r="AL13" s="299"/>
      <c r="AM13" s="299"/>
      <c r="AN13" s="299"/>
      <c r="AO13" s="299"/>
      <c r="AP13" s="299"/>
      <c r="AQ13" s="299"/>
      <c r="AR13" s="299"/>
      <c r="AS13" s="299"/>
      <c r="AT13" s="299"/>
      <c r="AU13" s="299"/>
      <c r="AV13" s="299"/>
      <c r="AW13" s="299"/>
      <c r="AX13" s="299"/>
      <c r="AY13" s="299"/>
      <c r="AZ13" s="299"/>
      <c r="BA13" s="299"/>
      <c r="BB13" s="299"/>
      <c r="BC13" s="299"/>
      <c r="BD13" s="299"/>
      <c r="BE13" s="299"/>
      <c r="BF13" s="299"/>
    </row>
    <row r="14" spans="1:58" ht="409.6" customHeight="1" x14ac:dyDescent="0.3">
      <c r="A14" s="287"/>
      <c r="B14" s="67"/>
      <c r="C14" s="427" t="s">
        <v>515</v>
      </c>
      <c r="D14" s="378" t="s">
        <v>12</v>
      </c>
      <c r="E14" s="420" t="s">
        <v>441</v>
      </c>
      <c r="F14" s="41" t="s">
        <v>15</v>
      </c>
      <c r="G14" s="44">
        <v>6000</v>
      </c>
      <c r="H14" s="44">
        <v>6153.5</v>
      </c>
      <c r="I14" s="44">
        <v>6480.3</v>
      </c>
      <c r="J14" s="44">
        <v>6804.9</v>
      </c>
      <c r="K14" s="44">
        <v>6804.9</v>
      </c>
      <c r="L14" s="423" t="s">
        <v>442</v>
      </c>
      <c r="M14" s="12"/>
      <c r="N14" s="12"/>
      <c r="O14" s="12"/>
      <c r="P14" s="12"/>
      <c r="Q14" s="12"/>
    </row>
    <row r="15" spans="1:58" ht="390.75" customHeight="1" x14ac:dyDescent="0.2">
      <c r="A15" s="287"/>
      <c r="B15" s="67"/>
      <c r="C15" s="426" t="s">
        <v>567</v>
      </c>
      <c r="D15" s="419" t="s">
        <v>12</v>
      </c>
      <c r="E15" s="420" t="s">
        <v>6</v>
      </c>
      <c r="F15" s="41" t="s">
        <v>15</v>
      </c>
      <c r="G15" s="41">
        <v>3700</v>
      </c>
      <c r="H15" s="41">
        <v>3076.8</v>
      </c>
      <c r="I15" s="41">
        <v>3240.2</v>
      </c>
      <c r="J15" s="41">
        <v>3402.5</v>
      </c>
      <c r="K15" s="41">
        <v>3402.5</v>
      </c>
      <c r="L15" s="423"/>
      <c r="M15" s="4"/>
      <c r="N15" s="3"/>
    </row>
    <row r="16" spans="1:58" ht="156.75" customHeight="1" x14ac:dyDescent="0.2">
      <c r="A16" s="287"/>
      <c r="B16" s="101"/>
      <c r="C16" s="424" t="s">
        <v>516</v>
      </c>
      <c r="D16" s="421" t="s">
        <v>12</v>
      </c>
      <c r="E16" s="422" t="s">
        <v>6</v>
      </c>
      <c r="F16" s="316" t="s">
        <v>15</v>
      </c>
      <c r="G16" s="425">
        <v>12</v>
      </c>
      <c r="H16" s="425">
        <v>12</v>
      </c>
      <c r="I16" s="425">
        <v>12</v>
      </c>
      <c r="J16" s="425">
        <v>12</v>
      </c>
      <c r="K16" s="425">
        <v>12</v>
      </c>
      <c r="L16" s="94" t="s">
        <v>443</v>
      </c>
      <c r="M16" s="4"/>
      <c r="N16" s="3"/>
    </row>
    <row r="17" spans="1:18" ht="144" customHeight="1" x14ac:dyDescent="0.35">
      <c r="A17" s="287"/>
      <c r="B17" s="101"/>
      <c r="C17" s="38" t="s">
        <v>517</v>
      </c>
      <c r="D17" s="288" t="s">
        <v>12</v>
      </c>
      <c r="E17" s="289" t="s">
        <v>6</v>
      </c>
      <c r="F17" s="41" t="s">
        <v>15</v>
      </c>
      <c r="G17" s="50">
        <v>230</v>
      </c>
      <c r="H17" s="41">
        <v>244</v>
      </c>
      <c r="I17" s="41">
        <v>257</v>
      </c>
      <c r="J17" s="41">
        <v>269.89999999999998</v>
      </c>
      <c r="K17" s="41">
        <v>269.89999999999998</v>
      </c>
      <c r="L17" s="48" t="s">
        <v>16</v>
      </c>
      <c r="M17" s="272"/>
      <c r="N17" s="272"/>
      <c r="O17" s="272"/>
      <c r="P17" s="272"/>
      <c r="Q17" s="272"/>
      <c r="R17" s="272"/>
    </row>
    <row r="18" spans="1:18" ht="265.5" customHeight="1" x14ac:dyDescent="0.2">
      <c r="A18" s="287"/>
      <c r="B18" s="101"/>
      <c r="C18" s="45" t="s">
        <v>518</v>
      </c>
      <c r="D18" s="288" t="s">
        <v>12</v>
      </c>
      <c r="E18" s="289" t="s">
        <v>6</v>
      </c>
      <c r="F18" s="41" t="s">
        <v>15</v>
      </c>
      <c r="G18" s="41">
        <v>0</v>
      </c>
      <c r="H18" s="41">
        <v>39</v>
      </c>
      <c r="I18" s="41">
        <v>42.2</v>
      </c>
      <c r="J18" s="41">
        <v>45.2</v>
      </c>
      <c r="K18" s="41">
        <v>45.2</v>
      </c>
      <c r="L18" s="48" t="s">
        <v>16</v>
      </c>
    </row>
    <row r="19" spans="1:18" ht="214.5" customHeight="1" x14ac:dyDescent="0.2">
      <c r="A19" s="287"/>
      <c r="B19" s="101"/>
      <c r="C19" s="38" t="s">
        <v>519</v>
      </c>
      <c r="D19" s="288" t="s">
        <v>12</v>
      </c>
      <c r="E19" s="289" t="s">
        <v>6</v>
      </c>
      <c r="F19" s="41" t="s">
        <v>15</v>
      </c>
      <c r="G19" s="41">
        <v>1431</v>
      </c>
      <c r="H19" s="41">
        <v>1431</v>
      </c>
      <c r="I19" s="41">
        <v>1431</v>
      </c>
      <c r="J19" s="41">
        <v>1431</v>
      </c>
      <c r="K19" s="41">
        <v>1431</v>
      </c>
      <c r="L19" s="285" t="s">
        <v>16</v>
      </c>
    </row>
    <row r="20" spans="1:18" ht="340.5" customHeight="1" x14ac:dyDescent="0.2">
      <c r="A20" s="287"/>
      <c r="B20" s="101"/>
      <c r="C20" s="38" t="s">
        <v>520</v>
      </c>
      <c r="D20" s="288" t="s">
        <v>12</v>
      </c>
      <c r="E20" s="289" t="s">
        <v>6</v>
      </c>
      <c r="F20" s="41" t="s">
        <v>15</v>
      </c>
      <c r="G20" s="41">
        <v>0</v>
      </c>
      <c r="H20" s="41">
        <v>226.6</v>
      </c>
      <c r="I20" s="41">
        <v>238.6</v>
      </c>
      <c r="J20" s="41">
        <v>250.5</v>
      </c>
      <c r="K20" s="41">
        <v>250.5</v>
      </c>
      <c r="L20" s="49" t="s">
        <v>16</v>
      </c>
    </row>
    <row r="21" spans="1:18" ht="409.6" customHeight="1" x14ac:dyDescent="0.2">
      <c r="A21" s="287"/>
      <c r="B21" s="101"/>
      <c r="C21" s="301" t="s">
        <v>488</v>
      </c>
      <c r="D21" s="288" t="s">
        <v>12</v>
      </c>
      <c r="E21" s="289" t="s">
        <v>6</v>
      </c>
      <c r="F21" s="41" t="s">
        <v>15</v>
      </c>
      <c r="G21" s="41">
        <v>115.2</v>
      </c>
      <c r="H21" s="41">
        <v>180</v>
      </c>
      <c r="I21" s="41">
        <v>180</v>
      </c>
      <c r="J21" s="41">
        <v>180</v>
      </c>
      <c r="K21" s="41">
        <v>180</v>
      </c>
      <c r="L21" s="49" t="s">
        <v>16</v>
      </c>
    </row>
    <row r="22" spans="1:18" ht="122.25" customHeight="1" x14ac:dyDescent="0.2">
      <c r="A22" s="287"/>
      <c r="B22" s="101"/>
      <c r="C22" s="38" t="s">
        <v>521</v>
      </c>
      <c r="D22" s="288" t="s">
        <v>12</v>
      </c>
      <c r="E22" s="289" t="s">
        <v>6</v>
      </c>
      <c r="F22" s="41" t="s">
        <v>15</v>
      </c>
      <c r="G22" s="41">
        <v>146.6</v>
      </c>
      <c r="H22" s="41">
        <v>139.1</v>
      </c>
      <c r="I22" s="41">
        <v>146.5</v>
      </c>
      <c r="J22" s="41">
        <v>153.80000000000001</v>
      </c>
      <c r="K22" s="41">
        <v>153.80000000000001</v>
      </c>
      <c r="L22" s="264" t="s">
        <v>444</v>
      </c>
    </row>
    <row r="23" spans="1:18" ht="187.5" customHeight="1" x14ac:dyDescent="0.2">
      <c r="A23" s="287"/>
      <c r="B23" s="101"/>
      <c r="C23" s="302" t="s">
        <v>522</v>
      </c>
      <c r="D23" s="303" t="s">
        <v>12</v>
      </c>
      <c r="E23" s="195" t="s">
        <v>6</v>
      </c>
      <c r="F23" s="304" t="s">
        <v>15</v>
      </c>
      <c r="G23" s="305">
        <v>627.4</v>
      </c>
      <c r="H23" s="305">
        <v>396.6</v>
      </c>
      <c r="I23" s="305">
        <v>417.6</v>
      </c>
      <c r="J23" s="305">
        <v>438.5</v>
      </c>
      <c r="K23" s="305">
        <v>438.5</v>
      </c>
      <c r="L23" s="307" t="s">
        <v>444</v>
      </c>
    </row>
    <row r="24" spans="1:18" ht="117" customHeight="1" x14ac:dyDescent="0.2">
      <c r="A24" s="287"/>
      <c r="B24" s="101"/>
      <c r="C24" s="302" t="s">
        <v>485</v>
      </c>
      <c r="D24" s="303" t="s">
        <v>12</v>
      </c>
      <c r="E24" s="195" t="s">
        <v>6</v>
      </c>
      <c r="F24" s="304" t="s">
        <v>15</v>
      </c>
      <c r="G24" s="305">
        <v>15</v>
      </c>
      <c r="H24" s="305">
        <v>30</v>
      </c>
      <c r="I24" s="305">
        <v>30</v>
      </c>
      <c r="J24" s="305">
        <v>30</v>
      </c>
      <c r="K24" s="305">
        <v>30</v>
      </c>
      <c r="L24" s="310" t="s">
        <v>17</v>
      </c>
    </row>
    <row r="25" spans="1:18" ht="144.75" customHeight="1" x14ac:dyDescent="0.2">
      <c r="A25" s="287"/>
      <c r="B25" s="101"/>
      <c r="C25" s="306" t="s">
        <v>523</v>
      </c>
      <c r="D25" s="303" t="s">
        <v>12</v>
      </c>
      <c r="E25" s="195" t="s">
        <v>6</v>
      </c>
      <c r="F25" s="260" t="s">
        <v>15</v>
      </c>
      <c r="G25" s="305">
        <v>2354</v>
      </c>
      <c r="H25" s="305">
        <v>4642.1000000000004</v>
      </c>
      <c r="I25" s="305">
        <v>4888.1000000000004</v>
      </c>
      <c r="J25" s="305">
        <v>5132.5</v>
      </c>
      <c r="K25" s="305">
        <v>5132.5</v>
      </c>
      <c r="L25" s="311" t="s">
        <v>445</v>
      </c>
    </row>
    <row r="26" spans="1:18" ht="117" customHeight="1" x14ac:dyDescent="0.2">
      <c r="A26" s="290"/>
      <c r="B26" s="101"/>
      <c r="C26" s="307" t="s">
        <v>321</v>
      </c>
      <c r="D26" s="308" t="s">
        <v>12</v>
      </c>
      <c r="E26" s="195" t="s">
        <v>6</v>
      </c>
      <c r="F26" s="304" t="s">
        <v>15</v>
      </c>
      <c r="G26" s="305">
        <v>26.5</v>
      </c>
      <c r="H26" s="309">
        <v>28.1</v>
      </c>
      <c r="I26" s="309">
        <v>29.6</v>
      </c>
      <c r="J26" s="309">
        <v>31</v>
      </c>
      <c r="K26" s="309">
        <v>31</v>
      </c>
      <c r="L26" s="312" t="s">
        <v>131</v>
      </c>
    </row>
    <row r="27" spans="1:18" ht="186" customHeight="1" x14ac:dyDescent="0.2">
      <c r="A27" s="290"/>
      <c r="B27" s="101"/>
      <c r="C27" s="307" t="s">
        <v>489</v>
      </c>
      <c r="D27" s="308">
        <v>2021</v>
      </c>
      <c r="E27" s="195" t="s">
        <v>6</v>
      </c>
      <c r="F27" s="304" t="s">
        <v>15</v>
      </c>
      <c r="G27" s="305">
        <v>150</v>
      </c>
      <c r="H27" s="305">
        <v>0</v>
      </c>
      <c r="I27" s="305">
        <v>0</v>
      </c>
      <c r="J27" s="305">
        <v>0</v>
      </c>
      <c r="K27" s="305">
        <v>0</v>
      </c>
      <c r="L27" s="311" t="s">
        <v>16</v>
      </c>
    </row>
    <row r="28" spans="1:18" ht="182.25" customHeight="1" x14ac:dyDescent="0.2">
      <c r="A28" s="318"/>
      <c r="B28" s="101"/>
      <c r="C28" s="307" t="s">
        <v>491</v>
      </c>
      <c r="D28" s="308">
        <v>2021</v>
      </c>
      <c r="E28" s="195" t="s">
        <v>6</v>
      </c>
      <c r="F28" s="304" t="s">
        <v>15</v>
      </c>
      <c r="G28" s="305">
        <v>85</v>
      </c>
      <c r="H28" s="309">
        <v>0</v>
      </c>
      <c r="I28" s="309">
        <v>0</v>
      </c>
      <c r="J28" s="309">
        <v>0</v>
      </c>
      <c r="K28" s="309">
        <v>0</v>
      </c>
      <c r="L28" s="311" t="s">
        <v>16</v>
      </c>
    </row>
    <row r="29" spans="1:18" ht="230.25" customHeight="1" x14ac:dyDescent="0.2">
      <c r="A29" s="324"/>
      <c r="B29" s="325"/>
      <c r="C29" s="306" t="s">
        <v>524</v>
      </c>
      <c r="D29" s="569">
        <v>2021</v>
      </c>
      <c r="E29" s="433" t="s">
        <v>6</v>
      </c>
      <c r="F29" s="571" t="s">
        <v>15</v>
      </c>
      <c r="G29" s="305">
        <v>1200</v>
      </c>
      <c r="H29" s="309">
        <v>0</v>
      </c>
      <c r="I29" s="309">
        <v>0</v>
      </c>
      <c r="J29" s="309">
        <v>0</v>
      </c>
      <c r="K29" s="309">
        <v>0</v>
      </c>
      <c r="L29" s="573" t="s">
        <v>16</v>
      </c>
    </row>
    <row r="30" spans="1:18" ht="20.25" customHeight="1" x14ac:dyDescent="0.2">
      <c r="A30" s="322"/>
      <c r="B30" s="325"/>
      <c r="C30" s="329" t="s">
        <v>492</v>
      </c>
      <c r="D30" s="570"/>
      <c r="E30" s="434"/>
      <c r="F30" s="572"/>
      <c r="G30" s="326">
        <v>600</v>
      </c>
      <c r="H30" s="327">
        <v>0</v>
      </c>
      <c r="I30" s="327">
        <v>0</v>
      </c>
      <c r="J30" s="327">
        <v>0</v>
      </c>
      <c r="K30" s="327">
        <v>0</v>
      </c>
      <c r="L30" s="574"/>
    </row>
    <row r="31" spans="1:18" ht="30.75" customHeight="1" x14ac:dyDescent="0.2">
      <c r="A31" s="330"/>
      <c r="B31" s="323" t="s">
        <v>27</v>
      </c>
      <c r="C31" s="313"/>
      <c r="D31" s="313"/>
      <c r="E31" s="313"/>
      <c r="F31" s="314"/>
      <c r="G31" s="328">
        <f>G12+G14+G15+G16+G17+G18+G19+G20+G21+G22+G23+G24+G25+G26+G27+G28+G29</f>
        <v>16905.7</v>
      </c>
      <c r="H31" s="328">
        <f t="shared" ref="H31:K31" si="0">H12+H14+H15+H16+H17+H18+H19+H20+H21+H22+H23+H24+H25+H26+H27+H28+H29</f>
        <v>17459.8</v>
      </c>
      <c r="I31" s="328">
        <f t="shared" si="0"/>
        <v>18299.7</v>
      </c>
      <c r="J31" s="328">
        <f t="shared" si="0"/>
        <v>19133.699999999997</v>
      </c>
      <c r="K31" s="328">
        <f t="shared" si="0"/>
        <v>19133.699999999997</v>
      </c>
      <c r="L31" s="312"/>
      <c r="M31" s="2"/>
    </row>
    <row r="32" spans="1:18" ht="30.75" customHeight="1" x14ac:dyDescent="0.2">
      <c r="A32" s="602" t="s">
        <v>138</v>
      </c>
      <c r="B32" s="602"/>
      <c r="C32" s="602"/>
      <c r="D32" s="602"/>
      <c r="E32" s="602"/>
      <c r="F32" s="602"/>
      <c r="G32" s="540"/>
      <c r="H32" s="540"/>
      <c r="I32" s="540"/>
      <c r="J32" s="540"/>
      <c r="K32" s="540"/>
      <c r="L32" s="540"/>
      <c r="M32" s="2"/>
    </row>
    <row r="33" spans="1:13" ht="96" customHeight="1" x14ac:dyDescent="0.2">
      <c r="A33" s="486" t="s">
        <v>139</v>
      </c>
      <c r="B33" s="480" t="s">
        <v>322</v>
      </c>
      <c r="C33" s="53" t="s">
        <v>140</v>
      </c>
      <c r="D33" s="39" t="s">
        <v>12</v>
      </c>
      <c r="E33" s="195" t="s">
        <v>6</v>
      </c>
      <c r="F33" s="41" t="s">
        <v>15</v>
      </c>
      <c r="G33" s="51">
        <v>22.2</v>
      </c>
      <c r="H33" s="51">
        <v>23.6</v>
      </c>
      <c r="I33" s="51">
        <v>23.6</v>
      </c>
      <c r="J33" s="51">
        <v>23.6</v>
      </c>
      <c r="K33" s="51">
        <v>23.6</v>
      </c>
      <c r="L33" s="487" t="s">
        <v>446</v>
      </c>
      <c r="M33" s="2"/>
    </row>
    <row r="34" spans="1:13" ht="236.25" customHeight="1" x14ac:dyDescent="0.2">
      <c r="A34" s="486"/>
      <c r="B34" s="480"/>
      <c r="C34" s="416" t="s">
        <v>141</v>
      </c>
      <c r="D34" s="413" t="s">
        <v>12</v>
      </c>
      <c r="E34" s="414" t="s">
        <v>6</v>
      </c>
      <c r="F34" s="50" t="s">
        <v>15</v>
      </c>
      <c r="G34" s="51">
        <v>0</v>
      </c>
      <c r="H34" s="51">
        <v>0</v>
      </c>
      <c r="I34" s="51">
        <v>0</v>
      </c>
      <c r="J34" s="51">
        <v>0</v>
      </c>
      <c r="K34" s="51">
        <v>0</v>
      </c>
      <c r="L34" s="487"/>
      <c r="M34" s="2"/>
    </row>
    <row r="35" spans="1:13" ht="161.25" customHeight="1" x14ac:dyDescent="0.2">
      <c r="A35" s="486"/>
      <c r="B35" s="480"/>
      <c r="C35" s="307" t="s">
        <v>480</v>
      </c>
      <c r="D35" s="39" t="s">
        <v>12</v>
      </c>
      <c r="E35" s="195" t="s">
        <v>6</v>
      </c>
      <c r="F35" s="41" t="s">
        <v>15</v>
      </c>
      <c r="G35" s="55">
        <v>199.9</v>
      </c>
      <c r="H35" s="55">
        <v>0</v>
      </c>
      <c r="I35" s="55">
        <v>0</v>
      </c>
      <c r="J35" s="55">
        <v>0</v>
      </c>
      <c r="K35" s="55">
        <v>0</v>
      </c>
      <c r="L35" s="487"/>
      <c r="M35" s="2"/>
    </row>
    <row r="36" spans="1:13" ht="205.5" customHeight="1" x14ac:dyDescent="0.2">
      <c r="A36" s="486"/>
      <c r="B36" s="480"/>
      <c r="C36" s="307" t="s">
        <v>142</v>
      </c>
      <c r="D36" s="192" t="s">
        <v>12</v>
      </c>
      <c r="E36" s="331" t="s">
        <v>7</v>
      </c>
      <c r="F36" s="41" t="s">
        <v>15</v>
      </c>
      <c r="G36" s="51">
        <v>36</v>
      </c>
      <c r="H36" s="51">
        <v>36.799999999999997</v>
      </c>
      <c r="I36" s="51">
        <v>38.700000000000003</v>
      </c>
      <c r="J36" s="51">
        <v>40.6</v>
      </c>
      <c r="K36" s="51">
        <v>40.6</v>
      </c>
      <c r="L36" s="487"/>
      <c r="M36" s="2"/>
    </row>
    <row r="37" spans="1:13" ht="240.75" customHeight="1" x14ac:dyDescent="0.2">
      <c r="A37" s="486"/>
      <c r="B37" s="56" t="s">
        <v>323</v>
      </c>
      <c r="C37" s="57" t="s">
        <v>525</v>
      </c>
      <c r="D37" s="46" t="s">
        <v>12</v>
      </c>
      <c r="E37" s="56" t="s">
        <v>11</v>
      </c>
      <c r="F37" s="58" t="s">
        <v>15</v>
      </c>
      <c r="G37" s="50">
        <v>20</v>
      </c>
      <c r="H37" s="50">
        <v>27.6</v>
      </c>
      <c r="I37" s="50">
        <v>29</v>
      </c>
      <c r="J37" s="50">
        <v>30.5</v>
      </c>
      <c r="K37" s="50">
        <v>30.5</v>
      </c>
      <c r="L37" s="47" t="s">
        <v>447</v>
      </c>
      <c r="M37" s="2"/>
    </row>
    <row r="38" spans="1:13" ht="36.75" customHeight="1" x14ac:dyDescent="0.2">
      <c r="A38" s="486"/>
      <c r="B38" s="548" t="s">
        <v>27</v>
      </c>
      <c r="C38" s="549"/>
      <c r="D38" s="549"/>
      <c r="E38" s="549"/>
      <c r="F38" s="550"/>
      <c r="G38" s="59">
        <f>G33+G34+G35+G36+G37</f>
        <v>278.10000000000002</v>
      </c>
      <c r="H38" s="59">
        <f t="shared" ref="H38:K38" si="1">H33+H34+H35+H36+H37</f>
        <v>88</v>
      </c>
      <c r="I38" s="59">
        <f t="shared" si="1"/>
        <v>91.300000000000011</v>
      </c>
      <c r="J38" s="59">
        <f t="shared" si="1"/>
        <v>94.7</v>
      </c>
      <c r="K38" s="59">
        <f t="shared" si="1"/>
        <v>94.7</v>
      </c>
      <c r="L38" s="58"/>
      <c r="M38" s="2"/>
    </row>
    <row r="39" spans="1:13" ht="66" customHeight="1" x14ac:dyDescent="0.2">
      <c r="A39" s="540" t="s">
        <v>143</v>
      </c>
      <c r="B39" s="564"/>
      <c r="C39" s="540"/>
      <c r="D39" s="540"/>
      <c r="E39" s="540"/>
      <c r="F39" s="540"/>
      <c r="G39" s="540"/>
      <c r="H39" s="540"/>
      <c r="I39" s="540"/>
      <c r="J39" s="540"/>
      <c r="K39" s="540"/>
      <c r="L39" s="540"/>
    </row>
    <row r="40" spans="1:13" ht="242.25" customHeight="1" x14ac:dyDescent="0.2">
      <c r="A40" s="576" t="s">
        <v>148</v>
      </c>
      <c r="B40" s="459" t="s">
        <v>144</v>
      </c>
      <c r="C40" s="45" t="s">
        <v>502</v>
      </c>
      <c r="D40" s="46" t="s">
        <v>12</v>
      </c>
      <c r="E40" s="56" t="s">
        <v>6</v>
      </c>
      <c r="F40" s="50" t="s">
        <v>15</v>
      </c>
      <c r="G40" s="51">
        <v>840</v>
      </c>
      <c r="H40" s="51">
        <v>910</v>
      </c>
      <c r="I40" s="51">
        <v>1004.6</v>
      </c>
      <c r="J40" s="51">
        <v>1073.0999999999999</v>
      </c>
      <c r="K40" s="51">
        <v>1073.0999999999999</v>
      </c>
      <c r="L40" s="47" t="s">
        <v>503</v>
      </c>
    </row>
    <row r="41" spans="1:13" ht="216.75" customHeight="1" x14ac:dyDescent="0.2">
      <c r="A41" s="521"/>
      <c r="B41" s="523"/>
      <c r="C41" s="38" t="s">
        <v>513</v>
      </c>
      <c r="D41" s="39"/>
      <c r="E41" s="40" t="s">
        <v>7</v>
      </c>
      <c r="F41" s="50" t="s">
        <v>15</v>
      </c>
      <c r="G41" s="51">
        <v>991</v>
      </c>
      <c r="H41" s="51">
        <v>1051.9000000000001</v>
      </c>
      <c r="I41" s="51">
        <v>1107.5999999999999</v>
      </c>
      <c r="J41" s="51">
        <v>1163</v>
      </c>
      <c r="K41" s="51">
        <v>1163</v>
      </c>
      <c r="L41" s="378" t="s">
        <v>20</v>
      </c>
    </row>
    <row r="42" spans="1:13" ht="240" customHeight="1" x14ac:dyDescent="0.2">
      <c r="A42" s="521"/>
      <c r="B42" s="523"/>
      <c r="C42" s="302" t="s">
        <v>145</v>
      </c>
      <c r="D42" s="39" t="s">
        <v>12</v>
      </c>
      <c r="E42" s="195" t="s">
        <v>7</v>
      </c>
      <c r="F42" s="51" t="s">
        <v>15</v>
      </c>
      <c r="G42" s="55">
        <v>75.8</v>
      </c>
      <c r="H42" s="55">
        <v>92.9</v>
      </c>
      <c r="I42" s="55">
        <v>97.8</v>
      </c>
      <c r="J42" s="55">
        <v>102.7</v>
      </c>
      <c r="K42" s="55">
        <v>102.7</v>
      </c>
      <c r="L42" s="453"/>
    </row>
    <row r="43" spans="1:13" ht="212.25" customHeight="1" x14ac:dyDescent="0.2">
      <c r="A43" s="521"/>
      <c r="B43" s="460"/>
      <c r="C43" s="302" t="s">
        <v>526</v>
      </c>
      <c r="D43" s="376" t="s">
        <v>527</v>
      </c>
      <c r="E43" s="195" t="s">
        <v>7</v>
      </c>
      <c r="F43" s="51" t="s">
        <v>15</v>
      </c>
      <c r="G43" s="55">
        <v>0</v>
      </c>
      <c r="H43" s="55">
        <v>27.4</v>
      </c>
      <c r="I43" s="55">
        <v>28.9</v>
      </c>
      <c r="J43" s="55">
        <v>30.3</v>
      </c>
      <c r="K43" s="55">
        <v>30.3</v>
      </c>
      <c r="L43" s="455"/>
    </row>
    <row r="44" spans="1:13" ht="285" customHeight="1" x14ac:dyDescent="0.2">
      <c r="A44" s="520"/>
      <c r="B44" s="377" t="s">
        <v>146</v>
      </c>
      <c r="C44" s="307" t="s">
        <v>147</v>
      </c>
      <c r="D44" s="39" t="s">
        <v>12</v>
      </c>
      <c r="E44" s="195" t="s">
        <v>7</v>
      </c>
      <c r="F44" s="41" t="s">
        <v>15</v>
      </c>
      <c r="G44" s="51">
        <v>4759</v>
      </c>
      <c r="H44" s="51">
        <v>41005.300000000003</v>
      </c>
      <c r="I44" s="51">
        <v>43178.6</v>
      </c>
      <c r="J44" s="51">
        <v>45337.5</v>
      </c>
      <c r="K44" s="51">
        <v>45337.5</v>
      </c>
      <c r="L44" s="190" t="s">
        <v>18</v>
      </c>
      <c r="M44" s="8"/>
    </row>
    <row r="45" spans="1:13" ht="173.25" customHeight="1" x14ac:dyDescent="0.2">
      <c r="A45" s="520"/>
      <c r="B45" s="480" t="s">
        <v>154</v>
      </c>
      <c r="C45" s="60" t="s">
        <v>155</v>
      </c>
      <c r="D45" s="200" t="s">
        <v>12</v>
      </c>
      <c r="E45" s="321" t="s">
        <v>8</v>
      </c>
      <c r="F45" s="51" t="s">
        <v>15</v>
      </c>
      <c r="G45" s="51">
        <v>935</v>
      </c>
      <c r="H45" s="51">
        <v>3755.2</v>
      </c>
      <c r="I45" s="51">
        <v>3954.2</v>
      </c>
      <c r="J45" s="51">
        <v>4151.8999999999996</v>
      </c>
      <c r="K45" s="51">
        <v>4151.8999999999996</v>
      </c>
      <c r="L45" s="49" t="s">
        <v>283</v>
      </c>
    </row>
    <row r="46" spans="1:13" ht="224.25" customHeight="1" x14ac:dyDescent="0.2">
      <c r="A46" s="520"/>
      <c r="B46" s="480"/>
      <c r="C46" s="60" t="s">
        <v>156</v>
      </c>
      <c r="D46" s="200" t="s">
        <v>12</v>
      </c>
      <c r="E46" s="321" t="s">
        <v>8</v>
      </c>
      <c r="F46" s="260" t="s">
        <v>493</v>
      </c>
      <c r="G46" s="51">
        <v>1287</v>
      </c>
      <c r="H46" s="51">
        <v>2012.5</v>
      </c>
      <c r="I46" s="51">
        <v>2119.1</v>
      </c>
      <c r="J46" s="51">
        <v>2225.1</v>
      </c>
      <c r="K46" s="51">
        <v>2225.1</v>
      </c>
      <c r="L46" s="49" t="s">
        <v>283</v>
      </c>
    </row>
    <row r="47" spans="1:13" ht="143.25" customHeight="1" x14ac:dyDescent="0.2">
      <c r="A47" s="520"/>
      <c r="B47" s="480"/>
      <c r="C47" s="60" t="s">
        <v>157</v>
      </c>
      <c r="D47" s="200" t="s">
        <v>12</v>
      </c>
      <c r="E47" s="321" t="s">
        <v>8</v>
      </c>
      <c r="F47" s="51" t="s">
        <v>15</v>
      </c>
      <c r="G47" s="51">
        <v>9.3000000000000007</v>
      </c>
      <c r="H47" s="51">
        <v>25.3</v>
      </c>
      <c r="I47" s="51">
        <v>26.6</v>
      </c>
      <c r="J47" s="51">
        <v>28</v>
      </c>
      <c r="K47" s="51">
        <v>28</v>
      </c>
      <c r="L47" s="49" t="s">
        <v>283</v>
      </c>
    </row>
    <row r="48" spans="1:13" ht="88.5" customHeight="1" x14ac:dyDescent="0.2">
      <c r="A48" s="440"/>
      <c r="B48" s="63" t="s">
        <v>27</v>
      </c>
      <c r="C48" s="64"/>
      <c r="D48" s="188"/>
      <c r="E48" s="188"/>
      <c r="F48" s="51"/>
      <c r="G48" s="59">
        <f>G47+G46+G45+G44+G42+G41+G40+G43</f>
        <v>8897.1</v>
      </c>
      <c r="H48" s="59">
        <f t="shared" ref="H48:K48" si="2">H47+H46+H45+H44+H42+H41+H40+H43</f>
        <v>48880.500000000007</v>
      </c>
      <c r="I48" s="59">
        <f t="shared" si="2"/>
        <v>51517.4</v>
      </c>
      <c r="J48" s="59">
        <f t="shared" si="2"/>
        <v>54111.6</v>
      </c>
      <c r="K48" s="59">
        <f t="shared" si="2"/>
        <v>54111.6</v>
      </c>
      <c r="L48" s="188"/>
    </row>
    <row r="49" spans="1:58" ht="64.5" customHeight="1" x14ac:dyDescent="0.4">
      <c r="A49" s="477" t="s">
        <v>363</v>
      </c>
      <c r="B49" s="478"/>
      <c r="C49" s="478"/>
      <c r="D49" s="478"/>
      <c r="E49" s="478"/>
      <c r="F49" s="478"/>
      <c r="G49" s="478"/>
      <c r="H49" s="478"/>
      <c r="I49" s="478"/>
      <c r="J49" s="478"/>
      <c r="K49" s="478"/>
      <c r="L49" s="479"/>
      <c r="M49" s="238"/>
    </row>
    <row r="50" spans="1:58" ht="240.75" customHeight="1" x14ac:dyDescent="0.2">
      <c r="A50" s="579" t="s">
        <v>158</v>
      </c>
      <c r="B50" s="261" t="s">
        <v>149</v>
      </c>
      <c r="C50" s="60" t="s">
        <v>150</v>
      </c>
      <c r="D50" s="122" t="s">
        <v>12</v>
      </c>
      <c r="E50" s="254" t="s">
        <v>7</v>
      </c>
      <c r="F50" s="158" t="s">
        <v>69</v>
      </c>
      <c r="G50" s="158">
        <v>281393.40000000002</v>
      </c>
      <c r="H50" s="158">
        <v>298839.8</v>
      </c>
      <c r="I50" s="158">
        <v>314678.3</v>
      </c>
      <c r="J50" s="158">
        <v>330412.2</v>
      </c>
      <c r="K50" s="158">
        <v>330412.2</v>
      </c>
      <c r="L50" s="248" t="s">
        <v>124</v>
      </c>
      <c r="M50" s="135"/>
      <c r="N50" s="135"/>
      <c r="O50" s="135"/>
      <c r="P50" s="135"/>
      <c r="Q50" s="135"/>
      <c r="R50" s="135"/>
    </row>
    <row r="51" spans="1:58" ht="209.25" customHeight="1" x14ac:dyDescent="0.2">
      <c r="A51" s="580"/>
      <c r="B51" s="577" t="s">
        <v>373</v>
      </c>
      <c r="C51" s="45" t="s">
        <v>313</v>
      </c>
      <c r="D51" s="122" t="s">
        <v>12</v>
      </c>
      <c r="E51" s="254" t="s">
        <v>7</v>
      </c>
      <c r="F51" s="158" t="s">
        <v>69</v>
      </c>
      <c r="G51" s="158">
        <v>375000</v>
      </c>
      <c r="H51" s="158">
        <v>398250</v>
      </c>
      <c r="I51" s="158">
        <v>419357.3</v>
      </c>
      <c r="J51" s="158">
        <v>440325.2</v>
      </c>
      <c r="K51" s="158">
        <v>440325.2</v>
      </c>
      <c r="L51" s="248" t="s">
        <v>125</v>
      </c>
    </row>
    <row r="52" spans="1:58" ht="216" customHeight="1" x14ac:dyDescent="0.2">
      <c r="A52" s="580"/>
      <c r="B52" s="578"/>
      <c r="C52" s="45" t="s">
        <v>152</v>
      </c>
      <c r="D52" s="122" t="s">
        <v>12</v>
      </c>
      <c r="E52" s="254" t="s">
        <v>126</v>
      </c>
      <c r="F52" s="158" t="s">
        <v>69</v>
      </c>
      <c r="G52" s="51">
        <v>136.19999999999999</v>
      </c>
      <c r="H52" s="51">
        <v>144.6</v>
      </c>
      <c r="I52" s="51">
        <v>152.30000000000001</v>
      </c>
      <c r="J52" s="51">
        <v>159.9</v>
      </c>
      <c r="K52" s="51">
        <v>159.9</v>
      </c>
      <c r="L52" s="248" t="s">
        <v>153</v>
      </c>
    </row>
    <row r="53" spans="1:58" ht="181.5" customHeight="1" x14ac:dyDescent="0.2">
      <c r="A53" s="580"/>
      <c r="B53" s="578"/>
      <c r="C53" s="258" t="s">
        <v>151</v>
      </c>
      <c r="D53" s="259" t="s">
        <v>12</v>
      </c>
      <c r="E53" s="255" t="s">
        <v>126</v>
      </c>
      <c r="F53" s="260" t="s">
        <v>69</v>
      </c>
      <c r="G53" s="51">
        <v>23600</v>
      </c>
      <c r="H53" s="51">
        <v>25063.200000000001</v>
      </c>
      <c r="I53" s="51">
        <v>26391.5</v>
      </c>
      <c r="J53" s="51">
        <v>27711.1</v>
      </c>
      <c r="K53" s="51">
        <v>27711.1</v>
      </c>
      <c r="L53" s="248" t="s">
        <v>132</v>
      </c>
    </row>
    <row r="54" spans="1:58" ht="141" customHeight="1" x14ac:dyDescent="0.2">
      <c r="A54" s="580"/>
      <c r="B54" s="257" t="s">
        <v>436</v>
      </c>
      <c r="C54" s="249" t="s">
        <v>514</v>
      </c>
      <c r="D54" s="586" t="s">
        <v>12</v>
      </c>
      <c r="E54" s="577" t="s">
        <v>7</v>
      </c>
      <c r="F54" s="590" t="s">
        <v>15</v>
      </c>
      <c r="G54" s="146">
        <f>G55+G56</f>
        <v>1087.2</v>
      </c>
      <c r="H54" s="163">
        <f t="shared" ref="H54:K54" si="3">H55+H56</f>
        <v>1485.8</v>
      </c>
      <c r="I54" s="50">
        <f t="shared" si="3"/>
        <v>1878</v>
      </c>
      <c r="J54" s="163">
        <f t="shared" si="3"/>
        <v>2377.1999999999998</v>
      </c>
      <c r="K54" s="163">
        <f t="shared" si="3"/>
        <v>2377.1999999999998</v>
      </c>
      <c r="L54" s="593" t="s">
        <v>448</v>
      </c>
    </row>
    <row r="55" spans="1:58" ht="68.25" customHeight="1" x14ac:dyDescent="0.2">
      <c r="A55" s="580"/>
      <c r="B55" s="252"/>
      <c r="C55" s="161" t="s">
        <v>418</v>
      </c>
      <c r="D55" s="587"/>
      <c r="E55" s="578"/>
      <c r="F55" s="591"/>
      <c r="G55" s="164">
        <v>1.3</v>
      </c>
      <c r="H55" s="164">
        <v>2.2000000000000002</v>
      </c>
      <c r="I55" s="164">
        <v>2.7</v>
      </c>
      <c r="J55" s="164">
        <v>3.2</v>
      </c>
      <c r="K55" s="164">
        <v>3.2</v>
      </c>
      <c r="L55" s="594"/>
    </row>
    <row r="56" spans="1:58" ht="18" customHeight="1" x14ac:dyDescent="0.2">
      <c r="A56" s="580"/>
      <c r="B56" s="252"/>
      <c r="C56" s="162" t="s">
        <v>417</v>
      </c>
      <c r="D56" s="588"/>
      <c r="E56" s="589"/>
      <c r="F56" s="592"/>
      <c r="G56" s="164">
        <v>1085.9000000000001</v>
      </c>
      <c r="H56" s="165">
        <v>1483.6</v>
      </c>
      <c r="I56" s="165">
        <v>1875.3</v>
      </c>
      <c r="J56" s="165">
        <v>2374</v>
      </c>
      <c r="K56" s="165">
        <v>2374</v>
      </c>
      <c r="L56" s="595"/>
    </row>
    <row r="57" spans="1:58" ht="159" customHeight="1" x14ac:dyDescent="0.2">
      <c r="A57" s="580"/>
      <c r="B57" s="252"/>
      <c r="C57" s="273" t="s">
        <v>449</v>
      </c>
      <c r="D57" s="259" t="s">
        <v>12</v>
      </c>
      <c r="E57" s="256" t="s">
        <v>374</v>
      </c>
      <c r="F57" s="260" t="s">
        <v>15</v>
      </c>
      <c r="G57" s="51">
        <v>24000</v>
      </c>
      <c r="H57" s="51">
        <v>25488</v>
      </c>
      <c r="I57" s="51">
        <v>26838.9</v>
      </c>
      <c r="J57" s="51">
        <v>28180.799999999999</v>
      </c>
      <c r="K57" s="51">
        <v>28180.799999999999</v>
      </c>
      <c r="L57" s="248" t="s">
        <v>450</v>
      </c>
    </row>
    <row r="58" spans="1:58" ht="150.75" customHeight="1" x14ac:dyDescent="0.2">
      <c r="A58" s="580"/>
      <c r="B58" s="252"/>
      <c r="C58" s="274" t="s">
        <v>451</v>
      </c>
      <c r="D58" s="259" t="s">
        <v>12</v>
      </c>
      <c r="E58" s="275" t="s">
        <v>374</v>
      </c>
      <c r="F58" s="260" t="s">
        <v>15</v>
      </c>
      <c r="G58" s="51">
        <v>1269.7</v>
      </c>
      <c r="H58" s="51">
        <v>2581</v>
      </c>
      <c r="I58" s="51">
        <v>2717.8</v>
      </c>
      <c r="J58" s="51">
        <v>2853.7</v>
      </c>
      <c r="K58" s="51">
        <v>2853.7</v>
      </c>
      <c r="L58" s="248" t="s">
        <v>452</v>
      </c>
    </row>
    <row r="59" spans="1:58" ht="159" customHeight="1" x14ac:dyDescent="0.2">
      <c r="A59" s="580"/>
      <c r="B59" s="253"/>
      <c r="C59" s="274" t="s">
        <v>512</v>
      </c>
      <c r="D59" s="259" t="s">
        <v>12</v>
      </c>
      <c r="E59" s="275" t="s">
        <v>479</v>
      </c>
      <c r="F59" s="260" t="s">
        <v>15</v>
      </c>
      <c r="G59" s="51">
        <v>0</v>
      </c>
      <c r="H59" s="51">
        <v>1000</v>
      </c>
      <c r="I59" s="51">
        <v>1053</v>
      </c>
      <c r="J59" s="51">
        <v>1105.7</v>
      </c>
      <c r="K59" s="51">
        <v>1105.7</v>
      </c>
      <c r="L59" s="250" t="s">
        <v>435</v>
      </c>
    </row>
    <row r="60" spans="1:58" s="6" customFormat="1" ht="30.75" customHeight="1" x14ac:dyDescent="0.2">
      <c r="A60" s="581"/>
      <c r="B60" s="582" t="s">
        <v>27</v>
      </c>
      <c r="C60" s="582"/>
      <c r="D60" s="582"/>
      <c r="E60" s="582"/>
      <c r="F60" s="51"/>
      <c r="G60" s="251">
        <f>G50+G51+G52+G53+G54+G57+G59+G58</f>
        <v>706486.49999999988</v>
      </c>
      <c r="H60" s="251">
        <f t="shared" ref="H60:K60" si="4">H50+H51+H52+H53+H54+H57+H59+H58</f>
        <v>752852.4</v>
      </c>
      <c r="I60" s="251">
        <f t="shared" si="4"/>
        <v>793067.10000000009</v>
      </c>
      <c r="J60" s="251">
        <f t="shared" si="4"/>
        <v>833125.79999999993</v>
      </c>
      <c r="K60" s="251">
        <f t="shared" si="4"/>
        <v>833125.79999999993</v>
      </c>
      <c r="L60" s="18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row>
    <row r="61" spans="1:58" s="6" customFormat="1" ht="70.5" customHeight="1" x14ac:dyDescent="0.2">
      <c r="A61" s="67"/>
      <c r="B61" s="500" t="s">
        <v>159</v>
      </c>
      <c r="C61" s="583"/>
      <c r="D61" s="501"/>
      <c r="E61" s="501"/>
      <c r="F61" s="583"/>
      <c r="G61" s="583"/>
      <c r="H61" s="583"/>
      <c r="I61" s="583"/>
      <c r="J61" s="583"/>
      <c r="K61" s="583"/>
      <c r="L61" s="502"/>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row>
    <row r="62" spans="1:58" s="6" customFormat="1" ht="219" customHeight="1" x14ac:dyDescent="0.2">
      <c r="A62" s="439" t="s">
        <v>9</v>
      </c>
      <c r="B62" s="584" t="s">
        <v>160</v>
      </c>
      <c r="C62" s="265" t="s">
        <v>161</v>
      </c>
      <c r="D62" s="534" t="s">
        <v>12</v>
      </c>
      <c r="E62" s="532" t="s">
        <v>127</v>
      </c>
      <c r="F62" s="271" t="s">
        <v>15</v>
      </c>
      <c r="G62" s="270">
        <v>461.9</v>
      </c>
      <c r="H62" s="270">
        <v>465.3</v>
      </c>
      <c r="I62" s="270">
        <v>241.1</v>
      </c>
      <c r="J62" s="270">
        <v>253.2</v>
      </c>
      <c r="K62" s="268">
        <v>253.2</v>
      </c>
      <c r="L62" s="585" t="s">
        <v>133</v>
      </c>
      <c r="M62" s="133"/>
      <c r="N62" s="133"/>
      <c r="O62" s="133"/>
      <c r="P62" s="133"/>
      <c r="Q62" s="133"/>
      <c r="R62" s="134"/>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45" customHeight="1" x14ac:dyDescent="0.2">
      <c r="A63" s="520"/>
      <c r="B63" s="584"/>
      <c r="C63" s="267"/>
      <c r="D63" s="535"/>
      <c r="E63" s="533"/>
      <c r="F63" s="283" t="s">
        <v>478</v>
      </c>
      <c r="G63" s="276">
        <v>246.4</v>
      </c>
      <c r="H63" s="276">
        <v>236.4</v>
      </c>
      <c r="I63" s="276"/>
      <c r="J63" s="276"/>
      <c r="K63" s="269"/>
      <c r="L63" s="585"/>
      <c r="M63" s="133"/>
      <c r="N63" s="133"/>
      <c r="O63" s="133"/>
      <c r="P63" s="133"/>
      <c r="Q63" s="133"/>
      <c r="R63" s="134"/>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218.25" customHeight="1" x14ac:dyDescent="0.2">
      <c r="A64" s="520"/>
      <c r="B64" s="494"/>
      <c r="C64" s="266" t="s">
        <v>419</v>
      </c>
      <c r="D64" s="46" t="s">
        <v>12</v>
      </c>
      <c r="E64" s="56" t="s">
        <v>127</v>
      </c>
      <c r="F64" s="262" t="s">
        <v>15</v>
      </c>
      <c r="G64" s="262">
        <v>222.6</v>
      </c>
      <c r="H64" s="262">
        <v>214</v>
      </c>
      <c r="I64" s="262">
        <v>225.4</v>
      </c>
      <c r="J64" s="262">
        <v>236.7</v>
      </c>
      <c r="K64" s="262">
        <v>236.7</v>
      </c>
      <c r="L64" s="435"/>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24.25" customHeight="1" x14ac:dyDescent="0.2">
      <c r="A65" s="520"/>
      <c r="B65" s="494"/>
      <c r="C65" s="56" t="s">
        <v>162</v>
      </c>
      <c r="D65" s="46" t="s">
        <v>12</v>
      </c>
      <c r="E65" s="56" t="s">
        <v>127</v>
      </c>
      <c r="F65" s="58" t="s">
        <v>69</v>
      </c>
      <c r="G65" s="58">
        <v>35436.800000000003</v>
      </c>
      <c r="H65" s="58">
        <v>37633.9</v>
      </c>
      <c r="I65" s="58">
        <v>39628.5</v>
      </c>
      <c r="J65" s="58">
        <v>41609.9</v>
      </c>
      <c r="K65" s="58">
        <v>41609.9</v>
      </c>
      <c r="L65" s="435"/>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68.25" customHeight="1" x14ac:dyDescent="0.2">
      <c r="A66" s="440"/>
      <c r="B66" s="548" t="s">
        <v>27</v>
      </c>
      <c r="C66" s="549"/>
      <c r="D66" s="549"/>
      <c r="E66" s="550"/>
      <c r="F66" s="50"/>
      <c r="G66" s="159">
        <f>G62+G64+G65</f>
        <v>36121.300000000003</v>
      </c>
      <c r="H66" s="159">
        <f t="shared" ref="H66:K66" si="5">H62+H64+H65</f>
        <v>38313.200000000004</v>
      </c>
      <c r="I66" s="159">
        <f t="shared" si="5"/>
        <v>40095</v>
      </c>
      <c r="J66" s="159">
        <f t="shared" si="5"/>
        <v>42099.8</v>
      </c>
      <c r="K66" s="159">
        <f t="shared" si="5"/>
        <v>42099.8</v>
      </c>
      <c r="L66" s="52"/>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54" customHeight="1" x14ac:dyDescent="0.2">
      <c r="A67" s="482" t="s">
        <v>163</v>
      </c>
      <c r="B67" s="484"/>
      <c r="C67" s="484"/>
      <c r="D67" s="484"/>
      <c r="E67" s="484"/>
      <c r="F67" s="484"/>
      <c r="G67" s="484"/>
      <c r="H67" s="484"/>
      <c r="I67" s="484"/>
      <c r="J67" s="484"/>
      <c r="K67" s="484"/>
      <c r="L67" s="575"/>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85.75" customHeight="1" x14ac:dyDescent="0.2">
      <c r="A68" s="543" t="s">
        <v>269</v>
      </c>
      <c r="B68" s="532" t="s">
        <v>168</v>
      </c>
      <c r="C68" s="60" t="s">
        <v>531</v>
      </c>
      <c r="D68" s="46" t="s">
        <v>12</v>
      </c>
      <c r="E68" s="56" t="s">
        <v>128</v>
      </c>
      <c r="F68" s="131" t="s">
        <v>135</v>
      </c>
      <c r="G68" s="51">
        <v>0</v>
      </c>
      <c r="H68" s="68">
        <v>0</v>
      </c>
      <c r="I68" s="68">
        <v>0</v>
      </c>
      <c r="J68" s="68">
        <v>0</v>
      </c>
      <c r="K68" s="68">
        <v>0</v>
      </c>
      <c r="L68" s="545" t="s">
        <v>129</v>
      </c>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232.5" customHeight="1" x14ac:dyDescent="0.2">
      <c r="A69" s="541"/>
      <c r="B69" s="544"/>
      <c r="C69" s="60" t="s">
        <v>169</v>
      </c>
      <c r="D69" s="46" t="s">
        <v>12</v>
      </c>
      <c r="E69" s="56" t="s">
        <v>128</v>
      </c>
      <c r="F69" s="131" t="s">
        <v>69</v>
      </c>
      <c r="G69" s="51">
        <v>1926.6</v>
      </c>
      <c r="H69" s="68">
        <v>2046</v>
      </c>
      <c r="I69" s="68">
        <v>2154.5</v>
      </c>
      <c r="J69" s="68">
        <v>2262.1999999999998</v>
      </c>
      <c r="K69" s="68">
        <v>2262.1999999999998</v>
      </c>
      <c r="L69" s="546"/>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29.5" customHeight="1" x14ac:dyDescent="0.2">
      <c r="A70" s="541"/>
      <c r="B70" s="533"/>
      <c r="C70" s="60" t="s">
        <v>170</v>
      </c>
      <c r="D70" s="46" t="s">
        <v>12</v>
      </c>
      <c r="E70" s="56" t="s">
        <v>128</v>
      </c>
      <c r="F70" s="131" t="s">
        <v>69</v>
      </c>
      <c r="G70" s="51">
        <v>515.70000000000005</v>
      </c>
      <c r="H70" s="68">
        <v>547.70000000000005</v>
      </c>
      <c r="I70" s="68">
        <v>576.70000000000005</v>
      </c>
      <c r="J70" s="68">
        <v>605.5</v>
      </c>
      <c r="K70" s="68">
        <v>605.5</v>
      </c>
      <c r="L70" s="54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51" customHeight="1" x14ac:dyDescent="0.2">
      <c r="A71" s="542"/>
      <c r="B71" s="548" t="s">
        <v>27</v>
      </c>
      <c r="C71" s="549"/>
      <c r="D71" s="549"/>
      <c r="E71" s="550"/>
      <c r="F71" s="49"/>
      <c r="G71" s="159">
        <f>G70+G69+G68</f>
        <v>2442.3000000000002</v>
      </c>
      <c r="H71" s="159">
        <f t="shared" ref="H71:K71" si="6">H70+H69+H68</f>
        <v>2593.6999999999998</v>
      </c>
      <c r="I71" s="159">
        <f t="shared" si="6"/>
        <v>2731.2</v>
      </c>
      <c r="J71" s="159">
        <f t="shared" si="6"/>
        <v>2867.7</v>
      </c>
      <c r="K71" s="159">
        <f t="shared" si="6"/>
        <v>2867.7</v>
      </c>
      <c r="L71" s="69"/>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ht="29.25" customHeight="1" x14ac:dyDescent="0.2">
      <c r="A72" s="551" t="s">
        <v>164</v>
      </c>
      <c r="B72" s="483"/>
      <c r="C72" s="552"/>
      <c r="D72" s="552"/>
      <c r="E72" s="552"/>
      <c r="F72" s="552"/>
      <c r="G72" s="552"/>
      <c r="H72" s="552"/>
      <c r="I72" s="552"/>
      <c r="J72" s="552"/>
      <c r="K72" s="552"/>
      <c r="L72" s="553"/>
    </row>
    <row r="73" spans="1:58" ht="387" customHeight="1" x14ac:dyDescent="0.2">
      <c r="A73" s="554" t="s">
        <v>270</v>
      </c>
      <c r="B73" s="481" t="s">
        <v>369</v>
      </c>
      <c r="C73" s="558" t="s">
        <v>171</v>
      </c>
      <c r="D73" s="560" t="s">
        <v>12</v>
      </c>
      <c r="E73" s="560" t="s">
        <v>10</v>
      </c>
      <c r="F73" s="562" t="s">
        <v>15</v>
      </c>
      <c r="G73" s="526">
        <v>25071</v>
      </c>
      <c r="H73" s="526">
        <v>29833.599999999999</v>
      </c>
      <c r="I73" s="526">
        <v>32525.1</v>
      </c>
      <c r="J73" s="526">
        <v>34672.6</v>
      </c>
      <c r="K73" s="526">
        <v>34672.6</v>
      </c>
      <c r="L73" s="528" t="s">
        <v>21</v>
      </c>
    </row>
    <row r="74" spans="1:58" ht="5.25" customHeight="1" x14ac:dyDescent="0.2">
      <c r="A74" s="555"/>
      <c r="B74" s="481"/>
      <c r="C74" s="559"/>
      <c r="D74" s="561"/>
      <c r="E74" s="561"/>
      <c r="F74" s="563"/>
      <c r="G74" s="527"/>
      <c r="H74" s="527"/>
      <c r="I74" s="527"/>
      <c r="J74" s="527"/>
      <c r="K74" s="527"/>
      <c r="L74" s="529"/>
    </row>
    <row r="75" spans="1:58" ht="92.25" customHeight="1" x14ac:dyDescent="0.2">
      <c r="A75" s="555"/>
      <c r="B75" s="614" t="s">
        <v>370</v>
      </c>
      <c r="C75" s="382" t="s">
        <v>293</v>
      </c>
      <c r="D75" s="383" t="s">
        <v>12</v>
      </c>
      <c r="E75" s="618" t="s">
        <v>134</v>
      </c>
      <c r="F75" s="384" t="s">
        <v>15</v>
      </c>
      <c r="G75" s="385">
        <v>6007.7</v>
      </c>
      <c r="H75" s="386">
        <v>6938.9</v>
      </c>
      <c r="I75" s="386">
        <v>7571.5</v>
      </c>
      <c r="J75" s="386">
        <v>8075.1</v>
      </c>
      <c r="K75" s="387">
        <v>8075.1</v>
      </c>
      <c r="L75" s="616" t="s">
        <v>173</v>
      </c>
    </row>
    <row r="76" spans="1:58" ht="205.5" customHeight="1" x14ac:dyDescent="0.2">
      <c r="A76" s="555"/>
      <c r="B76" s="615"/>
      <c r="C76" s="388" t="s">
        <v>506</v>
      </c>
      <c r="D76" s="560">
        <v>2021</v>
      </c>
      <c r="E76" s="561"/>
      <c r="F76" s="562" t="s">
        <v>511</v>
      </c>
      <c r="G76" s="379">
        <f>G77+G78+G79+G80</f>
        <v>900</v>
      </c>
      <c r="H76" s="379">
        <f>H77+H78+H79+H80</f>
        <v>0</v>
      </c>
      <c r="I76" s="379">
        <f>I77+I78+I79+I80</f>
        <v>0</v>
      </c>
      <c r="J76" s="379">
        <f>J77+J78+J79+J80</f>
        <v>0</v>
      </c>
      <c r="K76" s="389">
        <f>K77+K78+K79+K80</f>
        <v>0</v>
      </c>
      <c r="L76" s="617"/>
    </row>
    <row r="77" spans="1:58" ht="51" customHeight="1" x14ac:dyDescent="0.2">
      <c r="A77" s="555"/>
      <c r="B77" s="615"/>
      <c r="C77" s="390" t="s">
        <v>507</v>
      </c>
      <c r="D77" s="561"/>
      <c r="E77" s="561"/>
      <c r="F77" s="563"/>
      <c r="G77" s="374">
        <v>15</v>
      </c>
      <c r="H77" s="375">
        <v>0</v>
      </c>
      <c r="I77" s="375">
        <v>0</v>
      </c>
      <c r="J77" s="375">
        <v>0</v>
      </c>
      <c r="K77" s="391">
        <v>0</v>
      </c>
      <c r="L77" s="617"/>
    </row>
    <row r="78" spans="1:58" ht="50.25" customHeight="1" x14ac:dyDescent="0.2">
      <c r="A78" s="555"/>
      <c r="B78" s="615"/>
      <c r="C78" s="390" t="s">
        <v>508</v>
      </c>
      <c r="D78" s="561"/>
      <c r="E78" s="561"/>
      <c r="F78" s="563"/>
      <c r="G78" s="374">
        <v>15</v>
      </c>
      <c r="H78" s="375">
        <v>0</v>
      </c>
      <c r="I78" s="375">
        <v>0</v>
      </c>
      <c r="J78" s="375">
        <v>0</v>
      </c>
      <c r="K78" s="391">
        <v>0</v>
      </c>
      <c r="L78" s="617"/>
    </row>
    <row r="79" spans="1:58" ht="36" customHeight="1" x14ac:dyDescent="0.2">
      <c r="A79" s="555"/>
      <c r="B79" s="615"/>
      <c r="C79" s="390" t="s">
        <v>509</v>
      </c>
      <c r="D79" s="561"/>
      <c r="E79" s="561"/>
      <c r="F79" s="563"/>
      <c r="G79" s="374">
        <v>370</v>
      </c>
      <c r="H79" s="375">
        <v>0</v>
      </c>
      <c r="I79" s="375">
        <v>0</v>
      </c>
      <c r="J79" s="375">
        <v>0</v>
      </c>
      <c r="K79" s="391">
        <v>0</v>
      </c>
      <c r="L79" s="617"/>
    </row>
    <row r="80" spans="1:58" ht="49.5" customHeight="1" x14ac:dyDescent="0.2">
      <c r="A80" s="555"/>
      <c r="B80" s="615"/>
      <c r="C80" s="380" t="s">
        <v>510</v>
      </c>
      <c r="D80" s="613"/>
      <c r="E80" s="619"/>
      <c r="F80" s="612"/>
      <c r="G80" s="392">
        <v>500</v>
      </c>
      <c r="H80" s="392">
        <v>0</v>
      </c>
      <c r="I80" s="392">
        <v>0</v>
      </c>
      <c r="J80" s="392">
        <v>0</v>
      </c>
      <c r="K80" s="393">
        <v>0</v>
      </c>
      <c r="L80" s="617"/>
    </row>
    <row r="81" spans="1:12" ht="96" customHeight="1" x14ac:dyDescent="0.2">
      <c r="A81" s="555"/>
      <c r="B81" s="431" t="s">
        <v>532</v>
      </c>
      <c r="C81" s="307" t="s">
        <v>533</v>
      </c>
      <c r="D81" s="433" t="s">
        <v>527</v>
      </c>
      <c r="E81" s="404" t="s">
        <v>552</v>
      </c>
      <c r="F81" s="428" t="s">
        <v>493</v>
      </c>
      <c r="G81" s="417"/>
      <c r="H81" s="417">
        <v>5970.3</v>
      </c>
      <c r="I81" s="417">
        <v>6387.5</v>
      </c>
      <c r="J81" s="417">
        <v>6796.3</v>
      </c>
      <c r="K81" s="418">
        <v>6796.3</v>
      </c>
      <c r="L81" s="610" t="s">
        <v>551</v>
      </c>
    </row>
    <row r="82" spans="1:12" ht="189.75" customHeight="1" x14ac:dyDescent="0.2">
      <c r="A82" s="555"/>
      <c r="B82" s="432"/>
      <c r="C82" s="307" t="s">
        <v>534</v>
      </c>
      <c r="D82" s="434"/>
      <c r="E82" s="404" t="s">
        <v>553</v>
      </c>
      <c r="F82" s="429"/>
      <c r="G82" s="417"/>
      <c r="H82" s="417"/>
      <c r="I82" s="417"/>
      <c r="J82" s="417"/>
      <c r="K82" s="418"/>
      <c r="L82" s="611"/>
    </row>
    <row r="83" spans="1:12" ht="322.5" customHeight="1" x14ac:dyDescent="0.2">
      <c r="A83" s="555"/>
      <c r="B83" s="432"/>
      <c r="C83" s="307" t="s">
        <v>535</v>
      </c>
      <c r="D83" s="434"/>
      <c r="E83" s="404" t="s">
        <v>554</v>
      </c>
      <c r="F83" s="429"/>
      <c r="G83" s="417"/>
      <c r="H83" s="417"/>
      <c r="I83" s="417"/>
      <c r="J83" s="417"/>
      <c r="K83" s="418"/>
      <c r="L83" s="611"/>
    </row>
    <row r="84" spans="1:12" ht="231" customHeight="1" x14ac:dyDescent="0.2">
      <c r="A84" s="555"/>
      <c r="B84" s="432"/>
      <c r="C84" s="307" t="s">
        <v>536</v>
      </c>
      <c r="D84" s="434"/>
      <c r="E84" s="404" t="s">
        <v>552</v>
      </c>
      <c r="F84" s="429"/>
      <c r="G84" s="417"/>
      <c r="H84" s="417"/>
      <c r="I84" s="417"/>
      <c r="J84" s="417"/>
      <c r="K84" s="418"/>
      <c r="L84" s="611"/>
    </row>
    <row r="85" spans="1:12" ht="114" customHeight="1" x14ac:dyDescent="0.2">
      <c r="A85" s="555"/>
      <c r="B85" s="432"/>
      <c r="C85" s="395" t="s">
        <v>537</v>
      </c>
      <c r="D85" s="434"/>
      <c r="E85" s="404" t="s">
        <v>555</v>
      </c>
      <c r="F85" s="429"/>
      <c r="G85" s="381"/>
      <c r="H85" s="381"/>
      <c r="I85" s="381"/>
      <c r="J85" s="381"/>
      <c r="K85" s="394"/>
      <c r="L85" s="611"/>
    </row>
    <row r="86" spans="1:12" ht="230.25" customHeight="1" x14ac:dyDescent="0.2">
      <c r="A86" s="555"/>
      <c r="B86" s="432"/>
      <c r="C86" s="395" t="s">
        <v>538</v>
      </c>
      <c r="D86" s="434"/>
      <c r="E86" s="404" t="s">
        <v>556</v>
      </c>
      <c r="F86" s="429"/>
      <c r="G86" s="381"/>
      <c r="H86" s="381"/>
      <c r="I86" s="381"/>
      <c r="J86" s="381"/>
      <c r="K86" s="394"/>
      <c r="L86" s="611"/>
    </row>
    <row r="87" spans="1:12" ht="135" customHeight="1" x14ac:dyDescent="0.2">
      <c r="A87" s="555"/>
      <c r="B87" s="432"/>
      <c r="C87" s="395" t="s">
        <v>539</v>
      </c>
      <c r="D87" s="434"/>
      <c r="E87" s="404" t="s">
        <v>557</v>
      </c>
      <c r="F87" s="429"/>
      <c r="G87" s="381"/>
      <c r="H87" s="381"/>
      <c r="I87" s="381"/>
      <c r="J87" s="381"/>
      <c r="K87" s="394"/>
      <c r="L87" s="611"/>
    </row>
    <row r="88" spans="1:12" ht="165" customHeight="1" x14ac:dyDescent="0.2">
      <c r="A88" s="555"/>
      <c r="B88" s="432"/>
      <c r="C88" s="395" t="s">
        <v>540</v>
      </c>
      <c r="D88" s="434"/>
      <c r="E88" s="404" t="s">
        <v>558</v>
      </c>
      <c r="F88" s="429"/>
      <c r="G88" s="381"/>
      <c r="H88" s="381"/>
      <c r="I88" s="381"/>
      <c r="J88" s="381"/>
      <c r="K88" s="394"/>
      <c r="L88" s="611"/>
    </row>
    <row r="89" spans="1:12" ht="309" customHeight="1" x14ac:dyDescent="0.2">
      <c r="A89" s="555"/>
      <c r="B89" s="432"/>
      <c r="C89" s="395" t="s">
        <v>541</v>
      </c>
      <c r="D89" s="434"/>
      <c r="E89" s="404" t="s">
        <v>559</v>
      </c>
      <c r="F89" s="429"/>
      <c r="G89" s="381"/>
      <c r="H89" s="381"/>
      <c r="I89" s="381"/>
      <c r="J89" s="381"/>
      <c r="K89" s="394"/>
      <c r="L89" s="611"/>
    </row>
    <row r="90" spans="1:12" ht="234" customHeight="1" x14ac:dyDescent="0.2">
      <c r="A90" s="555"/>
      <c r="B90" s="432"/>
      <c r="C90" s="307" t="s">
        <v>566</v>
      </c>
      <c r="D90" s="434"/>
      <c r="E90" s="404" t="s">
        <v>560</v>
      </c>
      <c r="F90" s="429"/>
      <c r="G90" s="417"/>
      <c r="H90" s="417">
        <v>591.79999999999995</v>
      </c>
      <c r="I90" s="417">
        <v>768.2</v>
      </c>
      <c r="J90" s="417">
        <v>818.8</v>
      </c>
      <c r="K90" s="418">
        <v>818.8</v>
      </c>
      <c r="L90" s="611"/>
    </row>
    <row r="91" spans="1:12" ht="196.5" customHeight="1" x14ac:dyDescent="0.2">
      <c r="A91" s="555"/>
      <c r="B91" s="432"/>
      <c r="C91" s="307" t="s">
        <v>542</v>
      </c>
      <c r="D91" s="434"/>
      <c r="E91" s="404" t="s">
        <v>552</v>
      </c>
      <c r="F91" s="429"/>
      <c r="G91" s="381"/>
      <c r="H91" s="381"/>
      <c r="I91" s="381"/>
      <c r="J91" s="381"/>
      <c r="K91" s="394"/>
      <c r="L91" s="611"/>
    </row>
    <row r="92" spans="1:12" ht="276.75" customHeight="1" x14ac:dyDescent="0.2">
      <c r="A92" s="555"/>
      <c r="B92" s="432"/>
      <c r="C92" s="397" t="s">
        <v>543</v>
      </c>
      <c r="D92" s="434"/>
      <c r="E92" s="412" t="s">
        <v>561</v>
      </c>
      <c r="F92" s="430"/>
      <c r="G92" s="398"/>
      <c r="H92" s="398"/>
      <c r="I92" s="398"/>
      <c r="J92" s="398"/>
      <c r="K92" s="399"/>
      <c r="L92" s="611"/>
    </row>
    <row r="93" spans="1:12" ht="67.5" customHeight="1" x14ac:dyDescent="0.2">
      <c r="A93" s="556"/>
      <c r="B93" s="557" t="s">
        <v>27</v>
      </c>
      <c r="C93" s="557"/>
      <c r="D93" s="557"/>
      <c r="E93" s="557"/>
      <c r="F93" s="400"/>
      <c r="G93" s="251">
        <f>G73+G75+G76+G81+G90</f>
        <v>31978.7</v>
      </c>
      <c r="H93" s="251">
        <f t="shared" ref="H93:K93" si="7">H73+H75+H76+H81+H90</f>
        <v>43334.600000000006</v>
      </c>
      <c r="I93" s="251">
        <f t="shared" si="7"/>
        <v>47252.299999999996</v>
      </c>
      <c r="J93" s="251">
        <f t="shared" si="7"/>
        <v>50362.8</v>
      </c>
      <c r="K93" s="251">
        <f t="shared" si="7"/>
        <v>50362.8</v>
      </c>
      <c r="L93" s="400"/>
    </row>
    <row r="94" spans="1:12" ht="33.75" customHeight="1" x14ac:dyDescent="0.2">
      <c r="A94" s="536" t="s">
        <v>437</v>
      </c>
      <c r="B94" s="537"/>
      <c r="C94" s="538"/>
      <c r="D94" s="537"/>
      <c r="E94" s="537"/>
      <c r="F94" s="537"/>
      <c r="G94" s="537"/>
      <c r="H94" s="537"/>
      <c r="I94" s="537"/>
      <c r="J94" s="537"/>
      <c r="K94" s="537"/>
      <c r="L94" s="539"/>
    </row>
    <row r="95" spans="1:12" ht="263.25" customHeight="1" x14ac:dyDescent="0.2">
      <c r="A95" s="317"/>
      <c r="B95" s="441" t="s">
        <v>476</v>
      </c>
      <c r="C95" s="320" t="s">
        <v>544</v>
      </c>
      <c r="D95" s="444" t="s">
        <v>12</v>
      </c>
      <c r="E95" s="447" t="s">
        <v>483</v>
      </c>
      <c r="F95" s="453" t="s">
        <v>15</v>
      </c>
      <c r="G95" s="44">
        <f>G96+G97+G98+G99+G100+G101</f>
        <v>104.3</v>
      </c>
      <c r="H95" s="44">
        <v>184.3</v>
      </c>
      <c r="I95" s="44">
        <v>194.1</v>
      </c>
      <c r="J95" s="44">
        <v>203.8</v>
      </c>
      <c r="K95" s="44">
        <v>203.8</v>
      </c>
      <c r="L95" s="450" t="s">
        <v>430</v>
      </c>
    </row>
    <row r="96" spans="1:12" ht="53.25" customHeight="1" x14ac:dyDescent="0.2">
      <c r="A96" s="396"/>
      <c r="B96" s="442"/>
      <c r="C96" s="401" t="s">
        <v>545</v>
      </c>
      <c r="D96" s="445"/>
      <c r="E96" s="448"/>
      <c r="F96" s="454"/>
      <c r="G96" s="403">
        <v>14.1</v>
      </c>
      <c r="H96" s="403">
        <v>0</v>
      </c>
      <c r="I96" s="403">
        <v>0</v>
      </c>
      <c r="J96" s="403">
        <v>0</v>
      </c>
      <c r="K96" s="403">
        <v>0</v>
      </c>
      <c r="L96" s="451"/>
    </row>
    <row r="97" spans="1:13" ht="31.5" customHeight="1" x14ac:dyDescent="0.2">
      <c r="A97" s="396"/>
      <c r="B97" s="442"/>
      <c r="C97" s="401" t="s">
        <v>546</v>
      </c>
      <c r="D97" s="445"/>
      <c r="E97" s="448"/>
      <c r="F97" s="454"/>
      <c r="G97" s="403">
        <v>14</v>
      </c>
      <c r="H97" s="403">
        <v>0</v>
      </c>
      <c r="I97" s="403">
        <v>0</v>
      </c>
      <c r="J97" s="403">
        <v>0</v>
      </c>
      <c r="K97" s="403">
        <v>0</v>
      </c>
      <c r="L97" s="451"/>
    </row>
    <row r="98" spans="1:13" ht="31.5" customHeight="1" x14ac:dyDescent="0.2">
      <c r="A98" s="396"/>
      <c r="B98" s="442"/>
      <c r="C98" s="401" t="s">
        <v>547</v>
      </c>
      <c r="D98" s="445"/>
      <c r="E98" s="448"/>
      <c r="F98" s="454"/>
      <c r="G98" s="403">
        <v>14.2</v>
      </c>
      <c r="H98" s="403">
        <v>0</v>
      </c>
      <c r="I98" s="403">
        <v>0</v>
      </c>
      <c r="J98" s="403">
        <v>0</v>
      </c>
      <c r="K98" s="403">
        <v>0</v>
      </c>
      <c r="L98" s="451"/>
    </row>
    <row r="99" spans="1:13" ht="20.25" customHeight="1" x14ac:dyDescent="0.2">
      <c r="A99" s="396"/>
      <c r="B99" s="442"/>
      <c r="C99" s="401" t="s">
        <v>548</v>
      </c>
      <c r="D99" s="445"/>
      <c r="E99" s="448"/>
      <c r="F99" s="454"/>
      <c r="G99" s="403">
        <v>25</v>
      </c>
      <c r="H99" s="403">
        <v>0</v>
      </c>
      <c r="I99" s="403">
        <v>0</v>
      </c>
      <c r="J99" s="403">
        <v>0</v>
      </c>
      <c r="K99" s="403">
        <v>0</v>
      </c>
      <c r="L99" s="451"/>
    </row>
    <row r="100" spans="1:13" ht="33" customHeight="1" x14ac:dyDescent="0.2">
      <c r="A100" s="317"/>
      <c r="B100" s="442"/>
      <c r="C100" s="401" t="s">
        <v>549</v>
      </c>
      <c r="D100" s="445"/>
      <c r="E100" s="448"/>
      <c r="F100" s="454"/>
      <c r="G100" s="403">
        <v>29.3</v>
      </c>
      <c r="H100" s="403">
        <v>0</v>
      </c>
      <c r="I100" s="403">
        <v>0</v>
      </c>
      <c r="J100" s="403">
        <v>0</v>
      </c>
      <c r="K100" s="403">
        <v>0</v>
      </c>
      <c r="L100" s="451"/>
    </row>
    <row r="101" spans="1:13" ht="37.5" customHeight="1" x14ac:dyDescent="0.2">
      <c r="A101" s="439" t="s">
        <v>271</v>
      </c>
      <c r="B101" s="443"/>
      <c r="C101" s="402" t="s">
        <v>550</v>
      </c>
      <c r="D101" s="446"/>
      <c r="E101" s="449"/>
      <c r="F101" s="455"/>
      <c r="G101" s="403">
        <v>7.7</v>
      </c>
      <c r="H101" s="403">
        <v>0</v>
      </c>
      <c r="I101" s="403">
        <v>0</v>
      </c>
      <c r="J101" s="403">
        <v>0</v>
      </c>
      <c r="K101" s="403">
        <v>0</v>
      </c>
      <c r="L101" s="452"/>
    </row>
    <row r="102" spans="1:13" ht="252.75" customHeight="1" x14ac:dyDescent="0.2">
      <c r="A102" s="520"/>
      <c r="B102" s="199" t="s">
        <v>453</v>
      </c>
      <c r="C102" s="319" t="s">
        <v>454</v>
      </c>
      <c r="D102" s="196" t="s">
        <v>12</v>
      </c>
      <c r="E102" s="197" t="s">
        <v>455</v>
      </c>
      <c r="F102" s="198" t="s">
        <v>15</v>
      </c>
      <c r="G102" s="50">
        <v>0</v>
      </c>
      <c r="H102" s="50">
        <v>10</v>
      </c>
      <c r="I102" s="50">
        <v>10.5</v>
      </c>
      <c r="J102" s="50">
        <v>11</v>
      </c>
      <c r="K102" s="50">
        <v>11</v>
      </c>
      <c r="L102" s="49" t="s">
        <v>456</v>
      </c>
    </row>
    <row r="103" spans="1:13" ht="390" customHeight="1" x14ac:dyDescent="0.2">
      <c r="A103" s="520"/>
      <c r="B103" s="61" t="s">
        <v>299</v>
      </c>
      <c r="C103" s="53" t="s">
        <v>462</v>
      </c>
      <c r="D103" s="39" t="s">
        <v>12</v>
      </c>
      <c r="E103" s="40" t="s">
        <v>461</v>
      </c>
      <c r="F103" s="47" t="s">
        <v>15</v>
      </c>
      <c r="G103" s="55">
        <v>39.799999999999997</v>
      </c>
      <c r="H103" s="55">
        <v>80</v>
      </c>
      <c r="I103" s="55">
        <v>80</v>
      </c>
      <c r="J103" s="55">
        <v>80</v>
      </c>
      <c r="K103" s="55">
        <v>80</v>
      </c>
      <c r="L103" s="47" t="s">
        <v>460</v>
      </c>
    </row>
    <row r="104" spans="1:13" ht="170.25" customHeight="1" x14ac:dyDescent="0.2">
      <c r="A104" s="520"/>
      <c r="B104" s="459" t="s">
        <v>174</v>
      </c>
      <c r="C104" s="53" t="s">
        <v>175</v>
      </c>
      <c r="D104" s="39" t="s">
        <v>12</v>
      </c>
      <c r="E104" s="40" t="s">
        <v>34</v>
      </c>
      <c r="F104" s="47" t="s">
        <v>35</v>
      </c>
      <c r="G104" s="55"/>
      <c r="H104" s="55"/>
      <c r="I104" s="55"/>
      <c r="J104" s="55"/>
      <c r="K104" s="70"/>
      <c r="L104" s="47" t="s">
        <v>19</v>
      </c>
      <c r="M104" s="2"/>
    </row>
    <row r="105" spans="1:13" ht="279.75" customHeight="1" x14ac:dyDescent="0.2">
      <c r="A105" s="520"/>
      <c r="B105" s="460"/>
      <c r="C105" s="53" t="s">
        <v>176</v>
      </c>
      <c r="D105" s="39" t="s">
        <v>12</v>
      </c>
      <c r="E105" s="53" t="s">
        <v>468</v>
      </c>
      <c r="F105" s="47" t="s">
        <v>32</v>
      </c>
      <c r="G105" s="55"/>
      <c r="H105" s="55"/>
      <c r="I105" s="55"/>
      <c r="J105" s="55"/>
      <c r="K105" s="70"/>
      <c r="L105" s="47" t="s">
        <v>467</v>
      </c>
      <c r="M105" s="2"/>
    </row>
    <row r="106" spans="1:13" ht="375" customHeight="1" x14ac:dyDescent="0.2">
      <c r="A106" s="520"/>
      <c r="B106" s="119" t="s">
        <v>319</v>
      </c>
      <c r="C106" s="53" t="s">
        <v>463</v>
      </c>
      <c r="D106" s="39" t="s">
        <v>12</v>
      </c>
      <c r="E106" s="123" t="s">
        <v>464</v>
      </c>
      <c r="F106" s="47" t="s">
        <v>32</v>
      </c>
      <c r="G106" s="55"/>
      <c r="H106" s="55"/>
      <c r="I106" s="55"/>
      <c r="J106" s="55"/>
      <c r="K106" s="70"/>
      <c r="L106" s="47" t="s">
        <v>37</v>
      </c>
      <c r="M106" s="2"/>
    </row>
    <row r="107" spans="1:13" ht="173.25" customHeight="1" x14ac:dyDescent="0.2">
      <c r="A107" s="520"/>
      <c r="B107" s="71"/>
      <c r="C107" s="53" t="s">
        <v>314</v>
      </c>
      <c r="D107" s="39" t="s">
        <v>12</v>
      </c>
      <c r="E107" s="40" t="s">
        <v>465</v>
      </c>
      <c r="F107" s="41" t="s">
        <v>15</v>
      </c>
      <c r="G107" s="55">
        <v>0</v>
      </c>
      <c r="H107" s="55">
        <v>100</v>
      </c>
      <c r="I107" s="55">
        <v>100</v>
      </c>
      <c r="J107" s="55">
        <v>100</v>
      </c>
      <c r="K107" s="55">
        <v>100</v>
      </c>
      <c r="L107" s="58" t="s">
        <v>22</v>
      </c>
      <c r="M107" s="2"/>
    </row>
    <row r="108" spans="1:13" ht="254.25" customHeight="1" x14ac:dyDescent="0.2">
      <c r="A108" s="520"/>
      <c r="B108" s="61" t="s">
        <v>324</v>
      </c>
      <c r="C108" s="53" t="s">
        <v>469</v>
      </c>
      <c r="D108" s="39" t="s">
        <v>12</v>
      </c>
      <c r="E108" s="40" t="s">
        <v>466</v>
      </c>
      <c r="F108" s="47" t="s">
        <v>32</v>
      </c>
      <c r="G108" s="55"/>
      <c r="H108" s="55"/>
      <c r="I108" s="55"/>
      <c r="J108" s="55"/>
      <c r="K108" s="70"/>
      <c r="L108" s="47" t="s">
        <v>36</v>
      </c>
      <c r="M108" s="2"/>
    </row>
    <row r="109" spans="1:13" ht="66" customHeight="1" x14ac:dyDescent="0.2">
      <c r="A109" s="440"/>
      <c r="B109" s="63" t="s">
        <v>27</v>
      </c>
      <c r="C109" s="72"/>
      <c r="D109" s="72"/>
      <c r="E109" s="73"/>
      <c r="F109" s="41"/>
      <c r="G109" s="59">
        <f>G108+G107+G106+G105+G104+G103+G102+G95</f>
        <v>144.1</v>
      </c>
      <c r="H109" s="59">
        <f t="shared" ref="H109:K109" si="8">H108+H107+H106+H105+H104+H103+H102+H95</f>
        <v>374.3</v>
      </c>
      <c r="I109" s="59">
        <f t="shared" si="8"/>
        <v>384.6</v>
      </c>
      <c r="J109" s="59">
        <f t="shared" si="8"/>
        <v>394.8</v>
      </c>
      <c r="K109" s="59">
        <f t="shared" si="8"/>
        <v>394.8</v>
      </c>
      <c r="L109" s="47"/>
      <c r="M109" s="2"/>
    </row>
    <row r="110" spans="1:13" ht="33" customHeight="1" x14ac:dyDescent="0.2">
      <c r="A110" s="540" t="s">
        <v>172</v>
      </c>
      <c r="B110" s="540"/>
      <c r="C110" s="540"/>
      <c r="D110" s="540"/>
      <c r="E110" s="540"/>
      <c r="F110" s="540"/>
      <c r="G110" s="540"/>
      <c r="H110" s="540"/>
      <c r="I110" s="540"/>
      <c r="J110" s="540"/>
      <c r="K110" s="540"/>
      <c r="L110" s="540"/>
    </row>
    <row r="111" spans="1:13" ht="350.25" customHeight="1" x14ac:dyDescent="0.2">
      <c r="A111" s="541" t="s">
        <v>268</v>
      </c>
      <c r="B111" s="459" t="s">
        <v>177</v>
      </c>
      <c r="C111" s="74" t="s">
        <v>178</v>
      </c>
      <c r="D111" s="75" t="s">
        <v>12</v>
      </c>
      <c r="E111" s="193" t="s">
        <v>358</v>
      </c>
      <c r="F111" s="77" t="s">
        <v>315</v>
      </c>
      <c r="G111" s="78"/>
      <c r="H111" s="79"/>
      <c r="I111" s="79"/>
      <c r="J111" s="79"/>
      <c r="K111" s="80"/>
      <c r="L111" s="81" t="s">
        <v>186</v>
      </c>
    </row>
    <row r="112" spans="1:13" ht="135" customHeight="1" x14ac:dyDescent="0.2">
      <c r="A112" s="541"/>
      <c r="B112" s="523"/>
      <c r="C112" s="83" t="s">
        <v>179</v>
      </c>
      <c r="D112" s="84" t="s">
        <v>12</v>
      </c>
      <c r="E112" s="194" t="s">
        <v>80</v>
      </c>
      <c r="F112" s="86" t="s">
        <v>35</v>
      </c>
      <c r="G112" s="87"/>
      <c r="H112" s="88"/>
      <c r="I112" s="88"/>
      <c r="J112" s="88"/>
      <c r="K112" s="89"/>
      <c r="L112" s="90" t="s">
        <v>114</v>
      </c>
    </row>
    <row r="113" spans="1:12" ht="339" customHeight="1" x14ac:dyDescent="0.2">
      <c r="A113" s="541"/>
      <c r="B113" s="189" t="s">
        <v>329</v>
      </c>
      <c r="C113" s="60" t="s">
        <v>180</v>
      </c>
      <c r="D113" s="192" t="s">
        <v>12</v>
      </c>
      <c r="E113" s="195" t="s">
        <v>81</v>
      </c>
      <c r="F113" s="41" t="s">
        <v>32</v>
      </c>
      <c r="G113" s="55"/>
      <c r="H113" s="62"/>
      <c r="I113" s="62"/>
      <c r="J113" s="62"/>
      <c r="K113" s="70"/>
      <c r="L113" s="190" t="s">
        <v>113</v>
      </c>
    </row>
    <row r="114" spans="1:12" ht="318" customHeight="1" x14ac:dyDescent="0.2">
      <c r="A114" s="541"/>
      <c r="B114" s="191" t="s">
        <v>181</v>
      </c>
      <c r="C114" s="74" t="s">
        <v>325</v>
      </c>
      <c r="D114" s="75" t="s">
        <v>12</v>
      </c>
      <c r="E114" s="76" t="s">
        <v>82</v>
      </c>
      <c r="F114" s="77" t="s">
        <v>35</v>
      </c>
      <c r="G114" s="78"/>
      <c r="H114" s="79"/>
      <c r="I114" s="79"/>
      <c r="J114" s="79"/>
      <c r="K114" s="80"/>
      <c r="L114" s="94" t="s">
        <v>115</v>
      </c>
    </row>
    <row r="115" spans="1:12" ht="324.75" customHeight="1" x14ac:dyDescent="0.2">
      <c r="A115" s="541"/>
      <c r="B115" s="61" t="s">
        <v>182</v>
      </c>
      <c r="C115" s="74" t="s">
        <v>183</v>
      </c>
      <c r="D115" s="75" t="s">
        <v>12</v>
      </c>
      <c r="E115" s="76" t="s">
        <v>82</v>
      </c>
      <c r="F115" s="77" t="s">
        <v>35</v>
      </c>
      <c r="G115" s="78"/>
      <c r="H115" s="79"/>
      <c r="I115" s="79"/>
      <c r="J115" s="79"/>
      <c r="K115" s="80"/>
      <c r="L115" s="47" t="s">
        <v>38</v>
      </c>
    </row>
    <row r="116" spans="1:12" ht="128.25" customHeight="1" x14ac:dyDescent="0.2">
      <c r="A116" s="541"/>
      <c r="B116" s="459" t="s">
        <v>326</v>
      </c>
      <c r="C116" s="82" t="s">
        <v>184</v>
      </c>
      <c r="D116" s="75" t="s">
        <v>12</v>
      </c>
      <c r="E116" s="76" t="s">
        <v>82</v>
      </c>
      <c r="F116" s="77" t="s">
        <v>35</v>
      </c>
      <c r="G116" s="78"/>
      <c r="H116" s="79"/>
      <c r="I116" s="79"/>
      <c r="J116" s="79"/>
      <c r="K116" s="80"/>
      <c r="L116" s="47" t="s">
        <v>116</v>
      </c>
    </row>
    <row r="117" spans="1:12" ht="153.75" customHeight="1" x14ac:dyDescent="0.2">
      <c r="A117" s="541"/>
      <c r="B117" s="523"/>
      <c r="C117" s="74" t="s">
        <v>260</v>
      </c>
      <c r="D117" s="75" t="s">
        <v>12</v>
      </c>
      <c r="E117" s="76" t="s">
        <v>82</v>
      </c>
      <c r="F117" s="77" t="s">
        <v>35</v>
      </c>
      <c r="G117" s="78"/>
      <c r="H117" s="79"/>
      <c r="I117" s="79"/>
      <c r="J117" s="79"/>
      <c r="K117" s="80"/>
      <c r="L117" s="47" t="s">
        <v>117</v>
      </c>
    </row>
    <row r="118" spans="1:12" ht="217.5" customHeight="1" x14ac:dyDescent="0.2">
      <c r="A118" s="541"/>
      <c r="B118" s="523"/>
      <c r="C118" s="74" t="s">
        <v>259</v>
      </c>
      <c r="D118" s="75" t="s">
        <v>12</v>
      </c>
      <c r="E118" s="76" t="s">
        <v>82</v>
      </c>
      <c r="F118" s="77" t="s">
        <v>35</v>
      </c>
      <c r="G118" s="78"/>
      <c r="H118" s="79"/>
      <c r="I118" s="79"/>
      <c r="J118" s="79"/>
      <c r="K118" s="80"/>
      <c r="L118" s="47" t="s">
        <v>39</v>
      </c>
    </row>
    <row r="119" spans="1:12" ht="229.5" customHeight="1" x14ac:dyDescent="0.2">
      <c r="A119" s="541"/>
      <c r="B119" s="460"/>
      <c r="C119" s="74" t="s">
        <v>185</v>
      </c>
      <c r="D119" s="75" t="s">
        <v>12</v>
      </c>
      <c r="E119" s="76" t="s">
        <v>330</v>
      </c>
      <c r="F119" s="77" t="s">
        <v>35</v>
      </c>
      <c r="G119" s="78"/>
      <c r="H119" s="79"/>
      <c r="I119" s="79"/>
      <c r="J119" s="79"/>
      <c r="K119" s="80"/>
      <c r="L119" s="47" t="s">
        <v>39</v>
      </c>
    </row>
    <row r="120" spans="1:12" ht="408.75" customHeight="1" x14ac:dyDescent="0.2">
      <c r="A120" s="541"/>
      <c r="B120" s="61" t="s">
        <v>372</v>
      </c>
      <c r="C120" s="83" t="s">
        <v>327</v>
      </c>
      <c r="D120" s="84" t="s">
        <v>12</v>
      </c>
      <c r="E120" s="85" t="s">
        <v>40</v>
      </c>
      <c r="F120" s="86" t="s">
        <v>32</v>
      </c>
      <c r="G120" s="87"/>
      <c r="H120" s="88"/>
      <c r="I120" s="88"/>
      <c r="J120" s="88"/>
      <c r="K120" s="89"/>
      <c r="L120" s="90" t="s">
        <v>118</v>
      </c>
    </row>
    <row r="121" spans="1:12" ht="408.75" customHeight="1" x14ac:dyDescent="0.2">
      <c r="A121" s="541"/>
      <c r="B121" s="61" t="s">
        <v>371</v>
      </c>
      <c r="C121" s="53" t="s">
        <v>328</v>
      </c>
      <c r="D121" s="39" t="s">
        <v>12</v>
      </c>
      <c r="E121" s="138" t="s">
        <v>41</v>
      </c>
      <c r="F121" s="125" t="s">
        <v>42</v>
      </c>
      <c r="G121" s="55"/>
      <c r="H121" s="62"/>
      <c r="I121" s="91"/>
      <c r="J121" s="62"/>
      <c r="K121" s="70"/>
      <c r="L121" s="47" t="s">
        <v>119</v>
      </c>
    </row>
    <row r="122" spans="1:12" ht="73.5" customHeight="1" x14ac:dyDescent="0.2">
      <c r="A122" s="542"/>
      <c r="B122" s="63" t="s">
        <v>27</v>
      </c>
      <c r="C122" s="74"/>
      <c r="D122" s="92"/>
      <c r="E122" s="92"/>
      <c r="F122" s="77"/>
      <c r="G122" s="93">
        <f>G121+G120+G119+G118+G117+G116+G115+G114+G113+G112+G111</f>
        <v>0</v>
      </c>
      <c r="H122" s="93">
        <f t="shared" ref="H122:K122" si="9">H121+H120+H119+H118+H117+H116+H115+H114+H113+H112+H111</f>
        <v>0</v>
      </c>
      <c r="I122" s="93">
        <f t="shared" si="9"/>
        <v>0</v>
      </c>
      <c r="J122" s="93">
        <f t="shared" si="9"/>
        <v>0</v>
      </c>
      <c r="K122" s="93">
        <f t="shared" si="9"/>
        <v>0</v>
      </c>
      <c r="L122" s="94"/>
    </row>
    <row r="123" spans="1:12" ht="69" customHeight="1" x14ac:dyDescent="0.2">
      <c r="A123" s="530" t="s">
        <v>165</v>
      </c>
      <c r="B123" s="531"/>
      <c r="C123" s="531"/>
      <c r="D123" s="531"/>
      <c r="E123" s="531"/>
      <c r="F123" s="531"/>
      <c r="G123" s="531"/>
      <c r="H123" s="531"/>
      <c r="I123" s="531"/>
      <c r="J123" s="531"/>
      <c r="K123" s="531"/>
      <c r="L123" s="531"/>
    </row>
    <row r="124" spans="1:12" ht="298.5" customHeight="1" x14ac:dyDescent="0.2">
      <c r="A124" s="439" t="s">
        <v>272</v>
      </c>
      <c r="B124" s="480" t="s">
        <v>187</v>
      </c>
      <c r="C124" s="61" t="s">
        <v>188</v>
      </c>
      <c r="D124" s="65" t="s">
        <v>12</v>
      </c>
      <c r="E124" s="61" t="s">
        <v>350</v>
      </c>
      <c r="F124" s="66" t="s">
        <v>32</v>
      </c>
      <c r="G124" s="65"/>
      <c r="H124" s="65"/>
      <c r="I124" s="65"/>
      <c r="J124" s="65"/>
      <c r="K124" s="65"/>
      <c r="L124" s="66" t="s">
        <v>43</v>
      </c>
    </row>
    <row r="125" spans="1:12" ht="345.75" customHeight="1" x14ac:dyDescent="0.2">
      <c r="A125" s="520"/>
      <c r="B125" s="480"/>
      <c r="C125" s="61" t="s">
        <v>189</v>
      </c>
      <c r="D125" s="65" t="s">
        <v>12</v>
      </c>
      <c r="E125" s="61" t="s">
        <v>349</v>
      </c>
      <c r="F125" s="66" t="s">
        <v>32</v>
      </c>
      <c r="G125" s="95"/>
      <c r="H125" s="95"/>
      <c r="I125" s="95"/>
      <c r="J125" s="95"/>
      <c r="K125" s="95"/>
      <c r="L125" s="66" t="s">
        <v>44</v>
      </c>
    </row>
    <row r="126" spans="1:12" ht="348" customHeight="1" x14ac:dyDescent="0.2">
      <c r="A126" s="520"/>
      <c r="B126" s="480"/>
      <c r="C126" s="61" t="s">
        <v>190</v>
      </c>
      <c r="D126" s="65" t="s">
        <v>12</v>
      </c>
      <c r="E126" s="66" t="s">
        <v>349</v>
      </c>
      <c r="F126" s="66" t="s">
        <v>32</v>
      </c>
      <c r="G126" s="65"/>
      <c r="H126" s="65"/>
      <c r="I126" s="65"/>
      <c r="J126" s="65"/>
      <c r="K126" s="65"/>
      <c r="L126" s="66" t="s">
        <v>45</v>
      </c>
    </row>
    <row r="127" spans="1:12" ht="224.25" customHeight="1" x14ac:dyDescent="0.2">
      <c r="A127" s="520"/>
      <c r="B127" s="480"/>
      <c r="C127" s="61" t="s">
        <v>191</v>
      </c>
      <c r="D127" s="65" t="s">
        <v>12</v>
      </c>
      <c r="E127" s="61" t="s">
        <v>352</v>
      </c>
      <c r="F127" s="66" t="s">
        <v>32</v>
      </c>
      <c r="G127" s="65"/>
      <c r="H127" s="65"/>
      <c r="I127" s="65"/>
      <c r="J127" s="65"/>
      <c r="K127" s="65"/>
      <c r="L127" s="66" t="s">
        <v>46</v>
      </c>
    </row>
    <row r="128" spans="1:12" ht="215.25" customHeight="1" x14ac:dyDescent="0.2">
      <c r="A128" s="520"/>
      <c r="B128" s="61" t="s">
        <v>192</v>
      </c>
      <c r="C128" s="61" t="s">
        <v>193</v>
      </c>
      <c r="D128" s="65" t="s">
        <v>12</v>
      </c>
      <c r="E128" s="61" t="s">
        <v>350</v>
      </c>
      <c r="F128" s="66" t="s">
        <v>32</v>
      </c>
      <c r="G128" s="65"/>
      <c r="H128" s="65"/>
      <c r="I128" s="65"/>
      <c r="J128" s="65"/>
      <c r="K128" s="65"/>
      <c r="L128" s="66" t="s">
        <v>47</v>
      </c>
    </row>
    <row r="129" spans="1:12" ht="147" customHeight="1" x14ac:dyDescent="0.2">
      <c r="A129" s="520"/>
      <c r="B129" s="480" t="s">
        <v>194</v>
      </c>
      <c r="C129" s="61" t="s">
        <v>195</v>
      </c>
      <c r="D129" s="65" t="s">
        <v>12</v>
      </c>
      <c r="E129" s="61" t="s">
        <v>351</v>
      </c>
      <c r="F129" s="66" t="s">
        <v>32</v>
      </c>
      <c r="G129" s="65"/>
      <c r="H129" s="65"/>
      <c r="I129" s="65"/>
      <c r="J129" s="65"/>
      <c r="K129" s="65"/>
      <c r="L129" s="66" t="s">
        <v>48</v>
      </c>
    </row>
    <row r="130" spans="1:12" ht="409.5" customHeight="1" x14ac:dyDescent="0.2">
      <c r="A130" s="520"/>
      <c r="B130" s="480"/>
      <c r="C130" s="459" t="s">
        <v>196</v>
      </c>
      <c r="D130" s="439" t="s">
        <v>12</v>
      </c>
      <c r="E130" s="459" t="s">
        <v>359</v>
      </c>
      <c r="F130" s="517" t="s">
        <v>32</v>
      </c>
      <c r="G130" s="439"/>
      <c r="H130" s="439"/>
      <c r="I130" s="439"/>
      <c r="J130" s="439"/>
      <c r="K130" s="439"/>
      <c r="L130" s="517" t="s">
        <v>49</v>
      </c>
    </row>
    <row r="131" spans="1:12" ht="273" customHeight="1" x14ac:dyDescent="0.2">
      <c r="A131" s="520"/>
      <c r="B131" s="480"/>
      <c r="C131" s="460"/>
      <c r="D131" s="440"/>
      <c r="E131" s="460"/>
      <c r="F131" s="518"/>
      <c r="G131" s="440"/>
      <c r="H131" s="440"/>
      <c r="I131" s="440"/>
      <c r="J131" s="440"/>
      <c r="K131" s="440"/>
      <c r="L131" s="518"/>
    </row>
    <row r="132" spans="1:12" ht="166.5" customHeight="1" x14ac:dyDescent="0.2">
      <c r="A132" s="520"/>
      <c r="B132" s="480"/>
      <c r="C132" s="61" t="s">
        <v>197</v>
      </c>
      <c r="D132" s="65" t="s">
        <v>12</v>
      </c>
      <c r="E132" s="61" t="s">
        <v>360</v>
      </c>
      <c r="F132" s="66" t="s">
        <v>32</v>
      </c>
      <c r="G132" s="65"/>
      <c r="H132" s="65"/>
      <c r="I132" s="65"/>
      <c r="J132" s="65"/>
      <c r="K132" s="65"/>
      <c r="L132" s="66" t="s">
        <v>50</v>
      </c>
    </row>
    <row r="133" spans="1:12" ht="370.5" customHeight="1" x14ac:dyDescent="0.2">
      <c r="A133" s="520"/>
      <c r="B133" s="480"/>
      <c r="C133" s="61" t="s">
        <v>265</v>
      </c>
      <c r="D133" s="65" t="s">
        <v>12</v>
      </c>
      <c r="E133" s="61" t="s">
        <v>361</v>
      </c>
      <c r="F133" s="66" t="s">
        <v>32</v>
      </c>
      <c r="G133" s="65"/>
      <c r="H133" s="65"/>
      <c r="I133" s="65"/>
      <c r="J133" s="65"/>
      <c r="K133" s="65"/>
      <c r="L133" s="66" t="s">
        <v>51</v>
      </c>
    </row>
    <row r="134" spans="1:12" ht="204" customHeight="1" x14ac:dyDescent="0.2">
      <c r="A134" s="520"/>
      <c r="B134" s="480"/>
      <c r="C134" s="61" t="s">
        <v>198</v>
      </c>
      <c r="D134" s="65" t="s">
        <v>12</v>
      </c>
      <c r="E134" s="61" t="s">
        <v>360</v>
      </c>
      <c r="F134" s="66" t="s">
        <v>32</v>
      </c>
      <c r="G134" s="65"/>
      <c r="H134" s="65"/>
      <c r="I134" s="65"/>
      <c r="J134" s="65"/>
      <c r="K134" s="65"/>
      <c r="L134" s="66" t="s">
        <v>52</v>
      </c>
    </row>
    <row r="135" spans="1:12" ht="230.25" customHeight="1" x14ac:dyDescent="0.2">
      <c r="A135" s="520"/>
      <c r="B135" s="480"/>
      <c r="C135" s="61" t="s">
        <v>199</v>
      </c>
      <c r="D135" s="65" t="s">
        <v>12</v>
      </c>
      <c r="E135" s="61" t="s">
        <v>349</v>
      </c>
      <c r="F135" s="66" t="s">
        <v>32</v>
      </c>
      <c r="G135" s="65"/>
      <c r="H135" s="65"/>
      <c r="I135" s="65"/>
      <c r="J135" s="65"/>
      <c r="K135" s="65"/>
      <c r="L135" s="66" t="s">
        <v>53</v>
      </c>
    </row>
    <row r="136" spans="1:12" ht="392.25" customHeight="1" x14ac:dyDescent="0.2">
      <c r="A136" s="520"/>
      <c r="B136" s="480" t="s">
        <v>200</v>
      </c>
      <c r="C136" s="119" t="s">
        <v>201</v>
      </c>
      <c r="D136" s="65" t="s">
        <v>12</v>
      </c>
      <c r="E136" s="61" t="s">
        <v>348</v>
      </c>
      <c r="F136" s="66" t="s">
        <v>32</v>
      </c>
      <c r="G136" s="65"/>
      <c r="H136" s="65"/>
      <c r="I136" s="65"/>
      <c r="J136" s="65"/>
      <c r="K136" s="65"/>
      <c r="L136" s="66" t="s">
        <v>54</v>
      </c>
    </row>
    <row r="137" spans="1:12" ht="370.5" customHeight="1" x14ac:dyDescent="0.2">
      <c r="A137" s="520"/>
      <c r="B137" s="480"/>
      <c r="C137" s="61" t="s">
        <v>202</v>
      </c>
      <c r="D137" s="65" t="s">
        <v>12</v>
      </c>
      <c r="E137" s="61" t="s">
        <v>347</v>
      </c>
      <c r="F137" s="66" t="s">
        <v>32</v>
      </c>
      <c r="G137" s="65"/>
      <c r="H137" s="65"/>
      <c r="I137" s="65"/>
      <c r="J137" s="65"/>
      <c r="K137" s="65"/>
      <c r="L137" s="66" t="s">
        <v>55</v>
      </c>
    </row>
    <row r="138" spans="1:12" ht="177" customHeight="1" x14ac:dyDescent="0.2">
      <c r="A138" s="520"/>
      <c r="B138" s="480"/>
      <c r="C138" s="61" t="s">
        <v>203</v>
      </c>
      <c r="D138" s="65" t="s">
        <v>12</v>
      </c>
      <c r="E138" s="61" t="s">
        <v>349</v>
      </c>
      <c r="F138" s="66" t="s">
        <v>32</v>
      </c>
      <c r="G138" s="65"/>
      <c r="H138" s="65"/>
      <c r="I138" s="65"/>
      <c r="J138" s="65"/>
      <c r="K138" s="65"/>
      <c r="L138" s="66" t="s">
        <v>56</v>
      </c>
    </row>
    <row r="139" spans="1:12" ht="270" customHeight="1" x14ac:dyDescent="0.2">
      <c r="A139" s="520"/>
      <c r="B139" s="480" t="s">
        <v>204</v>
      </c>
      <c r="C139" s="61" t="s">
        <v>205</v>
      </c>
      <c r="D139" s="65" t="s">
        <v>12</v>
      </c>
      <c r="E139" s="61" t="s">
        <v>353</v>
      </c>
      <c r="F139" s="66" t="s">
        <v>32</v>
      </c>
      <c r="G139" s="65"/>
      <c r="H139" s="65"/>
      <c r="I139" s="65"/>
      <c r="J139" s="65"/>
      <c r="K139" s="65"/>
      <c r="L139" s="66" t="s">
        <v>57</v>
      </c>
    </row>
    <row r="140" spans="1:12" ht="321" customHeight="1" x14ac:dyDescent="0.2">
      <c r="A140" s="520"/>
      <c r="B140" s="480"/>
      <c r="C140" s="61" t="s">
        <v>206</v>
      </c>
      <c r="D140" s="65" t="s">
        <v>12</v>
      </c>
      <c r="E140" s="61" t="s">
        <v>354</v>
      </c>
      <c r="F140" s="66" t="s">
        <v>32</v>
      </c>
      <c r="G140" s="65"/>
      <c r="H140" s="65"/>
      <c r="I140" s="65"/>
      <c r="J140" s="65"/>
      <c r="K140" s="65"/>
      <c r="L140" s="66" t="s">
        <v>58</v>
      </c>
    </row>
    <row r="141" spans="1:12" ht="240" customHeight="1" x14ac:dyDescent="0.2">
      <c r="A141" s="520"/>
      <c r="B141" s="480" t="s">
        <v>207</v>
      </c>
      <c r="C141" s="61" t="s">
        <v>208</v>
      </c>
      <c r="D141" s="65" t="s">
        <v>12</v>
      </c>
      <c r="E141" s="61" t="s">
        <v>351</v>
      </c>
      <c r="F141" s="66" t="s">
        <v>32</v>
      </c>
      <c r="G141" s="65"/>
      <c r="H141" s="65"/>
      <c r="I141" s="65"/>
      <c r="J141" s="65"/>
      <c r="K141" s="65"/>
      <c r="L141" s="66" t="s">
        <v>59</v>
      </c>
    </row>
    <row r="142" spans="1:12" ht="213.75" customHeight="1" x14ac:dyDescent="0.2">
      <c r="A142" s="520"/>
      <c r="B142" s="480"/>
      <c r="C142" s="61" t="s">
        <v>209</v>
      </c>
      <c r="D142" s="65" t="s">
        <v>12</v>
      </c>
      <c r="E142" s="61" t="s">
        <v>355</v>
      </c>
      <c r="F142" s="66" t="s">
        <v>32</v>
      </c>
      <c r="G142" s="65"/>
      <c r="H142" s="65"/>
      <c r="I142" s="65"/>
      <c r="J142" s="65"/>
      <c r="K142" s="65"/>
      <c r="L142" s="66" t="s">
        <v>60</v>
      </c>
    </row>
    <row r="143" spans="1:12" ht="188.25" customHeight="1" x14ac:dyDescent="0.2">
      <c r="A143" s="520"/>
      <c r="B143" s="480"/>
      <c r="C143" s="61" t="s">
        <v>210</v>
      </c>
      <c r="D143" s="65" t="s">
        <v>12</v>
      </c>
      <c r="E143" s="61" t="s">
        <v>351</v>
      </c>
      <c r="F143" s="66" t="s">
        <v>32</v>
      </c>
      <c r="G143" s="65"/>
      <c r="H143" s="65"/>
      <c r="I143" s="65"/>
      <c r="J143" s="65"/>
      <c r="K143" s="65"/>
      <c r="L143" s="66" t="s">
        <v>61</v>
      </c>
    </row>
    <row r="144" spans="1:12" ht="216" customHeight="1" x14ac:dyDescent="0.2">
      <c r="A144" s="520"/>
      <c r="B144" s="480"/>
      <c r="C144" s="61" t="s">
        <v>477</v>
      </c>
      <c r="D144" s="65" t="s">
        <v>12</v>
      </c>
      <c r="E144" s="61" t="s">
        <v>355</v>
      </c>
      <c r="F144" s="66" t="s">
        <v>32</v>
      </c>
      <c r="G144" s="65"/>
      <c r="H144" s="65"/>
      <c r="I144" s="65"/>
      <c r="J144" s="65"/>
      <c r="K144" s="65"/>
      <c r="L144" s="66" t="s">
        <v>62</v>
      </c>
    </row>
    <row r="145" spans="1:12" ht="338.25" customHeight="1" x14ac:dyDescent="0.2">
      <c r="A145" s="520"/>
      <c r="B145" s="61" t="s">
        <v>475</v>
      </c>
      <c r="C145" s="61" t="s">
        <v>211</v>
      </c>
      <c r="D145" s="65" t="s">
        <v>12</v>
      </c>
      <c r="E145" s="61" t="s">
        <v>301</v>
      </c>
      <c r="F145" s="66" t="s">
        <v>32</v>
      </c>
      <c r="G145" s="65"/>
      <c r="H145" s="65"/>
      <c r="I145" s="65"/>
      <c r="J145" s="65"/>
      <c r="K145" s="65"/>
      <c r="L145" s="66" t="s">
        <v>63</v>
      </c>
    </row>
    <row r="146" spans="1:12" ht="400.5" customHeight="1" x14ac:dyDescent="0.2">
      <c r="A146" s="520"/>
      <c r="B146" s="61" t="s">
        <v>294</v>
      </c>
      <c r="C146" s="61" t="s">
        <v>457</v>
      </c>
      <c r="D146" s="65" t="s">
        <v>12</v>
      </c>
      <c r="E146" s="61" t="s">
        <v>302</v>
      </c>
      <c r="F146" s="126" t="s">
        <v>434</v>
      </c>
      <c r="G146" s="96">
        <v>135.6</v>
      </c>
      <c r="H146" s="96">
        <v>23.8</v>
      </c>
      <c r="I146" s="96">
        <v>27.6</v>
      </c>
      <c r="J146" s="96">
        <v>25.5</v>
      </c>
      <c r="K146" s="96">
        <v>25.5</v>
      </c>
      <c r="L146" s="66" t="s">
        <v>458</v>
      </c>
    </row>
    <row r="147" spans="1:12" ht="409.6" customHeight="1" x14ac:dyDescent="0.2">
      <c r="A147" s="520"/>
      <c r="B147" s="439" t="s">
        <v>212</v>
      </c>
      <c r="C147" s="459" t="s">
        <v>213</v>
      </c>
      <c r="D147" s="439" t="s">
        <v>12</v>
      </c>
      <c r="E147" s="439" t="s">
        <v>6</v>
      </c>
      <c r="F147" s="439" t="s">
        <v>32</v>
      </c>
      <c r="G147" s="439"/>
      <c r="H147" s="439"/>
      <c r="I147" s="439"/>
      <c r="J147" s="439"/>
      <c r="K147" s="439"/>
      <c r="L147" s="439" t="s">
        <v>64</v>
      </c>
    </row>
    <row r="148" spans="1:12" ht="85.5" customHeight="1" x14ac:dyDescent="0.2">
      <c r="A148" s="520"/>
      <c r="B148" s="440"/>
      <c r="C148" s="460"/>
      <c r="D148" s="440"/>
      <c r="E148" s="440"/>
      <c r="F148" s="440"/>
      <c r="G148" s="440"/>
      <c r="H148" s="440"/>
      <c r="I148" s="440"/>
      <c r="J148" s="440"/>
      <c r="K148" s="440"/>
      <c r="L148" s="440"/>
    </row>
    <row r="149" spans="1:12" ht="181.5" customHeight="1" x14ac:dyDescent="0.2">
      <c r="A149" s="520"/>
      <c r="B149" s="61" t="s">
        <v>214</v>
      </c>
      <c r="C149" s="61" t="s">
        <v>215</v>
      </c>
      <c r="D149" s="65" t="s">
        <v>12</v>
      </c>
      <c r="E149" s="61" t="s">
        <v>355</v>
      </c>
      <c r="F149" s="66" t="s">
        <v>32</v>
      </c>
      <c r="G149" s="65"/>
      <c r="H149" s="65"/>
      <c r="I149" s="65"/>
      <c r="J149" s="65"/>
      <c r="K149" s="65"/>
      <c r="L149" s="66" t="s">
        <v>65</v>
      </c>
    </row>
    <row r="150" spans="1:12" ht="50.25" customHeight="1" x14ac:dyDescent="0.2">
      <c r="A150" s="440"/>
      <c r="B150" s="63" t="s">
        <v>27</v>
      </c>
      <c r="C150" s="61"/>
      <c r="D150" s="65"/>
      <c r="E150" s="61"/>
      <c r="F150" s="58"/>
      <c r="G150" s="54">
        <f>G149+G147+G146+G145+G144+G143+G142+G141+G140+G139+G138+G137+G136+G135+G134+G133+G132+G130+G129+G128+G127+G126+G125+G124</f>
        <v>135.6</v>
      </c>
      <c r="H150" s="54">
        <f t="shared" ref="H150:K150" si="10">H149+H147+H146+H145+H144+H143+H142+H141+H140+H139+H138+H137+H136+H135+H134+H133+H132+H130+H129+H128+H127+H126+H125+H124</f>
        <v>23.8</v>
      </c>
      <c r="I150" s="54">
        <f t="shared" si="10"/>
        <v>27.6</v>
      </c>
      <c r="J150" s="54">
        <f t="shared" si="10"/>
        <v>25.5</v>
      </c>
      <c r="K150" s="54">
        <f t="shared" si="10"/>
        <v>25.5</v>
      </c>
      <c r="L150" s="66"/>
    </row>
    <row r="151" spans="1:12" ht="67.5" customHeight="1" x14ac:dyDescent="0.2">
      <c r="A151" s="519" t="s">
        <v>364</v>
      </c>
      <c r="B151" s="478"/>
      <c r="C151" s="478"/>
      <c r="D151" s="478"/>
      <c r="E151" s="478"/>
      <c r="F151" s="478"/>
      <c r="G151" s="478"/>
      <c r="H151" s="478"/>
      <c r="I151" s="478"/>
      <c r="J151" s="478"/>
      <c r="K151" s="478"/>
      <c r="L151" s="479"/>
    </row>
    <row r="152" spans="1:12" ht="271.5" customHeight="1" x14ac:dyDescent="0.2">
      <c r="A152" s="486" t="s">
        <v>273</v>
      </c>
      <c r="B152" s="61" t="s">
        <v>331</v>
      </c>
      <c r="C152" s="56" t="s">
        <v>528</v>
      </c>
      <c r="D152" s="65" t="s">
        <v>12</v>
      </c>
      <c r="E152" s="61" t="s">
        <v>6</v>
      </c>
      <c r="F152" s="366" t="s">
        <v>15</v>
      </c>
      <c r="G152" s="96">
        <v>160</v>
      </c>
      <c r="H152" s="96">
        <v>220</v>
      </c>
      <c r="I152" s="96">
        <v>240</v>
      </c>
      <c r="J152" s="96">
        <v>240</v>
      </c>
      <c r="K152" s="96">
        <v>240</v>
      </c>
      <c r="L152" s="49" t="s">
        <v>16</v>
      </c>
    </row>
    <row r="153" spans="1:12" ht="117" customHeight="1" x14ac:dyDescent="0.2">
      <c r="A153" s="486"/>
      <c r="B153" s="459" t="s">
        <v>216</v>
      </c>
      <c r="C153" s="532" t="s">
        <v>365</v>
      </c>
      <c r="D153" s="459" t="s">
        <v>12</v>
      </c>
      <c r="E153" s="603" t="s">
        <v>303</v>
      </c>
      <c r="F153" s="369"/>
      <c r="G153" s="367">
        <f>G154+G155</f>
        <v>14123.2</v>
      </c>
      <c r="H153" s="96">
        <v>0</v>
      </c>
      <c r="I153" s="96">
        <v>0</v>
      </c>
      <c r="J153" s="96">
        <v>0</v>
      </c>
      <c r="K153" s="96">
        <v>0</v>
      </c>
      <c r="L153" s="517" t="s">
        <v>66</v>
      </c>
    </row>
    <row r="154" spans="1:12" ht="57.75" customHeight="1" x14ac:dyDescent="0.2">
      <c r="A154" s="486"/>
      <c r="B154" s="523"/>
      <c r="C154" s="544"/>
      <c r="D154" s="523"/>
      <c r="E154" s="604"/>
      <c r="F154" s="370" t="s">
        <v>504</v>
      </c>
      <c r="G154" s="371">
        <v>4466.5</v>
      </c>
      <c r="H154" s="372">
        <v>0</v>
      </c>
      <c r="I154" s="372">
        <v>0</v>
      </c>
      <c r="J154" s="372">
        <v>0</v>
      </c>
      <c r="K154" s="372">
        <v>0</v>
      </c>
      <c r="L154" s="606"/>
    </row>
    <row r="155" spans="1:12" ht="67.5" customHeight="1" x14ac:dyDescent="0.2">
      <c r="A155" s="486"/>
      <c r="B155" s="460"/>
      <c r="C155" s="533"/>
      <c r="D155" s="460"/>
      <c r="E155" s="605"/>
      <c r="F155" s="373" t="s">
        <v>505</v>
      </c>
      <c r="G155" s="371">
        <v>9656.7000000000007</v>
      </c>
      <c r="H155" s="372">
        <v>0</v>
      </c>
      <c r="I155" s="372">
        <v>0</v>
      </c>
      <c r="J155" s="372">
        <v>0</v>
      </c>
      <c r="K155" s="372">
        <v>0</v>
      </c>
      <c r="L155" s="518"/>
    </row>
    <row r="156" spans="1:12" ht="61.5" customHeight="1" x14ac:dyDescent="0.2">
      <c r="A156" s="439"/>
      <c r="B156" s="348" t="s">
        <v>27</v>
      </c>
      <c r="C156" s="343"/>
      <c r="D156" s="340"/>
      <c r="E156" s="343"/>
      <c r="F156" s="368"/>
      <c r="G156" s="349">
        <f>G152+G153</f>
        <v>14283.2</v>
      </c>
      <c r="H156" s="349">
        <f t="shared" ref="H156:K156" si="11">H152+H153</f>
        <v>220</v>
      </c>
      <c r="I156" s="349">
        <f t="shared" si="11"/>
        <v>240</v>
      </c>
      <c r="J156" s="349">
        <f t="shared" si="11"/>
        <v>240</v>
      </c>
      <c r="K156" s="349">
        <f t="shared" si="11"/>
        <v>240</v>
      </c>
      <c r="L156" s="335"/>
    </row>
    <row r="157" spans="1:12" ht="54" customHeight="1" x14ac:dyDescent="0.2">
      <c r="A157" s="330"/>
      <c r="B157" s="501" t="s">
        <v>266</v>
      </c>
      <c r="C157" s="501"/>
      <c r="D157" s="501"/>
      <c r="E157" s="501"/>
      <c r="F157" s="501"/>
      <c r="G157" s="501"/>
      <c r="H157" s="501"/>
      <c r="I157" s="501"/>
      <c r="J157" s="501"/>
      <c r="K157" s="501"/>
      <c r="L157" s="502"/>
    </row>
    <row r="158" spans="1:12" ht="347.25" customHeight="1" x14ac:dyDescent="0.2">
      <c r="A158" s="520" t="s">
        <v>267</v>
      </c>
      <c r="B158" s="523" t="s">
        <v>332</v>
      </c>
      <c r="C158" s="350" t="s">
        <v>529</v>
      </c>
      <c r="D158" s="351" t="s">
        <v>12</v>
      </c>
      <c r="E158" s="345" t="s">
        <v>6</v>
      </c>
      <c r="F158" s="316" t="s">
        <v>15</v>
      </c>
      <c r="G158" s="352">
        <v>284</v>
      </c>
      <c r="H158" s="353">
        <v>252</v>
      </c>
      <c r="I158" s="353">
        <v>252</v>
      </c>
      <c r="J158" s="353">
        <v>252</v>
      </c>
      <c r="K158" s="353">
        <v>252</v>
      </c>
      <c r="L158" s="524" t="s">
        <v>16</v>
      </c>
    </row>
    <row r="159" spans="1:12" ht="320.25" customHeight="1" x14ac:dyDescent="0.2">
      <c r="A159" s="520"/>
      <c r="B159" s="460"/>
      <c r="C159" s="99" t="s">
        <v>530</v>
      </c>
      <c r="D159" s="98" t="s">
        <v>12</v>
      </c>
      <c r="E159" s="346" t="s">
        <v>262</v>
      </c>
      <c r="F159" s="128" t="s">
        <v>69</v>
      </c>
      <c r="G159" s="55">
        <v>8304</v>
      </c>
      <c r="H159" s="51">
        <v>8818.7999999999993</v>
      </c>
      <c r="I159" s="51">
        <v>9286.2000000000007</v>
      </c>
      <c r="J159" s="51">
        <v>9750.5</v>
      </c>
      <c r="K159" s="51">
        <v>9750.5</v>
      </c>
      <c r="L159" s="525"/>
    </row>
    <row r="160" spans="1:12" ht="154.5" customHeight="1" x14ac:dyDescent="0.2">
      <c r="A160" s="520"/>
      <c r="B160" s="459" t="s">
        <v>366</v>
      </c>
      <c r="C160" s="338" t="s">
        <v>333</v>
      </c>
      <c r="D160" s="337" t="s">
        <v>12</v>
      </c>
      <c r="E160" s="338" t="s">
        <v>261</v>
      </c>
      <c r="F160" s="336" t="s">
        <v>32</v>
      </c>
      <c r="G160" s="337"/>
      <c r="H160" s="337"/>
      <c r="I160" s="337"/>
      <c r="J160" s="337"/>
      <c r="K160" s="337"/>
      <c r="L160" s="439" t="s">
        <v>67</v>
      </c>
    </row>
    <row r="161" spans="1:12" ht="215.25" customHeight="1" x14ac:dyDescent="0.2">
      <c r="A161" s="520"/>
      <c r="B161" s="523"/>
      <c r="C161" s="406" t="s">
        <v>334</v>
      </c>
      <c r="D161" s="340" t="s">
        <v>12</v>
      </c>
      <c r="E161" s="343" t="s">
        <v>83</v>
      </c>
      <c r="F161" s="355" t="s">
        <v>311</v>
      </c>
      <c r="G161" s="337"/>
      <c r="H161" s="337"/>
      <c r="I161" s="337"/>
      <c r="J161" s="337"/>
      <c r="K161" s="337"/>
      <c r="L161" s="440"/>
    </row>
    <row r="162" spans="1:12" ht="291.75" customHeight="1" x14ac:dyDescent="0.2">
      <c r="A162" s="521"/>
      <c r="B162" s="407"/>
      <c r="C162" s="409" t="s">
        <v>564</v>
      </c>
      <c r="D162" s="408" t="s">
        <v>12</v>
      </c>
      <c r="E162" s="409" t="s">
        <v>7</v>
      </c>
      <c r="F162" s="405" t="s">
        <v>288</v>
      </c>
      <c r="G162" s="405">
        <v>1328.9</v>
      </c>
      <c r="H162" s="405"/>
      <c r="I162" s="405"/>
      <c r="J162" s="405"/>
      <c r="K162" s="405"/>
      <c r="L162" s="409" t="s">
        <v>289</v>
      </c>
    </row>
    <row r="163" spans="1:12" ht="33" customHeight="1" x14ac:dyDescent="0.2">
      <c r="A163" s="522"/>
      <c r="B163" s="356" t="s">
        <v>27</v>
      </c>
      <c r="C163" s="357"/>
      <c r="D163" s="358"/>
      <c r="E163" s="359"/>
      <c r="F163" s="354"/>
      <c r="G163" s="159">
        <f>G161+G159+G158+G160+G162</f>
        <v>9916.9</v>
      </c>
      <c r="H163" s="159">
        <f t="shared" ref="H163:K163" si="12">H161+H159+H158+H160+H162</f>
        <v>9070.7999999999993</v>
      </c>
      <c r="I163" s="159">
        <f t="shared" si="12"/>
        <v>9538.2000000000007</v>
      </c>
      <c r="J163" s="159">
        <f t="shared" si="12"/>
        <v>10002.5</v>
      </c>
      <c r="K163" s="159">
        <f t="shared" si="12"/>
        <v>10002.5</v>
      </c>
      <c r="L163" s="336"/>
    </row>
    <row r="164" spans="1:12" ht="46.5" customHeight="1" x14ac:dyDescent="0.2">
      <c r="A164" s="482" t="s">
        <v>166</v>
      </c>
      <c r="B164" s="483"/>
      <c r="C164" s="483"/>
      <c r="D164" s="483"/>
      <c r="E164" s="483"/>
      <c r="F164" s="483"/>
      <c r="G164" s="484"/>
      <c r="H164" s="484"/>
      <c r="I164" s="484"/>
      <c r="J164" s="484"/>
      <c r="K164" s="484"/>
      <c r="L164" s="485"/>
    </row>
    <row r="165" spans="1:12" ht="297.75" customHeight="1" x14ac:dyDescent="0.2">
      <c r="A165" s="486" t="s">
        <v>274</v>
      </c>
      <c r="B165" s="481" t="s">
        <v>335</v>
      </c>
      <c r="C165" s="410" t="s">
        <v>336</v>
      </c>
      <c r="D165" s="282" t="s">
        <v>12</v>
      </c>
      <c r="E165" s="411" t="s">
        <v>123</v>
      </c>
      <c r="F165" s="415" t="s">
        <v>32</v>
      </c>
      <c r="G165" s="282"/>
      <c r="H165" s="282"/>
      <c r="I165" s="282"/>
      <c r="J165" s="282"/>
      <c r="K165" s="282"/>
      <c r="L165" s="415" t="s">
        <v>84</v>
      </c>
    </row>
    <row r="166" spans="1:12" ht="283.5" customHeight="1" x14ac:dyDescent="0.2">
      <c r="A166" s="486"/>
      <c r="B166" s="481"/>
      <c r="C166" s="410" t="s">
        <v>337</v>
      </c>
      <c r="D166" s="282" t="s">
        <v>12</v>
      </c>
      <c r="E166" s="411" t="s">
        <v>123</v>
      </c>
      <c r="F166" s="415" t="s">
        <v>32</v>
      </c>
      <c r="G166" s="282"/>
      <c r="H166" s="282"/>
      <c r="I166" s="282"/>
      <c r="J166" s="282"/>
      <c r="K166" s="282"/>
      <c r="L166" s="415" t="s">
        <v>85</v>
      </c>
    </row>
    <row r="167" spans="1:12" ht="155.25" customHeight="1" x14ac:dyDescent="0.2">
      <c r="A167" s="486"/>
      <c r="B167" s="480" t="s">
        <v>338</v>
      </c>
      <c r="C167" s="53" t="s">
        <v>562</v>
      </c>
      <c r="D167" s="341" t="s">
        <v>12</v>
      </c>
      <c r="E167" s="346" t="s">
        <v>6</v>
      </c>
      <c r="F167" s="41" t="s">
        <v>15</v>
      </c>
      <c r="G167" s="51">
        <v>297.3</v>
      </c>
      <c r="H167" s="51">
        <v>281.39999999999998</v>
      </c>
      <c r="I167" s="51">
        <v>296.3</v>
      </c>
      <c r="J167" s="51">
        <v>311.10000000000002</v>
      </c>
      <c r="K167" s="51">
        <v>311.10000000000002</v>
      </c>
      <c r="L167" s="487" t="s">
        <v>281</v>
      </c>
    </row>
    <row r="168" spans="1:12" ht="321" customHeight="1" x14ac:dyDescent="0.2">
      <c r="A168" s="486"/>
      <c r="B168" s="480"/>
      <c r="C168" s="53" t="s">
        <v>563</v>
      </c>
      <c r="D168" s="341" t="s">
        <v>12</v>
      </c>
      <c r="E168" s="346" t="s">
        <v>6</v>
      </c>
      <c r="F168" s="41" t="s">
        <v>15</v>
      </c>
      <c r="G168" s="51">
        <v>345.7</v>
      </c>
      <c r="H168" s="51">
        <v>379</v>
      </c>
      <c r="I168" s="51">
        <v>409.7</v>
      </c>
      <c r="J168" s="51">
        <v>439.5</v>
      </c>
      <c r="K168" s="51">
        <v>439.5</v>
      </c>
      <c r="L168" s="487"/>
    </row>
    <row r="169" spans="1:12" ht="300" customHeight="1" x14ac:dyDescent="0.2">
      <c r="A169" s="486"/>
      <c r="B169" s="480" t="s">
        <v>217</v>
      </c>
      <c r="C169" s="338" t="s">
        <v>218</v>
      </c>
      <c r="D169" s="337" t="s">
        <v>12</v>
      </c>
      <c r="E169" s="347" t="s">
        <v>473</v>
      </c>
      <c r="F169" s="336" t="s">
        <v>32</v>
      </c>
      <c r="G169" s="337"/>
      <c r="H169" s="337"/>
      <c r="I169" s="337"/>
      <c r="J169" s="337"/>
      <c r="K169" s="337"/>
      <c r="L169" s="336" t="s">
        <v>86</v>
      </c>
    </row>
    <row r="170" spans="1:12" ht="344.25" customHeight="1" x14ac:dyDescent="0.2">
      <c r="A170" s="486"/>
      <c r="B170" s="480"/>
      <c r="C170" s="338" t="s">
        <v>219</v>
      </c>
      <c r="D170" s="337" t="s">
        <v>12</v>
      </c>
      <c r="E170" s="281" t="s">
        <v>263</v>
      </c>
      <c r="F170" s="337" t="s">
        <v>32</v>
      </c>
      <c r="G170" s="337"/>
      <c r="H170" s="337"/>
      <c r="I170" s="337"/>
      <c r="J170" s="337"/>
      <c r="K170" s="337"/>
      <c r="L170" s="336" t="s">
        <v>87</v>
      </c>
    </row>
    <row r="171" spans="1:12" ht="255.75" customHeight="1" x14ac:dyDescent="0.2">
      <c r="A171" s="486"/>
      <c r="B171" s="480"/>
      <c r="C171" s="338" t="s">
        <v>220</v>
      </c>
      <c r="D171" s="337" t="s">
        <v>12</v>
      </c>
      <c r="E171" s="338" t="s">
        <v>68</v>
      </c>
      <c r="F171" s="337" t="s">
        <v>32</v>
      </c>
      <c r="G171" s="337"/>
      <c r="H171" s="337"/>
      <c r="I171" s="337"/>
      <c r="J171" s="337"/>
      <c r="K171" s="337"/>
      <c r="L171" s="336" t="s">
        <v>88</v>
      </c>
    </row>
    <row r="172" spans="1:12" ht="323.25" customHeight="1" x14ac:dyDescent="0.2">
      <c r="A172" s="486"/>
      <c r="B172" s="338" t="s">
        <v>221</v>
      </c>
      <c r="C172" s="338" t="s">
        <v>490</v>
      </c>
      <c r="D172" s="337" t="s">
        <v>12</v>
      </c>
      <c r="E172" s="281" t="s">
        <v>90</v>
      </c>
      <c r="F172" s="337" t="s">
        <v>15</v>
      </c>
      <c r="G172" s="337">
        <v>682.8</v>
      </c>
      <c r="H172" s="337">
        <v>725.2</v>
      </c>
      <c r="I172" s="337">
        <v>763.7</v>
      </c>
      <c r="J172" s="337">
        <v>801.8</v>
      </c>
      <c r="K172" s="337">
        <v>801.8</v>
      </c>
      <c r="L172" s="336" t="s">
        <v>89</v>
      </c>
    </row>
    <row r="173" spans="1:12" ht="230.25" customHeight="1" x14ac:dyDescent="0.2">
      <c r="A173" s="486"/>
      <c r="B173" s="338" t="s">
        <v>222</v>
      </c>
      <c r="C173" s="338" t="s">
        <v>223</v>
      </c>
      <c r="D173" s="337" t="s">
        <v>12</v>
      </c>
      <c r="E173" s="338" t="s">
        <v>92</v>
      </c>
      <c r="F173" s="337" t="s">
        <v>35</v>
      </c>
      <c r="G173" s="337"/>
      <c r="H173" s="337"/>
      <c r="I173" s="337"/>
      <c r="J173" s="337"/>
      <c r="K173" s="337"/>
      <c r="L173" s="336" t="s">
        <v>91</v>
      </c>
    </row>
    <row r="174" spans="1:12" ht="299.25" customHeight="1" x14ac:dyDescent="0.2">
      <c r="A174" s="486"/>
      <c r="B174" s="480" t="s">
        <v>224</v>
      </c>
      <c r="C174" s="338" t="s">
        <v>225</v>
      </c>
      <c r="D174" s="337" t="s">
        <v>12</v>
      </c>
      <c r="E174" s="338" t="s">
        <v>94</v>
      </c>
      <c r="F174" s="337" t="s">
        <v>35</v>
      </c>
      <c r="G174" s="337"/>
      <c r="H174" s="337"/>
      <c r="I174" s="337"/>
      <c r="J174" s="337"/>
      <c r="K174" s="337"/>
      <c r="L174" s="336" t="s">
        <v>93</v>
      </c>
    </row>
    <row r="175" spans="1:12" ht="367.5" customHeight="1" x14ac:dyDescent="0.2">
      <c r="A175" s="486"/>
      <c r="B175" s="480"/>
      <c r="C175" s="342" t="s">
        <v>290</v>
      </c>
      <c r="D175" s="337" t="s">
        <v>12</v>
      </c>
      <c r="E175" s="342" t="s">
        <v>7</v>
      </c>
      <c r="F175" s="334" t="s">
        <v>288</v>
      </c>
      <c r="G175" s="334">
        <v>9004.6</v>
      </c>
      <c r="H175" s="334"/>
      <c r="I175" s="334"/>
      <c r="J175" s="334"/>
      <c r="K175" s="334"/>
      <c r="L175" s="342" t="s">
        <v>282</v>
      </c>
    </row>
    <row r="176" spans="1:12" ht="295.5" customHeight="1" x14ac:dyDescent="0.2">
      <c r="A176" s="486"/>
      <c r="B176" s="480"/>
      <c r="C176" s="342" t="s">
        <v>565</v>
      </c>
      <c r="D176" s="337" t="s">
        <v>12</v>
      </c>
      <c r="E176" s="342" t="s">
        <v>7</v>
      </c>
      <c r="F176" s="137" t="s">
        <v>288</v>
      </c>
      <c r="G176" s="334">
        <v>2684.7</v>
      </c>
      <c r="H176" s="334"/>
      <c r="I176" s="334"/>
      <c r="J176" s="334"/>
      <c r="K176" s="334"/>
      <c r="L176" s="160" t="s">
        <v>286</v>
      </c>
    </row>
    <row r="177" spans="1:12" ht="312.75" customHeight="1" x14ac:dyDescent="0.2">
      <c r="A177" s="486"/>
      <c r="B177" s="338" t="s">
        <v>343</v>
      </c>
      <c r="C177" s="338" t="s">
        <v>226</v>
      </c>
      <c r="D177" s="337" t="s">
        <v>12</v>
      </c>
      <c r="E177" s="338" t="s">
        <v>284</v>
      </c>
      <c r="F177" s="337" t="s">
        <v>35</v>
      </c>
      <c r="G177" s="337"/>
      <c r="H177" s="337"/>
      <c r="I177" s="337"/>
      <c r="J177" s="337"/>
      <c r="K177" s="337"/>
      <c r="L177" s="456" t="s">
        <v>70</v>
      </c>
    </row>
    <row r="178" spans="1:12" ht="266.25" customHeight="1" x14ac:dyDescent="0.2">
      <c r="A178" s="486"/>
      <c r="B178" s="338"/>
      <c r="C178" s="338" t="s">
        <v>227</v>
      </c>
      <c r="D178" s="337" t="s">
        <v>12</v>
      </c>
      <c r="E178" s="338" t="s">
        <v>285</v>
      </c>
      <c r="F178" s="337" t="s">
        <v>35</v>
      </c>
      <c r="G178" s="337"/>
      <c r="H178" s="337"/>
      <c r="I178" s="337"/>
      <c r="J178" s="337"/>
      <c r="K178" s="337"/>
      <c r="L178" s="456"/>
    </row>
    <row r="179" spans="1:12" ht="296.25" customHeight="1" x14ac:dyDescent="0.2">
      <c r="A179" s="486"/>
      <c r="B179" s="338"/>
      <c r="C179" s="338" t="s">
        <v>228</v>
      </c>
      <c r="D179" s="337" t="s">
        <v>12</v>
      </c>
      <c r="E179" s="338" t="s">
        <v>111</v>
      </c>
      <c r="F179" s="337" t="s">
        <v>35</v>
      </c>
      <c r="G179" s="337"/>
      <c r="H179" s="337"/>
      <c r="I179" s="337"/>
      <c r="J179" s="337"/>
      <c r="K179" s="337"/>
      <c r="L179" s="456"/>
    </row>
    <row r="180" spans="1:12" ht="293.25" customHeight="1" x14ac:dyDescent="0.2">
      <c r="A180" s="486"/>
      <c r="B180" s="338"/>
      <c r="C180" s="342" t="s">
        <v>362</v>
      </c>
      <c r="D180" s="337" t="s">
        <v>12</v>
      </c>
      <c r="E180" s="338" t="s">
        <v>122</v>
      </c>
      <c r="F180" s="337" t="s">
        <v>15</v>
      </c>
      <c r="G180" s="96">
        <v>718.5</v>
      </c>
      <c r="H180" s="96">
        <v>718.5</v>
      </c>
      <c r="I180" s="96">
        <v>756.6</v>
      </c>
      <c r="J180" s="96">
        <v>794.4</v>
      </c>
      <c r="K180" s="96">
        <v>794.4</v>
      </c>
      <c r="L180" s="336" t="s">
        <v>96</v>
      </c>
    </row>
    <row r="181" spans="1:12" ht="250.5" customHeight="1" x14ac:dyDescent="0.2">
      <c r="A181" s="486"/>
      <c r="B181" s="338"/>
      <c r="C181" s="338" t="s">
        <v>339</v>
      </c>
      <c r="D181" s="337" t="s">
        <v>12</v>
      </c>
      <c r="E181" s="338" t="s">
        <v>120</v>
      </c>
      <c r="F181" s="126" t="s">
        <v>69</v>
      </c>
      <c r="G181" s="96">
        <v>900.1</v>
      </c>
      <c r="H181" s="96">
        <v>955.9</v>
      </c>
      <c r="I181" s="96">
        <v>1006.6</v>
      </c>
      <c r="J181" s="96">
        <v>1056.9000000000001</v>
      </c>
      <c r="K181" s="96">
        <v>1056.9000000000001</v>
      </c>
      <c r="L181" s="336" t="s">
        <v>340</v>
      </c>
    </row>
    <row r="182" spans="1:12" ht="324.75" customHeight="1" x14ac:dyDescent="0.2">
      <c r="A182" s="486"/>
      <c r="B182" s="67" t="s">
        <v>229</v>
      </c>
      <c r="C182" s="338" t="s">
        <v>341</v>
      </c>
      <c r="D182" s="337" t="s">
        <v>12</v>
      </c>
      <c r="E182" s="338" t="s">
        <v>106</v>
      </c>
      <c r="F182" s="336" t="s">
        <v>35</v>
      </c>
      <c r="G182" s="337"/>
      <c r="H182" s="337"/>
      <c r="I182" s="337"/>
      <c r="J182" s="337"/>
      <c r="K182" s="337"/>
      <c r="L182" s="336" t="s">
        <v>95</v>
      </c>
    </row>
    <row r="183" spans="1:12" ht="404.25" customHeight="1" x14ac:dyDescent="0.2">
      <c r="A183" s="486"/>
      <c r="B183" s="67"/>
      <c r="C183" s="338" t="s">
        <v>342</v>
      </c>
      <c r="D183" s="337" t="s">
        <v>12</v>
      </c>
      <c r="E183" s="338" t="s">
        <v>107</v>
      </c>
      <c r="F183" s="336" t="s">
        <v>32</v>
      </c>
      <c r="G183" s="337"/>
      <c r="H183" s="337"/>
      <c r="I183" s="337"/>
      <c r="J183" s="337"/>
      <c r="K183" s="337"/>
      <c r="L183" s="336" t="s">
        <v>95</v>
      </c>
    </row>
    <row r="184" spans="1:12" ht="228" customHeight="1" x14ac:dyDescent="0.2">
      <c r="A184" s="486"/>
      <c r="B184" s="67"/>
      <c r="C184" s="338" t="s">
        <v>264</v>
      </c>
      <c r="D184" s="337" t="s">
        <v>12</v>
      </c>
      <c r="E184" s="338" t="s">
        <v>107</v>
      </c>
      <c r="F184" s="336" t="s">
        <v>35</v>
      </c>
      <c r="G184" s="337"/>
      <c r="H184" s="337"/>
      <c r="I184" s="337"/>
      <c r="J184" s="337"/>
      <c r="K184" s="337"/>
      <c r="L184" s="336" t="s">
        <v>97</v>
      </c>
    </row>
    <row r="185" spans="1:12" ht="188.25" customHeight="1" x14ac:dyDescent="0.2">
      <c r="A185" s="486"/>
      <c r="B185" s="480" t="s">
        <v>344</v>
      </c>
      <c r="C185" s="338" t="s">
        <v>230</v>
      </c>
      <c r="D185" s="337" t="s">
        <v>12</v>
      </c>
      <c r="E185" s="338" t="s">
        <v>108</v>
      </c>
      <c r="F185" s="336" t="s">
        <v>35</v>
      </c>
      <c r="G185" s="337"/>
      <c r="H185" s="337"/>
      <c r="I185" s="337"/>
      <c r="J185" s="337"/>
      <c r="K185" s="337"/>
      <c r="L185" s="336" t="s">
        <v>73</v>
      </c>
    </row>
    <row r="186" spans="1:12" ht="99.75" customHeight="1" x14ac:dyDescent="0.2">
      <c r="A186" s="486"/>
      <c r="B186" s="480"/>
      <c r="C186" s="67" t="s">
        <v>231</v>
      </c>
      <c r="D186" s="337" t="s">
        <v>12</v>
      </c>
      <c r="E186" s="338" t="s">
        <v>108</v>
      </c>
      <c r="F186" s="336" t="s">
        <v>35</v>
      </c>
      <c r="G186" s="337"/>
      <c r="H186" s="337"/>
      <c r="I186" s="337"/>
      <c r="J186" s="337"/>
      <c r="K186" s="337"/>
      <c r="L186" s="336" t="s">
        <v>73</v>
      </c>
    </row>
    <row r="187" spans="1:12" ht="165.75" customHeight="1" x14ac:dyDescent="0.2">
      <c r="A187" s="486"/>
      <c r="B187" s="480"/>
      <c r="C187" s="67" t="s">
        <v>232</v>
      </c>
      <c r="D187" s="337" t="s">
        <v>12</v>
      </c>
      <c r="E187" s="338" t="s">
        <v>108</v>
      </c>
      <c r="F187" s="336" t="s">
        <v>35</v>
      </c>
      <c r="G187" s="337"/>
      <c r="H187" s="337"/>
      <c r="I187" s="337"/>
      <c r="J187" s="337"/>
      <c r="K187" s="337"/>
      <c r="L187" s="336" t="s">
        <v>74</v>
      </c>
    </row>
    <row r="188" spans="1:12" ht="236.25" customHeight="1" x14ac:dyDescent="0.2">
      <c r="A188" s="486"/>
      <c r="B188" s="480"/>
      <c r="C188" s="338" t="s">
        <v>233</v>
      </c>
      <c r="D188" s="337" t="s">
        <v>12</v>
      </c>
      <c r="E188" s="338" t="s">
        <v>108</v>
      </c>
      <c r="F188" s="336" t="s">
        <v>35</v>
      </c>
      <c r="G188" s="337"/>
      <c r="H188" s="337"/>
      <c r="I188" s="337"/>
      <c r="J188" s="337"/>
      <c r="K188" s="337"/>
      <c r="L188" s="336" t="s">
        <v>73</v>
      </c>
    </row>
    <row r="189" spans="1:12" ht="132.75" customHeight="1" x14ac:dyDescent="0.2">
      <c r="A189" s="486"/>
      <c r="B189" s="480"/>
      <c r="C189" s="338" t="s">
        <v>234</v>
      </c>
      <c r="D189" s="337" t="s">
        <v>12</v>
      </c>
      <c r="E189" s="338" t="s">
        <v>108</v>
      </c>
      <c r="F189" s="336" t="s">
        <v>35</v>
      </c>
      <c r="G189" s="337"/>
      <c r="H189" s="337"/>
      <c r="I189" s="337"/>
      <c r="J189" s="337"/>
      <c r="K189" s="337"/>
      <c r="L189" s="336" t="s">
        <v>73</v>
      </c>
    </row>
    <row r="190" spans="1:12" ht="328.5" customHeight="1" x14ac:dyDescent="0.2">
      <c r="A190" s="486"/>
      <c r="B190" s="338" t="s">
        <v>235</v>
      </c>
      <c r="C190" s="338" t="s">
        <v>236</v>
      </c>
      <c r="D190" s="337" t="s">
        <v>12</v>
      </c>
      <c r="E190" s="338" t="s">
        <v>105</v>
      </c>
      <c r="F190" s="336" t="s">
        <v>32</v>
      </c>
      <c r="G190" s="337"/>
      <c r="H190" s="337"/>
      <c r="I190" s="337"/>
      <c r="J190" s="337"/>
      <c r="K190" s="337"/>
      <c r="L190" s="336" t="s">
        <v>98</v>
      </c>
    </row>
    <row r="191" spans="1:12" ht="251.25" customHeight="1" x14ac:dyDescent="0.2">
      <c r="A191" s="486"/>
      <c r="B191" s="338" t="s">
        <v>237</v>
      </c>
      <c r="C191" s="338" t="s">
        <v>238</v>
      </c>
      <c r="D191" s="337" t="s">
        <v>12</v>
      </c>
      <c r="E191" s="338" t="s">
        <v>75</v>
      </c>
      <c r="F191" s="336" t="s">
        <v>32</v>
      </c>
      <c r="G191" s="337"/>
      <c r="H191" s="337"/>
      <c r="I191" s="337"/>
      <c r="J191" s="337"/>
      <c r="K191" s="337"/>
      <c r="L191" s="336" t="s">
        <v>76</v>
      </c>
    </row>
    <row r="192" spans="1:12" ht="250.5" customHeight="1" x14ac:dyDescent="0.2">
      <c r="A192" s="486"/>
      <c r="B192" s="338" t="s">
        <v>345</v>
      </c>
      <c r="C192" s="338" t="s">
        <v>239</v>
      </c>
      <c r="D192" s="337" t="s">
        <v>12</v>
      </c>
      <c r="E192" s="281" t="s">
        <v>112</v>
      </c>
      <c r="F192" s="336" t="s">
        <v>32</v>
      </c>
      <c r="G192" s="337"/>
      <c r="H192" s="337"/>
      <c r="I192" s="337"/>
      <c r="J192" s="337"/>
      <c r="K192" s="337"/>
      <c r="L192" s="336" t="s">
        <v>99</v>
      </c>
    </row>
    <row r="193" spans="1:12" ht="270" customHeight="1" x14ac:dyDescent="0.2">
      <c r="A193" s="486"/>
      <c r="B193" s="480" t="s">
        <v>240</v>
      </c>
      <c r="C193" s="338" t="s">
        <v>241</v>
      </c>
      <c r="D193" s="337" t="s">
        <v>12</v>
      </c>
      <c r="E193" s="281" t="s">
        <v>103</v>
      </c>
      <c r="F193" s="336" t="s">
        <v>35</v>
      </c>
      <c r="G193" s="337"/>
      <c r="H193" s="337"/>
      <c r="I193" s="337"/>
      <c r="J193" s="337"/>
      <c r="K193" s="337"/>
      <c r="L193" s="336" t="s">
        <v>100</v>
      </c>
    </row>
    <row r="194" spans="1:12" ht="207.75" customHeight="1" x14ac:dyDescent="0.2">
      <c r="A194" s="486"/>
      <c r="B194" s="480"/>
      <c r="C194" s="338" t="s">
        <v>242</v>
      </c>
      <c r="D194" s="337" t="s">
        <v>12</v>
      </c>
      <c r="E194" s="281" t="s">
        <v>110</v>
      </c>
      <c r="F194" s="336" t="s">
        <v>32</v>
      </c>
      <c r="G194" s="337"/>
      <c r="H194" s="337"/>
      <c r="I194" s="337"/>
      <c r="J194" s="337"/>
      <c r="K194" s="337"/>
      <c r="L194" s="336" t="s">
        <v>101</v>
      </c>
    </row>
    <row r="195" spans="1:12" ht="165.75" customHeight="1" x14ac:dyDescent="0.2">
      <c r="A195" s="486"/>
      <c r="B195" s="480"/>
      <c r="C195" s="338" t="s">
        <v>243</v>
      </c>
      <c r="D195" s="337" t="s">
        <v>12</v>
      </c>
      <c r="E195" s="338" t="s">
        <v>104</v>
      </c>
      <c r="F195" s="336" t="s">
        <v>32</v>
      </c>
      <c r="G195" s="337"/>
      <c r="H195" s="337"/>
      <c r="I195" s="337"/>
      <c r="J195" s="337"/>
      <c r="K195" s="337"/>
      <c r="L195" s="336" t="s">
        <v>77</v>
      </c>
    </row>
    <row r="196" spans="1:12" ht="192" customHeight="1" x14ac:dyDescent="0.2">
      <c r="A196" s="486"/>
      <c r="B196" s="480"/>
      <c r="C196" s="338" t="s">
        <v>244</v>
      </c>
      <c r="D196" s="337" t="s">
        <v>12</v>
      </c>
      <c r="E196" s="338" t="s">
        <v>356</v>
      </c>
      <c r="F196" s="336" t="s">
        <v>32</v>
      </c>
      <c r="G196" s="337"/>
      <c r="H196" s="337"/>
      <c r="I196" s="337"/>
      <c r="J196" s="337"/>
      <c r="K196" s="337"/>
      <c r="L196" s="336" t="s">
        <v>78</v>
      </c>
    </row>
    <row r="197" spans="1:12" ht="240.75" customHeight="1" x14ac:dyDescent="0.2">
      <c r="A197" s="486"/>
      <c r="B197" s="480"/>
      <c r="C197" s="338" t="s">
        <v>245</v>
      </c>
      <c r="D197" s="337" t="s">
        <v>12</v>
      </c>
      <c r="E197" s="338" t="s">
        <v>109</v>
      </c>
      <c r="F197" s="336" t="s">
        <v>35</v>
      </c>
      <c r="G197" s="337"/>
      <c r="H197" s="337"/>
      <c r="I197" s="337"/>
      <c r="J197" s="337"/>
      <c r="K197" s="337"/>
      <c r="L197" s="336" t="s">
        <v>100</v>
      </c>
    </row>
    <row r="198" spans="1:12" ht="234.75" customHeight="1" x14ac:dyDescent="0.2">
      <c r="A198" s="486"/>
      <c r="B198" s="480" t="s">
        <v>246</v>
      </c>
      <c r="C198" s="344" t="s">
        <v>247</v>
      </c>
      <c r="D198" s="361" t="s">
        <v>12</v>
      </c>
      <c r="E198" s="362" t="s">
        <v>6</v>
      </c>
      <c r="F198" s="360" t="s">
        <v>15</v>
      </c>
      <c r="G198" s="96">
        <v>379.1</v>
      </c>
      <c r="H198" s="96">
        <v>396.6</v>
      </c>
      <c r="I198" s="96">
        <v>417.6</v>
      </c>
      <c r="J198" s="96">
        <v>438.5</v>
      </c>
      <c r="K198" s="96">
        <v>438.5</v>
      </c>
      <c r="L198" s="486" t="s">
        <v>102</v>
      </c>
    </row>
    <row r="199" spans="1:12" ht="217.5" customHeight="1" x14ac:dyDescent="0.2">
      <c r="A199" s="486"/>
      <c r="B199" s="480"/>
      <c r="C199" s="362" t="s">
        <v>248</v>
      </c>
      <c r="D199" s="361" t="s">
        <v>12</v>
      </c>
      <c r="E199" s="362" t="s">
        <v>120</v>
      </c>
      <c r="F199" s="126" t="s">
        <v>69</v>
      </c>
      <c r="G199" s="96">
        <v>1323.7</v>
      </c>
      <c r="H199" s="96">
        <v>1405.8</v>
      </c>
      <c r="I199" s="96">
        <v>1480.3</v>
      </c>
      <c r="J199" s="96">
        <v>1554.3</v>
      </c>
      <c r="K199" s="96">
        <v>1554.3</v>
      </c>
      <c r="L199" s="486"/>
    </row>
    <row r="200" spans="1:12" ht="208.5" customHeight="1" x14ac:dyDescent="0.2">
      <c r="A200" s="486"/>
      <c r="B200" s="480"/>
      <c r="C200" s="363" t="s">
        <v>497</v>
      </c>
      <c r="D200" s="282" t="s">
        <v>12</v>
      </c>
      <c r="E200" s="363" t="s">
        <v>120</v>
      </c>
      <c r="F200" s="127" t="s">
        <v>69</v>
      </c>
      <c r="G200" s="96">
        <v>410.5</v>
      </c>
      <c r="H200" s="96">
        <v>436</v>
      </c>
      <c r="I200" s="96">
        <v>459.1</v>
      </c>
      <c r="J200" s="96">
        <v>482.1</v>
      </c>
      <c r="K200" s="96">
        <v>482.1</v>
      </c>
      <c r="L200" s="486"/>
    </row>
    <row r="201" spans="1:12" ht="252.75" customHeight="1" x14ac:dyDescent="0.2">
      <c r="A201" s="486"/>
      <c r="B201" s="480"/>
      <c r="C201" s="332" t="s">
        <v>484</v>
      </c>
      <c r="D201" s="282" t="s">
        <v>12</v>
      </c>
      <c r="E201" s="363" t="s">
        <v>120</v>
      </c>
      <c r="F201" s="127" t="s">
        <v>69</v>
      </c>
      <c r="G201" s="96">
        <v>3707.7</v>
      </c>
      <c r="H201" s="96">
        <v>0</v>
      </c>
      <c r="I201" s="96">
        <v>0</v>
      </c>
      <c r="J201" s="96">
        <v>0</v>
      </c>
      <c r="K201" s="96">
        <v>0</v>
      </c>
      <c r="L201" s="486"/>
    </row>
    <row r="202" spans="1:12" ht="362.25" customHeight="1" x14ac:dyDescent="0.2">
      <c r="A202" s="486"/>
      <c r="B202" s="488"/>
      <c r="C202" s="315" t="s">
        <v>495</v>
      </c>
      <c r="D202" s="282" t="s">
        <v>12</v>
      </c>
      <c r="E202" s="363" t="s">
        <v>496</v>
      </c>
      <c r="F202" s="282" t="s">
        <v>15</v>
      </c>
      <c r="G202" s="96">
        <v>42</v>
      </c>
      <c r="H202" s="96">
        <v>73.3</v>
      </c>
      <c r="I202" s="96">
        <v>21</v>
      </c>
      <c r="J202" s="96">
        <v>21</v>
      </c>
      <c r="K202" s="96">
        <v>21</v>
      </c>
      <c r="L202" s="486"/>
    </row>
    <row r="203" spans="1:12" ht="44.25" customHeight="1" x14ac:dyDescent="0.2">
      <c r="A203" s="486"/>
      <c r="B203" s="488"/>
      <c r="C203" s="364" t="s">
        <v>500</v>
      </c>
      <c r="D203" s="282"/>
      <c r="E203" s="363"/>
      <c r="F203" s="282"/>
      <c r="G203" s="365">
        <v>21</v>
      </c>
      <c r="H203" s="365">
        <v>52.3</v>
      </c>
      <c r="I203" s="365">
        <v>0</v>
      </c>
      <c r="J203" s="365">
        <v>0</v>
      </c>
      <c r="K203" s="365">
        <v>0</v>
      </c>
      <c r="L203" s="486"/>
    </row>
    <row r="204" spans="1:12" ht="261" customHeight="1" x14ac:dyDescent="0.2">
      <c r="A204" s="486"/>
      <c r="B204" s="480"/>
      <c r="C204" s="315" t="s">
        <v>501</v>
      </c>
      <c r="D204" s="282" t="s">
        <v>12</v>
      </c>
      <c r="E204" s="363" t="s">
        <v>7</v>
      </c>
      <c r="F204" s="282" t="s">
        <v>69</v>
      </c>
      <c r="G204" s="96">
        <v>200</v>
      </c>
      <c r="H204" s="96">
        <v>0</v>
      </c>
      <c r="I204" s="96">
        <v>0</v>
      </c>
      <c r="J204" s="96">
        <v>0</v>
      </c>
      <c r="K204" s="96">
        <v>0</v>
      </c>
      <c r="L204" s="486"/>
    </row>
    <row r="205" spans="1:12" ht="39" customHeight="1" x14ac:dyDescent="0.2">
      <c r="A205" s="486"/>
      <c r="B205" s="63" t="s">
        <v>27</v>
      </c>
      <c r="C205" s="53"/>
      <c r="D205" s="339"/>
      <c r="E205" s="339"/>
      <c r="F205" s="333"/>
      <c r="G205" s="159">
        <f>+G199+G198+G181+G180+G172+G168+G167+G197+G196+G195+G194+G193+G192+G191+G190+G189+G188+G186+G187+G185+G183+G182+G184+G165+G169+G166+G170+G171+G173+G174+G175+G176+G178+G179+G177+G200+G201+G202+G204</f>
        <v>20696.7</v>
      </c>
      <c r="H205" s="159">
        <f t="shared" ref="H205:K205" si="13">+H199+H198+H181+H180+H172+H168+H167+H197+H196+H195+H194+H193+H192+H191+H190+H189+H188+H186+H187+H185+H183+H182+H184+H165+H169+H166+H170+H171+H173+H174+H175+H176+H178+H179+H177+H200+H201+H202+H204</f>
        <v>5371.7</v>
      </c>
      <c r="I205" s="159">
        <f t="shared" si="13"/>
        <v>5610.9000000000005</v>
      </c>
      <c r="J205" s="159">
        <f t="shared" si="13"/>
        <v>5899.6</v>
      </c>
      <c r="K205" s="159">
        <f t="shared" si="13"/>
        <v>5899.6</v>
      </c>
      <c r="L205" s="339"/>
    </row>
    <row r="206" spans="1:12" ht="57.75" customHeight="1" x14ac:dyDescent="0.2">
      <c r="A206" s="477" t="s">
        <v>167</v>
      </c>
      <c r="B206" s="478"/>
      <c r="C206" s="478"/>
      <c r="D206" s="478"/>
      <c r="E206" s="478"/>
      <c r="F206" s="478"/>
      <c r="G206" s="478"/>
      <c r="H206" s="478"/>
      <c r="I206" s="478"/>
      <c r="J206" s="478"/>
      <c r="K206" s="478"/>
      <c r="L206" s="479"/>
    </row>
    <row r="207" spans="1:12" ht="201" customHeight="1" x14ac:dyDescent="0.2">
      <c r="A207" s="480" t="s">
        <v>275</v>
      </c>
      <c r="B207" s="481" t="s">
        <v>249</v>
      </c>
      <c r="C207" s="281" t="s">
        <v>250</v>
      </c>
      <c r="D207" s="282" t="s">
        <v>12</v>
      </c>
      <c r="E207" s="281" t="s">
        <v>304</v>
      </c>
      <c r="F207" s="282" t="s">
        <v>32</v>
      </c>
      <c r="G207" s="281"/>
      <c r="H207" s="281"/>
      <c r="I207" s="281"/>
      <c r="J207" s="281"/>
      <c r="K207" s="281"/>
      <c r="L207" s="281" t="s">
        <v>79</v>
      </c>
    </row>
    <row r="208" spans="1:12" ht="298.5" customHeight="1" x14ac:dyDescent="0.2">
      <c r="A208" s="480"/>
      <c r="B208" s="481"/>
      <c r="C208" s="281" t="s">
        <v>251</v>
      </c>
      <c r="D208" s="282" t="s">
        <v>12</v>
      </c>
      <c r="E208" s="281" t="s">
        <v>305</v>
      </c>
      <c r="F208" s="282" t="s">
        <v>32</v>
      </c>
      <c r="G208" s="281"/>
      <c r="H208" s="281"/>
      <c r="I208" s="281"/>
      <c r="J208" s="281"/>
      <c r="K208" s="281"/>
      <c r="L208" s="281" t="s">
        <v>29</v>
      </c>
    </row>
    <row r="209" spans="1:12" ht="287.25" customHeight="1" x14ac:dyDescent="0.2">
      <c r="A209" s="480"/>
      <c r="B209" s="459" t="s">
        <v>252</v>
      </c>
      <c r="C209" s="141" t="s">
        <v>253</v>
      </c>
      <c r="D209" s="279" t="s">
        <v>12</v>
      </c>
      <c r="E209" s="141" t="s">
        <v>306</v>
      </c>
      <c r="F209" s="279" t="s">
        <v>32</v>
      </c>
      <c r="G209" s="141"/>
      <c r="H209" s="141"/>
      <c r="I209" s="141"/>
      <c r="J209" s="141"/>
      <c r="K209" s="141"/>
      <c r="L209" s="141" t="s">
        <v>30</v>
      </c>
    </row>
    <row r="210" spans="1:12" ht="409.5" customHeight="1" x14ac:dyDescent="0.2">
      <c r="A210" s="480"/>
      <c r="B210" s="523"/>
      <c r="C210" s="459" t="s">
        <v>254</v>
      </c>
      <c r="D210" s="439" t="s">
        <v>12</v>
      </c>
      <c r="E210" s="439" t="s">
        <v>307</v>
      </c>
      <c r="F210" s="439" t="s">
        <v>32</v>
      </c>
      <c r="G210" s="439"/>
      <c r="H210" s="439"/>
      <c r="I210" s="439"/>
      <c r="J210" s="439"/>
      <c r="K210" s="439"/>
      <c r="L210" s="439" t="s">
        <v>31</v>
      </c>
    </row>
    <row r="211" spans="1:12" ht="84.75" customHeight="1" x14ac:dyDescent="0.2">
      <c r="A211" s="480"/>
      <c r="B211" s="460"/>
      <c r="C211" s="460"/>
      <c r="D211" s="440"/>
      <c r="E211" s="440"/>
      <c r="F211" s="440"/>
      <c r="G211" s="440"/>
      <c r="H211" s="440"/>
      <c r="I211" s="440"/>
      <c r="J211" s="440"/>
      <c r="K211" s="440"/>
      <c r="L211" s="440"/>
    </row>
    <row r="212" spans="1:12" ht="408" customHeight="1" x14ac:dyDescent="0.2">
      <c r="A212" s="480"/>
      <c r="B212" s="480" t="s">
        <v>298</v>
      </c>
      <c r="C212" s="480" t="s">
        <v>255</v>
      </c>
      <c r="D212" s="486" t="s">
        <v>12</v>
      </c>
      <c r="E212" s="480" t="s">
        <v>121</v>
      </c>
      <c r="F212" s="486" t="s">
        <v>32</v>
      </c>
      <c r="G212" s="486"/>
      <c r="H212" s="486"/>
      <c r="I212" s="486"/>
      <c r="J212" s="486"/>
      <c r="K212" s="486"/>
      <c r="L212" s="480" t="s">
        <v>482</v>
      </c>
    </row>
    <row r="213" spans="1:12" ht="126.75" customHeight="1" x14ac:dyDescent="0.2">
      <c r="A213" s="480"/>
      <c r="B213" s="480"/>
      <c r="C213" s="480"/>
      <c r="D213" s="486"/>
      <c r="E213" s="480"/>
      <c r="F213" s="486"/>
      <c r="G213" s="486"/>
      <c r="H213" s="486"/>
      <c r="I213" s="486"/>
      <c r="J213" s="486"/>
      <c r="K213" s="486"/>
      <c r="L213" s="480"/>
    </row>
    <row r="214" spans="1:12" ht="336" customHeight="1" x14ac:dyDescent="0.2">
      <c r="A214" s="480"/>
      <c r="B214" s="480"/>
      <c r="C214" s="141" t="s">
        <v>256</v>
      </c>
      <c r="D214" s="279" t="s">
        <v>12</v>
      </c>
      <c r="E214" s="143" t="s">
        <v>308</v>
      </c>
      <c r="F214" s="141" t="s">
        <v>32</v>
      </c>
      <c r="G214" s="141"/>
      <c r="H214" s="141"/>
      <c r="I214" s="141"/>
      <c r="J214" s="141"/>
      <c r="K214" s="141"/>
      <c r="L214" s="141" t="s">
        <v>33</v>
      </c>
    </row>
    <row r="215" spans="1:12" ht="198.75" customHeight="1" x14ac:dyDescent="0.2">
      <c r="A215" s="480"/>
      <c r="B215" s="480"/>
      <c r="C215" s="142" t="s">
        <v>481</v>
      </c>
      <c r="D215" s="280" t="s">
        <v>12</v>
      </c>
      <c r="E215" s="142" t="s">
        <v>137</v>
      </c>
      <c r="F215" s="142" t="s">
        <v>15</v>
      </c>
      <c r="G215" s="102">
        <v>1164.2</v>
      </c>
      <c r="H215" s="102">
        <v>1269</v>
      </c>
      <c r="I215" s="102">
        <v>1336.3</v>
      </c>
      <c r="J215" s="102">
        <v>1403.1</v>
      </c>
      <c r="K215" s="102">
        <v>1403.1</v>
      </c>
      <c r="L215" s="142" t="s">
        <v>291</v>
      </c>
    </row>
    <row r="216" spans="1:12" ht="49.5" customHeight="1" x14ac:dyDescent="0.2">
      <c r="A216" s="480"/>
      <c r="B216" s="103" t="s">
        <v>27</v>
      </c>
      <c r="C216" s="40"/>
      <c r="D216" s="40"/>
      <c r="E216" s="40"/>
      <c r="F216" s="40"/>
      <c r="G216" s="59">
        <f>G215+G214+G212+G210+G209+G208+G207</f>
        <v>1164.2</v>
      </c>
      <c r="H216" s="59">
        <f t="shared" ref="H216:K216" si="14">H215+H214+H212+H210+H209+H208+H207</f>
        <v>1269</v>
      </c>
      <c r="I216" s="59">
        <f t="shared" si="14"/>
        <v>1336.3</v>
      </c>
      <c r="J216" s="59">
        <f t="shared" si="14"/>
        <v>1403.1</v>
      </c>
      <c r="K216" s="59">
        <f t="shared" si="14"/>
        <v>1403.1</v>
      </c>
      <c r="L216" s="40"/>
    </row>
    <row r="217" spans="1:12" ht="43.5" customHeight="1" x14ac:dyDescent="0.2">
      <c r="A217" s="491" t="s">
        <v>292</v>
      </c>
      <c r="B217" s="492"/>
      <c r="C217" s="492"/>
      <c r="D217" s="492"/>
      <c r="E217" s="492"/>
      <c r="F217" s="492"/>
      <c r="G217" s="492"/>
      <c r="H217" s="492"/>
      <c r="I217" s="492"/>
      <c r="J217" s="492"/>
      <c r="K217" s="492"/>
      <c r="L217" s="493"/>
    </row>
    <row r="218" spans="1:12" ht="128.25" customHeight="1" x14ac:dyDescent="0.2">
      <c r="A218" s="480" t="s">
        <v>276</v>
      </c>
      <c r="B218" s="480" t="s">
        <v>257</v>
      </c>
      <c r="C218" s="56" t="s">
        <v>258</v>
      </c>
      <c r="D218" s="40" t="s">
        <v>12</v>
      </c>
      <c r="E218" s="438" t="s">
        <v>11</v>
      </c>
      <c r="F218" s="438" t="s">
        <v>15</v>
      </c>
      <c r="G218" s="50">
        <v>37713.4</v>
      </c>
      <c r="H218" s="50">
        <v>39422.300000000003</v>
      </c>
      <c r="I218" s="50">
        <v>41467.4</v>
      </c>
      <c r="J218" s="50">
        <v>43540.800000000003</v>
      </c>
      <c r="K218" s="50">
        <v>43540.800000000003</v>
      </c>
      <c r="L218" s="494" t="s">
        <v>23</v>
      </c>
    </row>
    <row r="219" spans="1:12" ht="97.5" customHeight="1" x14ac:dyDescent="0.2">
      <c r="A219" s="480"/>
      <c r="B219" s="480"/>
      <c r="C219" s="104" t="s">
        <v>280</v>
      </c>
      <c r="D219" s="278" t="s">
        <v>12</v>
      </c>
      <c r="E219" s="438"/>
      <c r="F219" s="438"/>
      <c r="G219" s="129">
        <v>0</v>
      </c>
      <c r="H219" s="44">
        <v>50</v>
      </c>
      <c r="I219" s="44">
        <v>0</v>
      </c>
      <c r="J219" s="44">
        <v>0</v>
      </c>
      <c r="K219" s="41">
        <v>0</v>
      </c>
      <c r="L219" s="494"/>
    </row>
    <row r="220" spans="1:12" ht="243" customHeight="1" x14ac:dyDescent="0.2">
      <c r="A220" s="480"/>
      <c r="B220" s="480" t="s">
        <v>316</v>
      </c>
      <c r="C220" s="106" t="s">
        <v>317</v>
      </c>
      <c r="D220" s="106" t="s">
        <v>12</v>
      </c>
      <c r="E220" s="40" t="s">
        <v>11</v>
      </c>
      <c r="F220" s="40" t="s">
        <v>135</v>
      </c>
      <c r="G220" s="105"/>
      <c r="H220" s="105"/>
      <c r="I220" s="105"/>
      <c r="J220" s="105"/>
      <c r="K220" s="107"/>
      <c r="L220" s="438" t="s">
        <v>136</v>
      </c>
    </row>
    <row r="221" spans="1:12" ht="246.75" customHeight="1" x14ac:dyDescent="0.2">
      <c r="A221" s="480"/>
      <c r="B221" s="480"/>
      <c r="C221" s="106" t="s">
        <v>318</v>
      </c>
      <c r="D221" s="106" t="s">
        <v>12</v>
      </c>
      <c r="E221" s="40" t="s">
        <v>11</v>
      </c>
      <c r="F221" s="40" t="s">
        <v>135</v>
      </c>
      <c r="G221" s="105"/>
      <c r="H221" s="105"/>
      <c r="I221" s="105"/>
      <c r="J221" s="105"/>
      <c r="K221" s="107"/>
      <c r="L221" s="438"/>
    </row>
    <row r="222" spans="1:12" ht="143.25" customHeight="1" x14ac:dyDescent="0.2">
      <c r="A222" s="480"/>
      <c r="B222" s="480"/>
      <c r="C222" s="106" t="s">
        <v>474</v>
      </c>
      <c r="D222" s="106" t="s">
        <v>12</v>
      </c>
      <c r="E222" s="40" t="s">
        <v>11</v>
      </c>
      <c r="F222" s="40" t="s">
        <v>135</v>
      </c>
      <c r="G222" s="105"/>
      <c r="H222" s="105"/>
      <c r="I222" s="105"/>
      <c r="J222" s="105"/>
      <c r="K222" s="107"/>
      <c r="L222" s="438"/>
    </row>
    <row r="223" spans="1:12" ht="196.5" customHeight="1" x14ac:dyDescent="0.2">
      <c r="A223" s="480"/>
      <c r="B223" s="61" t="s">
        <v>422</v>
      </c>
      <c r="C223" s="106" t="s">
        <v>423</v>
      </c>
      <c r="D223" s="106" t="s">
        <v>12</v>
      </c>
      <c r="E223" s="40" t="s">
        <v>11</v>
      </c>
      <c r="F223" s="40" t="s">
        <v>295</v>
      </c>
      <c r="G223" s="105"/>
      <c r="H223" s="105"/>
      <c r="I223" s="105"/>
      <c r="J223" s="105"/>
      <c r="K223" s="107"/>
      <c r="L223" s="40" t="s">
        <v>287</v>
      </c>
    </row>
    <row r="224" spans="1:12" ht="249.75" customHeight="1" x14ac:dyDescent="0.2">
      <c r="A224" s="480"/>
      <c r="B224" s="495" t="s">
        <v>424</v>
      </c>
      <c r="C224" s="459" t="s">
        <v>470</v>
      </c>
      <c r="D224" s="463" t="s">
        <v>12</v>
      </c>
      <c r="E224" s="465" t="s">
        <v>7</v>
      </c>
      <c r="F224" s="453" t="s">
        <v>135</v>
      </c>
      <c r="G224" s="461"/>
      <c r="H224" s="461"/>
      <c r="I224" s="461"/>
      <c r="J224" s="461"/>
      <c r="K224" s="489"/>
      <c r="L224" s="465" t="s">
        <v>296</v>
      </c>
    </row>
    <row r="225" spans="1:12" ht="232.5" customHeight="1" x14ac:dyDescent="0.2">
      <c r="A225" s="480"/>
      <c r="B225" s="496"/>
      <c r="C225" s="460"/>
      <c r="D225" s="464"/>
      <c r="E225" s="466"/>
      <c r="F225" s="455"/>
      <c r="G225" s="462"/>
      <c r="H225" s="462"/>
      <c r="I225" s="462"/>
      <c r="J225" s="462"/>
      <c r="K225" s="490"/>
      <c r="L225" s="466"/>
    </row>
    <row r="226" spans="1:12" ht="163.5" customHeight="1" x14ac:dyDescent="0.2">
      <c r="A226" s="480"/>
      <c r="B226" s="494" t="s">
        <v>425</v>
      </c>
      <c r="C226" s="106" t="s">
        <v>426</v>
      </c>
      <c r="D226" s="106" t="s">
        <v>12</v>
      </c>
      <c r="E226" s="40" t="s">
        <v>11</v>
      </c>
      <c r="F226" s="39" t="s">
        <v>135</v>
      </c>
      <c r="G226" s="105"/>
      <c r="H226" s="105"/>
      <c r="I226" s="105"/>
      <c r="J226" s="105"/>
      <c r="K226" s="107"/>
      <c r="L226" s="438" t="s">
        <v>297</v>
      </c>
    </row>
    <row r="227" spans="1:12" ht="154.5" customHeight="1" x14ac:dyDescent="0.2">
      <c r="A227" s="480"/>
      <c r="B227" s="494"/>
      <c r="C227" s="106" t="s">
        <v>427</v>
      </c>
      <c r="D227" s="106" t="s">
        <v>12</v>
      </c>
      <c r="E227" s="40" t="s">
        <v>11</v>
      </c>
      <c r="F227" s="39" t="s">
        <v>135</v>
      </c>
      <c r="G227" s="105"/>
      <c r="H227" s="105"/>
      <c r="I227" s="105"/>
      <c r="J227" s="105"/>
      <c r="K227" s="107"/>
      <c r="L227" s="438"/>
    </row>
    <row r="228" spans="1:12" ht="225.75" customHeight="1" x14ac:dyDescent="0.2">
      <c r="A228" s="480"/>
      <c r="B228" s="494"/>
      <c r="C228" s="104" t="s">
        <v>428</v>
      </c>
      <c r="D228" s="104" t="s">
        <v>12</v>
      </c>
      <c r="E228" s="56" t="s">
        <v>312</v>
      </c>
      <c r="F228" s="56" t="s">
        <v>15</v>
      </c>
      <c r="G228" s="168">
        <v>0</v>
      </c>
      <c r="H228" s="168">
        <v>42</v>
      </c>
      <c r="I228" s="168">
        <v>42</v>
      </c>
      <c r="J228" s="168">
        <v>42</v>
      </c>
      <c r="K228" s="168">
        <v>42</v>
      </c>
      <c r="L228" s="56" t="s">
        <v>24</v>
      </c>
    </row>
    <row r="229" spans="1:12" ht="54.75" customHeight="1" x14ac:dyDescent="0.2">
      <c r="A229" s="480"/>
      <c r="B229" s="120" t="s">
        <v>27</v>
      </c>
      <c r="C229" s="130"/>
      <c r="D229" s="130"/>
      <c r="E229" s="121"/>
      <c r="F229" s="121"/>
      <c r="G229" s="54">
        <f>G228+G227+G226+G224+G223+G222+G221+G220+G219+G218</f>
        <v>37713.4</v>
      </c>
      <c r="H229" s="54">
        <f t="shared" ref="H229:K229" si="15">H228+H227+H226+H224+H223+H222+H221+H220+H219+H218</f>
        <v>39514.300000000003</v>
      </c>
      <c r="I229" s="54">
        <f t="shared" si="15"/>
        <v>41509.4</v>
      </c>
      <c r="J229" s="54">
        <f t="shared" si="15"/>
        <v>43582.8</v>
      </c>
      <c r="K229" s="54">
        <f t="shared" si="15"/>
        <v>43582.8</v>
      </c>
      <c r="L229" s="40"/>
    </row>
    <row r="230" spans="1:12" ht="69.75" customHeight="1" x14ac:dyDescent="0.2">
      <c r="A230" s="499" t="s">
        <v>279</v>
      </c>
      <c r="B230" s="499"/>
      <c r="C230" s="499"/>
      <c r="D230" s="499"/>
      <c r="E230" s="499"/>
      <c r="F230" s="499"/>
      <c r="G230" s="499"/>
      <c r="H230" s="499"/>
      <c r="I230" s="499"/>
      <c r="J230" s="499"/>
      <c r="K230" s="499"/>
      <c r="L230" s="499"/>
    </row>
    <row r="231" spans="1:12" ht="229.5" customHeight="1" x14ac:dyDescent="0.2">
      <c r="A231" s="450" t="s">
        <v>277</v>
      </c>
      <c r="B231" s="60" t="s">
        <v>346</v>
      </c>
      <c r="C231" s="235" t="s">
        <v>300</v>
      </c>
      <c r="D231" s="232" t="s">
        <v>12</v>
      </c>
      <c r="E231" s="235" t="s">
        <v>71</v>
      </c>
      <c r="F231" s="234" t="s">
        <v>35</v>
      </c>
      <c r="G231" s="232"/>
      <c r="H231" s="232"/>
      <c r="I231" s="232"/>
      <c r="J231" s="232"/>
      <c r="K231" s="232"/>
      <c r="L231" s="456" t="s">
        <v>72</v>
      </c>
    </row>
    <row r="232" spans="1:12" ht="345.75" customHeight="1" x14ac:dyDescent="0.2">
      <c r="A232" s="451"/>
      <c r="B232" s="232"/>
      <c r="C232" s="233" t="s">
        <v>309</v>
      </c>
      <c r="D232" s="236" t="s">
        <v>12</v>
      </c>
      <c r="E232" s="263" t="s">
        <v>310</v>
      </c>
      <c r="F232" s="232" t="s">
        <v>35</v>
      </c>
      <c r="G232" s="50"/>
      <c r="H232" s="50"/>
      <c r="I232" s="50"/>
      <c r="J232" s="50"/>
      <c r="K232" s="237"/>
      <c r="L232" s="456"/>
    </row>
    <row r="233" spans="1:12" ht="64.5" customHeight="1" x14ac:dyDescent="0.2">
      <c r="A233" s="500" t="s">
        <v>409</v>
      </c>
      <c r="B233" s="501"/>
      <c r="C233" s="501"/>
      <c r="D233" s="501"/>
      <c r="E233" s="501"/>
      <c r="F233" s="501"/>
      <c r="G233" s="501"/>
      <c r="H233" s="501"/>
      <c r="I233" s="501"/>
      <c r="J233" s="501"/>
      <c r="K233" s="501"/>
      <c r="L233" s="502"/>
    </row>
    <row r="234" spans="1:12" ht="125.25" customHeight="1" x14ac:dyDescent="0.2">
      <c r="A234" s="503" t="s">
        <v>278</v>
      </c>
      <c r="B234" s="505" t="s">
        <v>410</v>
      </c>
      <c r="C234" s="208" t="s">
        <v>411</v>
      </c>
      <c r="D234" s="209">
        <v>2021</v>
      </c>
      <c r="E234" s="210" t="s">
        <v>130</v>
      </c>
      <c r="F234" s="200" t="s">
        <v>15</v>
      </c>
      <c r="G234" s="211">
        <v>242.8</v>
      </c>
      <c r="H234" s="211"/>
      <c r="I234" s="211"/>
      <c r="J234" s="211"/>
      <c r="K234" s="211"/>
      <c r="L234" s="212" t="s">
        <v>25</v>
      </c>
    </row>
    <row r="235" spans="1:12" ht="174.75" customHeight="1" x14ac:dyDescent="0.2">
      <c r="A235" s="503"/>
      <c r="B235" s="506"/>
      <c r="C235" s="213" t="s">
        <v>412</v>
      </c>
      <c r="D235" s="214">
        <v>2021</v>
      </c>
      <c r="E235" s="215" t="s">
        <v>130</v>
      </c>
      <c r="F235" s="204" t="s">
        <v>15</v>
      </c>
      <c r="G235" s="216">
        <v>6</v>
      </c>
      <c r="H235" s="216"/>
      <c r="I235" s="216"/>
      <c r="J235" s="216"/>
      <c r="K235" s="216"/>
      <c r="L235" s="217" t="s">
        <v>25</v>
      </c>
    </row>
    <row r="236" spans="1:12" ht="408.75" customHeight="1" x14ac:dyDescent="0.2">
      <c r="A236" s="503"/>
      <c r="B236" s="506"/>
      <c r="C236" s="467" t="s">
        <v>413</v>
      </c>
      <c r="D236" s="435">
        <v>2021</v>
      </c>
      <c r="E236" s="457" t="s">
        <v>494</v>
      </c>
      <c r="F236" s="450" t="s">
        <v>15</v>
      </c>
      <c r="G236" s="437">
        <v>16.5</v>
      </c>
      <c r="H236" s="437"/>
      <c r="I236" s="437"/>
      <c r="J236" s="437"/>
      <c r="K236" s="437"/>
      <c r="L236" s="456" t="s">
        <v>25</v>
      </c>
    </row>
    <row r="237" spans="1:12" ht="24" customHeight="1" x14ac:dyDescent="0.2">
      <c r="A237" s="503"/>
      <c r="B237" s="506"/>
      <c r="C237" s="467"/>
      <c r="D237" s="435"/>
      <c r="E237" s="458"/>
      <c r="F237" s="452"/>
      <c r="G237" s="437"/>
      <c r="H237" s="437"/>
      <c r="I237" s="437"/>
      <c r="J237" s="437"/>
      <c r="K237" s="437"/>
      <c r="L237" s="456"/>
    </row>
    <row r="238" spans="1:12" ht="177.75" customHeight="1" x14ac:dyDescent="0.2">
      <c r="A238" s="503"/>
      <c r="B238" s="506"/>
      <c r="C238" s="97" t="s">
        <v>414</v>
      </c>
      <c r="D238" s="200">
        <v>2021</v>
      </c>
      <c r="E238" s="218" t="s">
        <v>130</v>
      </c>
      <c r="F238" s="200" t="s">
        <v>15</v>
      </c>
      <c r="G238" s="219">
        <v>9</v>
      </c>
      <c r="H238" s="220"/>
      <c r="I238" s="220"/>
      <c r="J238" s="220"/>
      <c r="K238" s="220"/>
      <c r="L238" s="200" t="s">
        <v>25</v>
      </c>
    </row>
    <row r="239" spans="1:12" ht="354" customHeight="1" x14ac:dyDescent="0.2">
      <c r="A239" s="503"/>
      <c r="B239" s="506"/>
      <c r="C239" s="221" t="s">
        <v>415</v>
      </c>
      <c r="D239" s="222">
        <v>2021</v>
      </c>
      <c r="E239" s="223" t="s">
        <v>130</v>
      </c>
      <c r="F239" s="207" t="s">
        <v>15</v>
      </c>
      <c r="G239" s="224">
        <v>173</v>
      </c>
      <c r="H239" s="224"/>
      <c r="I239" s="224"/>
      <c r="J239" s="224"/>
      <c r="K239" s="224"/>
      <c r="L239" s="212" t="s">
        <v>26</v>
      </c>
    </row>
    <row r="240" spans="1:12" ht="114" customHeight="1" x14ac:dyDescent="0.2">
      <c r="A240" s="503"/>
      <c r="B240" s="506"/>
      <c r="C240" s="225" t="s">
        <v>416</v>
      </c>
      <c r="D240" s="204">
        <v>2021</v>
      </c>
      <c r="E240" s="226" t="s">
        <v>130</v>
      </c>
      <c r="F240" s="206" t="s">
        <v>15</v>
      </c>
      <c r="G240" s="205">
        <v>5</v>
      </c>
      <c r="H240" s="205"/>
      <c r="I240" s="205"/>
      <c r="J240" s="205"/>
      <c r="K240" s="205"/>
      <c r="L240" s="206" t="s">
        <v>131</v>
      </c>
    </row>
    <row r="241" spans="1:58" s="144" customFormat="1" ht="83.25" customHeight="1" x14ac:dyDescent="0.2">
      <c r="A241" s="503"/>
      <c r="B241" s="227" t="s">
        <v>388</v>
      </c>
      <c r="C241" s="228"/>
      <c r="D241" s="227"/>
      <c r="E241" s="229"/>
      <c r="F241" s="227"/>
      <c r="G241" s="230">
        <f>G240+G239+G238+G236+G235+G234</f>
        <v>452.3</v>
      </c>
      <c r="H241" s="230">
        <f t="shared" ref="H241:K241" si="16">H240+H239+H238+H236+H235+H234</f>
        <v>0</v>
      </c>
      <c r="I241" s="230">
        <f t="shared" si="16"/>
        <v>0</v>
      </c>
      <c r="J241" s="230">
        <f t="shared" si="16"/>
        <v>0</v>
      </c>
      <c r="K241" s="230">
        <f t="shared" si="16"/>
        <v>0</v>
      </c>
      <c r="L241" s="231"/>
      <c r="Y241" s="145"/>
      <c r="Z241" s="145"/>
      <c r="AA241" s="145"/>
      <c r="AB241" s="145"/>
      <c r="AC241" s="145"/>
      <c r="AD241" s="145"/>
      <c r="AE241" s="145"/>
      <c r="AF241" s="145"/>
      <c r="AG241" s="145"/>
      <c r="AH241" s="145"/>
      <c r="AI241" s="145"/>
      <c r="AJ241" s="145"/>
      <c r="AK241" s="145"/>
      <c r="AL241" s="145"/>
      <c r="AM241" s="145"/>
      <c r="AN241" s="145"/>
      <c r="AO241" s="145"/>
      <c r="AP241" s="145"/>
      <c r="AQ241" s="145"/>
      <c r="AR241" s="145"/>
      <c r="AS241" s="145"/>
      <c r="AT241" s="145"/>
      <c r="AU241" s="145"/>
      <c r="AV241" s="145"/>
      <c r="AW241" s="145"/>
      <c r="AX241" s="145"/>
      <c r="AY241" s="145"/>
      <c r="AZ241" s="145"/>
      <c r="BA241" s="145"/>
      <c r="BB241" s="145"/>
      <c r="BC241" s="145"/>
      <c r="BD241" s="145"/>
      <c r="BE241" s="145"/>
      <c r="BF241" s="145"/>
    </row>
    <row r="242" spans="1:58" ht="122.25" customHeight="1" x14ac:dyDescent="0.2">
      <c r="A242" s="503"/>
      <c r="B242" s="499" t="s">
        <v>471</v>
      </c>
      <c r="C242" s="508"/>
      <c r="D242" s="508"/>
      <c r="E242" s="508"/>
      <c r="F242" s="508"/>
      <c r="G242" s="508"/>
      <c r="H242" s="508"/>
      <c r="I242" s="508"/>
      <c r="J242" s="508"/>
      <c r="K242" s="508"/>
      <c r="L242" s="508"/>
    </row>
    <row r="243" spans="1:58" ht="402" customHeight="1" x14ac:dyDescent="0.2">
      <c r="A243" s="503"/>
      <c r="B243" s="494" t="s">
        <v>420</v>
      </c>
      <c r="C243" s="471" t="s">
        <v>376</v>
      </c>
      <c r="D243" s="435" t="s">
        <v>12</v>
      </c>
      <c r="E243" s="494" t="s">
        <v>385</v>
      </c>
      <c r="F243" s="436" t="s">
        <v>135</v>
      </c>
      <c r="G243" s="497"/>
      <c r="H243" s="473"/>
      <c r="I243" s="473"/>
      <c r="J243" s="473"/>
      <c r="K243" s="473"/>
      <c r="L243" s="436" t="s">
        <v>377</v>
      </c>
    </row>
    <row r="244" spans="1:58" ht="187.5" customHeight="1" x14ac:dyDescent="0.2">
      <c r="A244" s="503"/>
      <c r="B244" s="494"/>
      <c r="C244" s="471"/>
      <c r="D244" s="435"/>
      <c r="E244" s="494"/>
      <c r="F244" s="436"/>
      <c r="G244" s="497"/>
      <c r="H244" s="473"/>
      <c r="I244" s="473"/>
      <c r="J244" s="473"/>
      <c r="K244" s="473"/>
      <c r="L244" s="436"/>
    </row>
    <row r="245" spans="1:58" ht="289.5" customHeight="1" x14ac:dyDescent="0.2">
      <c r="A245" s="503"/>
      <c r="B245" s="507"/>
      <c r="C245" s="471" t="s">
        <v>408</v>
      </c>
      <c r="D245" s="435" t="s">
        <v>12</v>
      </c>
      <c r="E245" s="472" t="s">
        <v>385</v>
      </c>
      <c r="F245" s="436" t="s">
        <v>135</v>
      </c>
      <c r="G245" s="473"/>
      <c r="H245" s="473"/>
      <c r="I245" s="473"/>
      <c r="J245" s="473"/>
      <c r="K245" s="473"/>
      <c r="L245" s="436" t="s">
        <v>378</v>
      </c>
    </row>
    <row r="246" spans="1:58" ht="165.75" customHeight="1" x14ac:dyDescent="0.2">
      <c r="A246" s="503"/>
      <c r="B246" s="507"/>
      <c r="C246" s="471"/>
      <c r="D246" s="435"/>
      <c r="E246" s="472"/>
      <c r="F246" s="436"/>
      <c r="G246" s="473"/>
      <c r="H246" s="473"/>
      <c r="I246" s="473"/>
      <c r="J246" s="473"/>
      <c r="K246" s="473"/>
      <c r="L246" s="436"/>
    </row>
    <row r="247" spans="1:58" ht="336" customHeight="1" x14ac:dyDescent="0.2">
      <c r="A247" s="503"/>
      <c r="B247" s="507"/>
      <c r="C247" s="203" t="s">
        <v>421</v>
      </c>
      <c r="D247" s="200" t="s">
        <v>12</v>
      </c>
      <c r="E247" s="202" t="s">
        <v>396</v>
      </c>
      <c r="F247" s="201" t="s">
        <v>15</v>
      </c>
      <c r="G247" s="170">
        <v>2</v>
      </c>
      <c r="H247" s="170">
        <v>2</v>
      </c>
      <c r="I247" s="170">
        <v>2</v>
      </c>
      <c r="J247" s="170">
        <v>2</v>
      </c>
      <c r="K247" s="170">
        <v>2</v>
      </c>
      <c r="L247" s="201" t="s">
        <v>379</v>
      </c>
    </row>
    <row r="248" spans="1:58" ht="409.5" customHeight="1" x14ac:dyDescent="0.2">
      <c r="A248" s="503"/>
      <c r="B248" s="507"/>
      <c r="C248" s="471" t="s">
        <v>387</v>
      </c>
      <c r="D248" s="435" t="s">
        <v>12</v>
      </c>
      <c r="E248" s="494" t="s">
        <v>397</v>
      </c>
      <c r="F248" s="436" t="s">
        <v>135</v>
      </c>
      <c r="G248" s="473"/>
      <c r="H248" s="473"/>
      <c r="I248" s="473"/>
      <c r="J248" s="473"/>
      <c r="K248" s="473"/>
      <c r="L248" s="607" t="s">
        <v>380</v>
      </c>
    </row>
    <row r="249" spans="1:58" ht="126.75" customHeight="1" x14ac:dyDescent="0.2">
      <c r="A249" s="503"/>
      <c r="B249" s="507"/>
      <c r="C249" s="471"/>
      <c r="D249" s="435"/>
      <c r="E249" s="494"/>
      <c r="F249" s="436"/>
      <c r="G249" s="473"/>
      <c r="H249" s="473"/>
      <c r="I249" s="473"/>
      <c r="J249" s="473"/>
      <c r="K249" s="473"/>
      <c r="L249" s="607"/>
    </row>
    <row r="250" spans="1:58" ht="350.25" customHeight="1" x14ac:dyDescent="0.2">
      <c r="A250" s="503"/>
      <c r="B250" s="171"/>
      <c r="C250" s="172" t="s">
        <v>375</v>
      </c>
      <c r="D250" s="122" t="s">
        <v>12</v>
      </c>
      <c r="E250" s="166" t="s">
        <v>396</v>
      </c>
      <c r="F250" s="169" t="s">
        <v>135</v>
      </c>
      <c r="G250" s="173"/>
      <c r="H250" s="173"/>
      <c r="I250" s="173"/>
      <c r="J250" s="173"/>
      <c r="K250" s="173"/>
      <c r="L250" s="174" t="s">
        <v>389</v>
      </c>
    </row>
    <row r="251" spans="1:58" ht="396.75" customHeight="1" x14ac:dyDescent="0.2">
      <c r="A251" s="503"/>
      <c r="B251" s="469" t="s">
        <v>386</v>
      </c>
      <c r="C251" s="475" t="s">
        <v>398</v>
      </c>
      <c r="D251" s="450" t="s">
        <v>12</v>
      </c>
      <c r="E251" s="622" t="s">
        <v>392</v>
      </c>
      <c r="F251" s="510" t="s">
        <v>135</v>
      </c>
      <c r="G251" s="513"/>
      <c r="H251" s="513"/>
      <c r="I251" s="513"/>
      <c r="J251" s="513"/>
      <c r="K251" s="513"/>
      <c r="L251" s="510" t="s">
        <v>381</v>
      </c>
    </row>
    <row r="252" spans="1:58" ht="309.75" customHeight="1" x14ac:dyDescent="0.2">
      <c r="A252" s="503"/>
      <c r="B252" s="470"/>
      <c r="C252" s="476"/>
      <c r="D252" s="451"/>
      <c r="E252" s="623"/>
      <c r="F252" s="597"/>
      <c r="G252" s="596"/>
      <c r="H252" s="596"/>
      <c r="I252" s="596"/>
      <c r="J252" s="596"/>
      <c r="K252" s="596"/>
      <c r="L252" s="597"/>
    </row>
    <row r="253" spans="1:58" ht="409.5" customHeight="1" x14ac:dyDescent="0.2">
      <c r="A253" s="503"/>
      <c r="B253" s="510"/>
      <c r="C253" s="467" t="s">
        <v>498</v>
      </c>
      <c r="D253" s="435" t="s">
        <v>12</v>
      </c>
      <c r="E253" s="474" t="s">
        <v>393</v>
      </c>
      <c r="F253" s="436" t="s">
        <v>135</v>
      </c>
      <c r="G253" s="437"/>
      <c r="H253" s="437"/>
      <c r="I253" s="437"/>
      <c r="J253" s="437"/>
      <c r="K253" s="437"/>
      <c r="L253" s="435" t="s">
        <v>472</v>
      </c>
    </row>
    <row r="254" spans="1:58" ht="242.25" customHeight="1" x14ac:dyDescent="0.2">
      <c r="A254" s="503"/>
      <c r="B254" s="511"/>
      <c r="C254" s="467"/>
      <c r="D254" s="435"/>
      <c r="E254" s="474"/>
      <c r="F254" s="436"/>
      <c r="G254" s="437"/>
      <c r="H254" s="437"/>
      <c r="I254" s="437"/>
      <c r="J254" s="437"/>
      <c r="K254" s="437"/>
      <c r="L254" s="435"/>
    </row>
    <row r="255" spans="1:58" ht="225" customHeight="1" x14ac:dyDescent="0.2">
      <c r="A255" s="503"/>
      <c r="B255" s="175"/>
      <c r="C255" s="172" t="s">
        <v>401</v>
      </c>
      <c r="D255" s="122" t="s">
        <v>12</v>
      </c>
      <c r="E255" s="57" t="s">
        <v>7</v>
      </c>
      <c r="F255" s="169" t="s">
        <v>135</v>
      </c>
      <c r="G255" s="173"/>
      <c r="H255" s="173"/>
      <c r="I255" s="173"/>
      <c r="J255" s="173"/>
      <c r="K255" s="173"/>
      <c r="L255" s="176" t="s">
        <v>395</v>
      </c>
    </row>
    <row r="256" spans="1:58" ht="216" customHeight="1" x14ac:dyDescent="0.2">
      <c r="A256" s="503"/>
      <c r="B256" s="175"/>
      <c r="C256" s="172" t="s">
        <v>402</v>
      </c>
      <c r="D256" s="122" t="s">
        <v>12</v>
      </c>
      <c r="E256" s="177" t="s">
        <v>7</v>
      </c>
      <c r="F256" s="169" t="s">
        <v>135</v>
      </c>
      <c r="G256" s="173"/>
      <c r="H256" s="173"/>
      <c r="I256" s="173"/>
      <c r="J256" s="173"/>
      <c r="K256" s="173"/>
      <c r="L256" s="167" t="s">
        <v>390</v>
      </c>
    </row>
    <row r="257" spans="1:19" ht="409.5" customHeight="1" x14ac:dyDescent="0.2">
      <c r="A257" s="503"/>
      <c r="B257" s="510"/>
      <c r="C257" s="467" t="s">
        <v>403</v>
      </c>
      <c r="D257" s="435" t="s">
        <v>12</v>
      </c>
      <c r="E257" s="468" t="s">
        <v>391</v>
      </c>
      <c r="F257" s="436" t="s">
        <v>135</v>
      </c>
      <c r="G257" s="437"/>
      <c r="H257" s="437"/>
      <c r="I257" s="437"/>
      <c r="J257" s="437"/>
      <c r="K257" s="437"/>
      <c r="L257" s="456" t="s">
        <v>384</v>
      </c>
    </row>
    <row r="258" spans="1:19" ht="236.25" customHeight="1" x14ac:dyDescent="0.2">
      <c r="A258" s="503"/>
      <c r="B258" s="511"/>
      <c r="C258" s="467"/>
      <c r="D258" s="435"/>
      <c r="E258" s="468"/>
      <c r="F258" s="436"/>
      <c r="G258" s="437"/>
      <c r="H258" s="437"/>
      <c r="I258" s="437"/>
      <c r="J258" s="437"/>
      <c r="K258" s="437"/>
      <c r="L258" s="456"/>
    </row>
    <row r="259" spans="1:19" ht="409.5" customHeight="1" x14ac:dyDescent="0.2">
      <c r="A259" s="503"/>
      <c r="B259" s="510"/>
      <c r="C259" s="467" t="s">
        <v>404</v>
      </c>
      <c r="D259" s="435" t="s">
        <v>12</v>
      </c>
      <c r="E259" s="608" t="s">
        <v>385</v>
      </c>
      <c r="F259" s="436" t="s">
        <v>135</v>
      </c>
      <c r="G259" s="437"/>
      <c r="H259" s="437"/>
      <c r="I259" s="437"/>
      <c r="J259" s="437"/>
      <c r="K259" s="437"/>
      <c r="L259" s="609" t="s">
        <v>383</v>
      </c>
    </row>
    <row r="260" spans="1:19" ht="48.75" customHeight="1" x14ac:dyDescent="0.2">
      <c r="A260" s="503"/>
      <c r="B260" s="511"/>
      <c r="C260" s="467"/>
      <c r="D260" s="435"/>
      <c r="E260" s="608"/>
      <c r="F260" s="436"/>
      <c r="G260" s="437"/>
      <c r="H260" s="437"/>
      <c r="I260" s="437"/>
      <c r="J260" s="437"/>
      <c r="K260" s="437"/>
      <c r="L260" s="609"/>
    </row>
    <row r="261" spans="1:19" ht="409.5" customHeight="1" x14ac:dyDescent="0.2">
      <c r="A261" s="503"/>
      <c r="B261" s="510"/>
      <c r="C261" s="475" t="s">
        <v>405</v>
      </c>
      <c r="D261" s="450" t="s">
        <v>12</v>
      </c>
      <c r="E261" s="620" t="s">
        <v>399</v>
      </c>
      <c r="F261" s="510" t="s">
        <v>135</v>
      </c>
      <c r="G261" s="513"/>
      <c r="H261" s="513"/>
      <c r="I261" s="513"/>
      <c r="J261" s="513"/>
      <c r="K261" s="513"/>
      <c r="L261" s="515" t="s">
        <v>382</v>
      </c>
    </row>
    <row r="262" spans="1:19" ht="58.5" customHeight="1" x14ac:dyDescent="0.2">
      <c r="A262" s="503"/>
      <c r="B262" s="511"/>
      <c r="C262" s="512"/>
      <c r="D262" s="452"/>
      <c r="E262" s="621"/>
      <c r="F262" s="511"/>
      <c r="G262" s="514"/>
      <c r="H262" s="514"/>
      <c r="I262" s="514"/>
      <c r="J262" s="514"/>
      <c r="K262" s="514"/>
      <c r="L262" s="516"/>
    </row>
    <row r="263" spans="1:19" ht="319.5" customHeight="1" x14ac:dyDescent="0.2">
      <c r="A263" s="503"/>
      <c r="B263" s="175"/>
      <c r="C263" s="172" t="s">
        <v>406</v>
      </c>
      <c r="D263" s="122" t="s">
        <v>12</v>
      </c>
      <c r="E263" s="60" t="s">
        <v>7</v>
      </c>
      <c r="F263" s="169" t="s">
        <v>135</v>
      </c>
      <c r="G263" s="173"/>
      <c r="H263" s="173"/>
      <c r="I263" s="173"/>
      <c r="J263" s="173"/>
      <c r="K263" s="173"/>
      <c r="L263" s="167" t="s">
        <v>382</v>
      </c>
    </row>
    <row r="264" spans="1:19" ht="409.5" customHeight="1" x14ac:dyDescent="0.2">
      <c r="A264" s="503"/>
      <c r="B264" s="178"/>
      <c r="C264" s="475" t="s">
        <v>407</v>
      </c>
      <c r="D264" s="450" t="s">
        <v>12</v>
      </c>
      <c r="E264" s="457" t="s">
        <v>394</v>
      </c>
      <c r="F264" s="510" t="s">
        <v>135</v>
      </c>
      <c r="G264" s="513"/>
      <c r="H264" s="513"/>
      <c r="I264" s="513"/>
      <c r="J264" s="513"/>
      <c r="K264" s="513"/>
      <c r="L264" s="515" t="s">
        <v>459</v>
      </c>
    </row>
    <row r="265" spans="1:19" ht="27.75" customHeight="1" x14ac:dyDescent="0.2">
      <c r="A265" s="503"/>
      <c r="B265" s="179"/>
      <c r="C265" s="512"/>
      <c r="D265" s="452"/>
      <c r="E265" s="458"/>
      <c r="F265" s="511"/>
      <c r="G265" s="514"/>
      <c r="H265" s="514"/>
      <c r="I265" s="514"/>
      <c r="J265" s="514"/>
      <c r="K265" s="514"/>
      <c r="L265" s="516"/>
    </row>
    <row r="266" spans="1:19" ht="272.25" customHeight="1" x14ac:dyDescent="0.2">
      <c r="A266" s="503"/>
      <c r="B266" s="175"/>
      <c r="C266" s="172" t="s">
        <v>499</v>
      </c>
      <c r="D266" s="122" t="s">
        <v>12</v>
      </c>
      <c r="E266" s="104" t="s">
        <v>400</v>
      </c>
      <c r="F266" s="169" t="s">
        <v>135</v>
      </c>
      <c r="G266" s="173"/>
      <c r="H266" s="173"/>
      <c r="I266" s="173"/>
      <c r="J266" s="173"/>
      <c r="K266" s="173"/>
      <c r="L266" s="167" t="s">
        <v>429</v>
      </c>
    </row>
    <row r="267" spans="1:19" ht="60.75" customHeight="1" x14ac:dyDescent="0.4">
      <c r="A267" s="504"/>
      <c r="B267" s="180" t="s">
        <v>27</v>
      </c>
      <c r="C267" s="181"/>
      <c r="D267" s="182"/>
      <c r="E267" s="183"/>
      <c r="F267" s="184"/>
      <c r="G267" s="185">
        <f>G266+G264+G263+G261+G259+G257+G256+G255+G253+G251+G250+G248+G247+G245+G243</f>
        <v>2</v>
      </c>
      <c r="H267" s="185">
        <f>H266+H264+H263+H261+H259+H257+H256+H255+H253+H251+H250+H248+H247+H245+H243</f>
        <v>2</v>
      </c>
      <c r="I267" s="185">
        <f>I266+I264+I263+I261+I259+I257+I256+I255+I253+I251+I250+I248+I247+I245+I243</f>
        <v>2</v>
      </c>
      <c r="J267" s="185">
        <f>J266+J264+J263+J261+J259+J257+J256+J255+J253+J251+J250+J248+J247+J245+J243</f>
        <v>2</v>
      </c>
      <c r="K267" s="185">
        <f>K266+K264+K263+K261+K259+K257+K256+K255+K253+K251+K250+K248+K247+K245+K243</f>
        <v>2</v>
      </c>
      <c r="L267" s="186"/>
      <c r="M267" s="136"/>
      <c r="N267" s="136"/>
      <c r="O267" s="136"/>
      <c r="P267" s="136"/>
      <c r="Q267" s="136"/>
      <c r="R267" s="136"/>
    </row>
    <row r="268" spans="1:19" ht="42.75" customHeight="1" x14ac:dyDescent="0.35">
      <c r="A268" s="139"/>
      <c r="B268" s="108"/>
      <c r="C268" s="109"/>
      <c r="D268" s="110"/>
      <c r="E268" s="111"/>
      <c r="F268" s="112"/>
      <c r="G268" s="113"/>
      <c r="H268" s="113"/>
      <c r="I268" s="113"/>
      <c r="J268" s="113"/>
      <c r="K268" s="113"/>
      <c r="L268" s="114"/>
      <c r="M268" s="10"/>
      <c r="N268" s="10"/>
      <c r="O268" s="10"/>
      <c r="P268" s="10"/>
      <c r="Q268" s="10"/>
      <c r="R268" s="35"/>
      <c r="S268" s="10"/>
    </row>
    <row r="269" spans="1:19" ht="91.5" customHeight="1" x14ac:dyDescent="0.4">
      <c r="A269" s="139"/>
      <c r="B269" s="509" t="s">
        <v>432</v>
      </c>
      <c r="C269" s="509"/>
      <c r="D269" s="147"/>
      <c r="E269" s="148"/>
      <c r="F269" s="149"/>
      <c r="G269" s="150"/>
      <c r="H269" s="284" t="s">
        <v>486</v>
      </c>
      <c r="I269" s="284"/>
      <c r="J269" s="150"/>
      <c r="K269" s="115"/>
      <c r="L269" s="114"/>
      <c r="M269" s="34"/>
      <c r="N269" s="34"/>
      <c r="O269" s="34"/>
      <c r="P269" s="34"/>
      <c r="Q269" s="34"/>
    </row>
    <row r="270" spans="1:19" ht="25.5" customHeight="1" x14ac:dyDescent="0.4">
      <c r="A270" s="139"/>
      <c r="B270" s="151"/>
      <c r="C270" s="152"/>
      <c r="D270" s="153"/>
      <c r="E270" s="148"/>
      <c r="F270" s="149"/>
      <c r="G270" s="154"/>
      <c r="H270" s="154"/>
      <c r="I270" s="154"/>
      <c r="J270" s="154"/>
      <c r="K270" s="113"/>
      <c r="L270" s="114"/>
    </row>
    <row r="271" spans="1:19" ht="97.5" customHeight="1" x14ac:dyDescent="0.4">
      <c r="A271" s="117"/>
      <c r="B271" s="155" t="s">
        <v>433</v>
      </c>
      <c r="C271" s="156"/>
      <c r="D271" s="156"/>
      <c r="E271" s="156"/>
      <c r="F271" s="157"/>
      <c r="G271" s="156"/>
      <c r="H271" s="284" t="s">
        <v>487</v>
      </c>
      <c r="I271" s="284"/>
      <c r="J271" s="154"/>
      <c r="K271" s="118"/>
      <c r="L271" s="116"/>
    </row>
    <row r="272" spans="1:19" ht="25.5" customHeight="1" x14ac:dyDescent="0.3">
      <c r="A272" s="140"/>
      <c r="B272" s="15"/>
      <c r="C272" s="16"/>
      <c r="D272" s="16"/>
      <c r="E272" s="21"/>
      <c r="F272" s="23"/>
      <c r="G272" s="16"/>
      <c r="H272" s="16"/>
      <c r="I272" s="16"/>
      <c r="J272" s="16"/>
      <c r="K272" s="16"/>
      <c r="L272" s="18"/>
    </row>
    <row r="273" spans="1:12" ht="24" customHeight="1" x14ac:dyDescent="0.2">
      <c r="A273" s="3"/>
      <c r="B273" s="28"/>
      <c r="C273" s="3"/>
      <c r="D273" s="3"/>
      <c r="E273" s="19"/>
      <c r="F273" s="24"/>
      <c r="G273" s="3"/>
      <c r="H273" s="3"/>
      <c r="I273" s="3"/>
      <c r="J273" s="3"/>
      <c r="K273" s="3"/>
      <c r="L273" s="19"/>
    </row>
    <row r="275" spans="1:12" ht="18.75" x14ac:dyDescent="0.3">
      <c r="B275" s="498"/>
      <c r="C275" s="498"/>
      <c r="D275" s="498"/>
      <c r="E275" s="498"/>
      <c r="F275" s="498"/>
      <c r="G275" s="498"/>
      <c r="H275" s="498"/>
      <c r="I275" s="498"/>
      <c r="J275" s="498"/>
      <c r="K275" s="498"/>
      <c r="L275" s="498"/>
    </row>
    <row r="276" spans="1:12" ht="18.75" customHeight="1" x14ac:dyDescent="0.3">
      <c r="B276" s="498"/>
      <c r="C276" s="498"/>
      <c r="D276" s="498"/>
      <c r="E276" s="498"/>
      <c r="F276" s="498"/>
      <c r="G276" s="498"/>
      <c r="H276" s="498"/>
      <c r="I276" s="498"/>
      <c r="J276" s="498"/>
      <c r="K276" s="498"/>
      <c r="L276" s="498"/>
    </row>
    <row r="277" spans="1:12" ht="18.75" customHeight="1" x14ac:dyDescent="0.2"/>
    <row r="279" spans="1:12" ht="18.75" x14ac:dyDescent="0.3">
      <c r="B279" s="30"/>
      <c r="C279" s="5"/>
      <c r="D279" s="5"/>
    </row>
    <row r="282" spans="1:12" x14ac:dyDescent="0.2">
      <c r="B282" s="31"/>
    </row>
    <row r="283" spans="1:12" x14ac:dyDescent="0.2">
      <c r="B283" s="31"/>
    </row>
    <row r="284" spans="1:12" x14ac:dyDescent="0.2">
      <c r="B284" s="31"/>
    </row>
  </sheetData>
  <sheetProtection selectLockedCells="1" selectUnlockedCells="1"/>
  <mergeCells count="301">
    <mergeCell ref="L81:L92"/>
    <mergeCell ref="F76:F80"/>
    <mergeCell ref="D76:D80"/>
    <mergeCell ref="B75:B80"/>
    <mergeCell ref="L75:L80"/>
    <mergeCell ref="E75:E80"/>
    <mergeCell ref="A231:A232"/>
    <mergeCell ref="B261:B262"/>
    <mergeCell ref="C261:C262"/>
    <mergeCell ref="D261:D262"/>
    <mergeCell ref="E261:E262"/>
    <mergeCell ref="F261:F262"/>
    <mergeCell ref="G261:G262"/>
    <mergeCell ref="H261:H262"/>
    <mergeCell ref="C236:C237"/>
    <mergeCell ref="D236:D237"/>
    <mergeCell ref="G236:G237"/>
    <mergeCell ref="H236:H237"/>
    <mergeCell ref="E251:E252"/>
    <mergeCell ref="D251:D252"/>
    <mergeCell ref="B257:B258"/>
    <mergeCell ref="B259:B260"/>
    <mergeCell ref="C248:C249"/>
    <mergeCell ref="K253:K254"/>
    <mergeCell ref="L253:L254"/>
    <mergeCell ref="I261:I262"/>
    <mergeCell ref="J261:J262"/>
    <mergeCell ref="B153:B155"/>
    <mergeCell ref="C153:C155"/>
    <mergeCell ref="D153:D155"/>
    <mergeCell ref="E153:E155"/>
    <mergeCell ref="L153:L155"/>
    <mergeCell ref="G259:G260"/>
    <mergeCell ref="H259:H260"/>
    <mergeCell ref="L248:L249"/>
    <mergeCell ref="H253:H254"/>
    <mergeCell ref="J253:J254"/>
    <mergeCell ref="H251:H252"/>
    <mergeCell ref="G251:G252"/>
    <mergeCell ref="F251:F252"/>
    <mergeCell ref="E259:E260"/>
    <mergeCell ref="K259:K260"/>
    <mergeCell ref="L259:L260"/>
    <mergeCell ref="L257:L258"/>
    <mergeCell ref="K261:K262"/>
    <mergeCell ref="L261:L262"/>
    <mergeCell ref="K257:K258"/>
    <mergeCell ref="I251:I252"/>
    <mergeCell ref="J251:J252"/>
    <mergeCell ref="K251:K252"/>
    <mergeCell ref="L251:L252"/>
    <mergeCell ref="I253:I254"/>
    <mergeCell ref="J257:J258"/>
    <mergeCell ref="C4:L4"/>
    <mergeCell ref="C5:L5"/>
    <mergeCell ref="A6:C6"/>
    <mergeCell ref="A7:A9"/>
    <mergeCell ref="B7:B9"/>
    <mergeCell ref="C7:C9"/>
    <mergeCell ref="D7:D9"/>
    <mergeCell ref="E7:E9"/>
    <mergeCell ref="F7:F9"/>
    <mergeCell ref="G7:K7"/>
    <mergeCell ref="L7:L9"/>
    <mergeCell ref="G8:G9"/>
    <mergeCell ref="H8:H9"/>
    <mergeCell ref="I8:I9"/>
    <mergeCell ref="A32:L32"/>
    <mergeCell ref="A33:A38"/>
    <mergeCell ref="B33:B36"/>
    <mergeCell ref="L33:L36"/>
    <mergeCell ref="B38:F38"/>
    <mergeCell ref="A39:L39"/>
    <mergeCell ref="J8:J9"/>
    <mergeCell ref="K8:K9"/>
    <mergeCell ref="A11:L11"/>
    <mergeCell ref="D29:D30"/>
    <mergeCell ref="E29:E30"/>
    <mergeCell ref="F29:F30"/>
    <mergeCell ref="L29:L30"/>
    <mergeCell ref="A67:L67"/>
    <mergeCell ref="A40:A48"/>
    <mergeCell ref="B45:B47"/>
    <mergeCell ref="A49:L49"/>
    <mergeCell ref="B51:B53"/>
    <mergeCell ref="A50:A60"/>
    <mergeCell ref="B60:E60"/>
    <mergeCell ref="B61:L61"/>
    <mergeCell ref="A62:A66"/>
    <mergeCell ref="B62:B65"/>
    <mergeCell ref="L62:L65"/>
    <mergeCell ref="B66:E66"/>
    <mergeCell ref="D54:D56"/>
    <mergeCell ref="E54:E56"/>
    <mergeCell ref="F54:F56"/>
    <mergeCell ref="L54:L56"/>
    <mergeCell ref="E62:E63"/>
    <mergeCell ref="D62:D63"/>
    <mergeCell ref="B40:B43"/>
    <mergeCell ref="L42:L43"/>
    <mergeCell ref="A94:L94"/>
    <mergeCell ref="A101:A109"/>
    <mergeCell ref="A110:L110"/>
    <mergeCell ref="A111:A122"/>
    <mergeCell ref="B111:B112"/>
    <mergeCell ref="B116:B119"/>
    <mergeCell ref="A68:A71"/>
    <mergeCell ref="B68:B70"/>
    <mergeCell ref="L68:L70"/>
    <mergeCell ref="B71:E71"/>
    <mergeCell ref="A72:L72"/>
    <mergeCell ref="A73:A93"/>
    <mergeCell ref="B93:E93"/>
    <mergeCell ref="B73:B74"/>
    <mergeCell ref="C73:C74"/>
    <mergeCell ref="D73:D74"/>
    <mergeCell ref="E73:E74"/>
    <mergeCell ref="F73:F74"/>
    <mergeCell ref="G73:G74"/>
    <mergeCell ref="H73:H74"/>
    <mergeCell ref="I73:I74"/>
    <mergeCell ref="J73:J74"/>
    <mergeCell ref="K73:K74"/>
    <mergeCell ref="L73:L74"/>
    <mergeCell ref="A123:L123"/>
    <mergeCell ref="A124:A150"/>
    <mergeCell ref="B124:B127"/>
    <mergeCell ref="B129:B135"/>
    <mergeCell ref="B136:B138"/>
    <mergeCell ref="B139:B140"/>
    <mergeCell ref="B141:B144"/>
    <mergeCell ref="B147:B148"/>
    <mergeCell ref="C147:C148"/>
    <mergeCell ref="D147:D148"/>
    <mergeCell ref="E147:E148"/>
    <mergeCell ref="F147:F148"/>
    <mergeCell ref="G147:G148"/>
    <mergeCell ref="H147:H148"/>
    <mergeCell ref="I147:I148"/>
    <mergeCell ref="J147:J148"/>
    <mergeCell ref="K147:K148"/>
    <mergeCell ref="L147:L148"/>
    <mergeCell ref="L130:L131"/>
    <mergeCell ref="C130:C131"/>
    <mergeCell ref="D130:D131"/>
    <mergeCell ref="E130:E131"/>
    <mergeCell ref="F130:F131"/>
    <mergeCell ref="G130:G131"/>
    <mergeCell ref="E212:E213"/>
    <mergeCell ref="F212:F213"/>
    <mergeCell ref="G212:G213"/>
    <mergeCell ref="H212:H213"/>
    <mergeCell ref="I212:I213"/>
    <mergeCell ref="H130:H131"/>
    <mergeCell ref="I130:I131"/>
    <mergeCell ref="A151:L151"/>
    <mergeCell ref="A152:A156"/>
    <mergeCell ref="B157:L157"/>
    <mergeCell ref="A158:A163"/>
    <mergeCell ref="B158:B159"/>
    <mergeCell ref="L158:L159"/>
    <mergeCell ref="B160:B161"/>
    <mergeCell ref="L160:L161"/>
    <mergeCell ref="B174:B176"/>
    <mergeCell ref="C210:C211"/>
    <mergeCell ref="B209:B211"/>
    <mergeCell ref="D210:D211"/>
    <mergeCell ref="E210:E211"/>
    <mergeCell ref="B275:L275"/>
    <mergeCell ref="B276:L276"/>
    <mergeCell ref="A230:L230"/>
    <mergeCell ref="A233:L233"/>
    <mergeCell ref="A234:A267"/>
    <mergeCell ref="B234:B240"/>
    <mergeCell ref="B243:B249"/>
    <mergeCell ref="B242:L242"/>
    <mergeCell ref="E248:E249"/>
    <mergeCell ref="B269:C269"/>
    <mergeCell ref="B253:B254"/>
    <mergeCell ref="E264:E265"/>
    <mergeCell ref="C264:C265"/>
    <mergeCell ref="D264:D265"/>
    <mergeCell ref="F264:F265"/>
    <mergeCell ref="G264:G265"/>
    <mergeCell ref="H264:H265"/>
    <mergeCell ref="I264:I265"/>
    <mergeCell ref="J264:J265"/>
    <mergeCell ref="K264:K265"/>
    <mergeCell ref="L264:L265"/>
    <mergeCell ref="F259:F260"/>
    <mergeCell ref="I259:I260"/>
    <mergeCell ref="J259:J260"/>
    <mergeCell ref="J248:J249"/>
    <mergeCell ref="K248:K249"/>
    <mergeCell ref="J210:J211"/>
    <mergeCell ref="K210:K211"/>
    <mergeCell ref="J243:J244"/>
    <mergeCell ref="K243:K244"/>
    <mergeCell ref="I236:I237"/>
    <mergeCell ref="J236:J237"/>
    <mergeCell ref="K236:K237"/>
    <mergeCell ref="J212:J213"/>
    <mergeCell ref="L210:L211"/>
    <mergeCell ref="K212:K213"/>
    <mergeCell ref="L212:L213"/>
    <mergeCell ref="F210:F211"/>
    <mergeCell ref="L245:L246"/>
    <mergeCell ref="L243:L244"/>
    <mergeCell ref="K224:K225"/>
    <mergeCell ref="L224:L225"/>
    <mergeCell ref="A217:L217"/>
    <mergeCell ref="A218:A229"/>
    <mergeCell ref="B218:B219"/>
    <mergeCell ref="E218:E219"/>
    <mergeCell ref="F218:F219"/>
    <mergeCell ref="L218:L219"/>
    <mergeCell ref="B220:B222"/>
    <mergeCell ref="L220:L222"/>
    <mergeCell ref="B224:B225"/>
    <mergeCell ref="F243:F244"/>
    <mergeCell ref="E243:E244"/>
    <mergeCell ref="G243:G244"/>
    <mergeCell ref="H243:H244"/>
    <mergeCell ref="J224:J225"/>
    <mergeCell ref="H224:H225"/>
    <mergeCell ref="B226:B228"/>
    <mergeCell ref="J130:J131"/>
    <mergeCell ref="K130:K131"/>
    <mergeCell ref="H245:H246"/>
    <mergeCell ref="I245:I246"/>
    <mergeCell ref="J245:J246"/>
    <mergeCell ref="K245:K246"/>
    <mergeCell ref="G210:G211"/>
    <mergeCell ref="A206:L206"/>
    <mergeCell ref="B193:B197"/>
    <mergeCell ref="A207:A216"/>
    <mergeCell ref="B207:B208"/>
    <mergeCell ref="B212:B215"/>
    <mergeCell ref="A164:L164"/>
    <mergeCell ref="A165:A205"/>
    <mergeCell ref="B165:B166"/>
    <mergeCell ref="B167:B168"/>
    <mergeCell ref="L167:L168"/>
    <mergeCell ref="B169:B171"/>
    <mergeCell ref="L177:L179"/>
    <mergeCell ref="B185:B189"/>
    <mergeCell ref="C212:C213"/>
    <mergeCell ref="D212:D213"/>
    <mergeCell ref="B198:B204"/>
    <mergeCell ref="L198:L204"/>
    <mergeCell ref="B251:B252"/>
    <mergeCell ref="I257:I258"/>
    <mergeCell ref="C243:C244"/>
    <mergeCell ref="C253:C254"/>
    <mergeCell ref="D245:D246"/>
    <mergeCell ref="E245:E246"/>
    <mergeCell ref="F245:F246"/>
    <mergeCell ref="G245:G246"/>
    <mergeCell ref="C245:C246"/>
    <mergeCell ref="E253:E254"/>
    <mergeCell ref="D243:D244"/>
    <mergeCell ref="I243:I244"/>
    <mergeCell ref="D248:D249"/>
    <mergeCell ref="F248:F249"/>
    <mergeCell ref="G248:G249"/>
    <mergeCell ref="H248:H249"/>
    <mergeCell ref="I248:I249"/>
    <mergeCell ref="C251:C252"/>
    <mergeCell ref="G224:G225"/>
    <mergeCell ref="C259:C260"/>
    <mergeCell ref="E257:E258"/>
    <mergeCell ref="D257:D258"/>
    <mergeCell ref="C257:C258"/>
    <mergeCell ref="F257:F258"/>
    <mergeCell ref="G257:G258"/>
    <mergeCell ref="H257:H258"/>
    <mergeCell ref="D259:D260"/>
    <mergeCell ref="F81:F92"/>
    <mergeCell ref="B81:B92"/>
    <mergeCell ref="D81:D92"/>
    <mergeCell ref="D253:D254"/>
    <mergeCell ref="F253:F254"/>
    <mergeCell ref="G253:G254"/>
    <mergeCell ref="L226:L227"/>
    <mergeCell ref="H210:H211"/>
    <mergeCell ref="I210:I211"/>
    <mergeCell ref="B95:B101"/>
    <mergeCell ref="D95:D101"/>
    <mergeCell ref="E95:E101"/>
    <mergeCell ref="L95:L101"/>
    <mergeCell ref="F95:F101"/>
    <mergeCell ref="L236:L237"/>
    <mergeCell ref="L231:L232"/>
    <mergeCell ref="E236:E237"/>
    <mergeCell ref="F236:F237"/>
    <mergeCell ref="B104:B105"/>
    <mergeCell ref="I224:I225"/>
    <mergeCell ref="C224:C225"/>
    <mergeCell ref="D224:D225"/>
    <mergeCell ref="E224:E225"/>
    <mergeCell ref="F224:F225"/>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1" manualBreakCount="51">
    <brk id="12" max="11" man="1"/>
    <brk id="15" max="11" man="1"/>
    <brk id="19" max="11" man="1"/>
    <brk id="22" max="11" man="1"/>
    <brk id="36" max="11" man="1"/>
    <brk id="41" max="11" man="1"/>
    <brk id="48" max="11" man="1"/>
    <brk id="52" max="11" man="1"/>
    <brk id="60" max="11" man="1"/>
    <brk id="66" max="11" man="1"/>
    <brk id="71" max="11" man="1"/>
    <brk id="93" max="11" man="1"/>
    <brk id="102" max="11" man="1"/>
    <brk id="105" max="11" man="1"/>
    <brk id="109" max="11" man="1"/>
    <brk id="113" max="11" man="1"/>
    <brk id="120" max="11" man="1"/>
    <brk id="124" max="11" man="1"/>
    <brk id="139" max="11" man="1"/>
    <brk id="142" max="11" man="1"/>
    <brk id="145" max="11" man="1"/>
    <brk id="148" max="11" man="1"/>
    <brk id="156" max="11" man="1"/>
    <brk id="165" max="11" man="1"/>
    <brk id="168" max="11" man="1"/>
    <brk id="171" max="11" man="1"/>
    <brk id="174" max="11" man="1"/>
    <brk id="175" max="11" man="1"/>
    <brk id="178" max="11" man="1"/>
    <brk id="181" max="11" man="1"/>
    <brk id="183" max="11" man="1"/>
    <brk id="188" max="11" man="1"/>
    <brk id="191" max="11" man="1"/>
    <brk id="195" max="11" man="1"/>
    <brk id="199" max="11" man="1"/>
    <brk id="208" max="11" man="1"/>
    <brk id="214" max="11" man="1"/>
    <brk id="220" max="11" man="1"/>
    <brk id="223" max="11" man="1"/>
    <brk id="227" max="11" man="1"/>
    <brk id="232" max="11" man="1"/>
    <brk id="237" max="11" man="1"/>
    <brk id="241" max="11" man="1"/>
    <brk id="244" max="11" man="1"/>
    <brk id="247" max="11" man="1"/>
    <brk id="250" max="11" man="1"/>
    <brk id="252" max="11" man="1"/>
    <brk id="255" max="11" man="1"/>
    <brk id="258" max="11" man="1"/>
    <brk id="262" max="11" man="1"/>
    <brk id="265"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vt:lpstr>
      <vt:lpstr>лист!__xlnm.Print_Area</vt:lpstr>
      <vt:lpstr>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2021-12-02T12:57:28Z</cp:lastPrinted>
  <dcterms:created xsi:type="dcterms:W3CDTF">2019-10-21T06:32:01Z</dcterms:created>
  <dcterms:modified xsi:type="dcterms:W3CDTF">2021-12-02T15:01:01Z</dcterms:modified>
</cp:coreProperties>
</file>