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18"/>
  </bookViews>
  <sheets>
    <sheet name="рез.пок.6014" sheetId="1" r:id="rId1"/>
    <sheet name="6014 дод.1" sheetId="2" r:id="rId2"/>
    <sheet name="рез.пок.6015" sheetId="3" r:id="rId3"/>
    <sheet name="6015 дод.1" sheetId="4" r:id="rId4"/>
    <sheet name="рез. пок.6017" sheetId="5" r:id="rId5"/>
    <sheet name="6017 дод.1" sheetId="6" r:id="rId6"/>
    <sheet name="рез.пок.6011" sheetId="7" r:id="rId7"/>
    <sheet name="6011 дод.1" sheetId="8" r:id="rId8"/>
    <sheet name="рез.пок.6030" sheetId="9" r:id="rId9"/>
    <sheet name="6030 дод.1" sheetId="10" r:id="rId10"/>
    <sheet name="рез.пок.6090" sheetId="11" r:id="rId11"/>
    <sheet name="6090 д.1" sheetId="12" r:id="rId12"/>
    <sheet name="рез.пок.8240" sheetId="13" r:id="rId13"/>
    <sheet name="8240 дод.1" sheetId="14" r:id="rId14"/>
    <sheet name="рез.пок.8340" sheetId="15" r:id="rId15"/>
    <sheet name="8340 дод.1" sheetId="16" r:id="rId16"/>
    <sheet name="рез.пок.0160" sheetId="17" r:id="rId17"/>
    <sheet name="0160 дод.1" sheetId="18" r:id="rId18"/>
    <sheet name="додаток 2" sheetId="19" r:id="rId19"/>
  </sheets>
  <definedNames/>
  <calcPr fullCalcOnLoad="1"/>
</workbook>
</file>

<file path=xl/sharedStrings.xml><?xml version="1.0" encoding="utf-8"?>
<sst xmlns="http://schemas.openxmlformats.org/spreadsheetml/2006/main" count="609" uniqueCount="162">
  <si>
    <t>1.</t>
  </si>
  <si>
    <t>(КПКВК МБ)</t>
  </si>
  <si>
    <t>№з/п</t>
  </si>
  <si>
    <t>Назва підпрограми/завдання бюджетної програми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</si>
  <si>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</si>
  <si>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</si>
  <si>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</si>
  <si>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</si>
  <si>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(найменування головного розпорядника)</t>
  </si>
  <si>
    <t>(найменування відповідального виконавця)</t>
  </si>
  <si>
    <t>Управління житлового господарства міської ради</t>
  </si>
  <si>
    <t>2.</t>
  </si>
  <si>
    <t>3.</t>
  </si>
  <si>
    <t>0610</t>
  </si>
  <si>
    <t>(найменування бюджетної програми)</t>
  </si>
  <si>
    <t>(КФКВК)</t>
  </si>
  <si>
    <t>Загальний результат оцінки програми</t>
  </si>
  <si>
    <t>4.</t>
  </si>
  <si>
    <t>Результати аналізу ефективності</t>
  </si>
  <si>
    <t>5.</t>
  </si>
  <si>
    <t>Назва завдання бюджетної програми</t>
  </si>
  <si>
    <t>Пояснення причин низької ефективності, визначення факторів через які не досягнуто запланованих результатів</t>
  </si>
  <si>
    <t>Начальник управління житлового господарства міської ради</t>
  </si>
  <si>
    <t>Показники</t>
  </si>
  <si>
    <t>Одиниця виміру</t>
  </si>
  <si>
    <t>Затверджено паспортом бюджетної програми за звітний період</t>
  </si>
  <si>
    <t>Виконано за звітний період (касові видатки/надані кредити)</t>
  </si>
  <si>
    <t>Відхилення</t>
  </si>
  <si>
    <t>ефективності</t>
  </si>
  <si>
    <t>якості</t>
  </si>
  <si>
    <r>
      <t>І</t>
    </r>
    <r>
      <rPr>
        <b/>
        <u val="single"/>
        <sz val="8"/>
        <rFont val="Times New Roman"/>
        <family val="1"/>
      </rPr>
      <t>1</t>
    </r>
  </si>
  <si>
    <r>
      <t>Е=І(еф) + І(як) + І</t>
    </r>
    <r>
      <rPr>
        <b/>
        <u val="single"/>
        <sz val="8"/>
        <rFont val="Times New Roman"/>
        <family val="1"/>
      </rPr>
      <t>1</t>
    </r>
  </si>
  <si>
    <t>тис.грн.</t>
  </si>
  <si>
    <t>%</t>
  </si>
  <si>
    <t>Поглиблений аналіз причин низької ефективності</t>
  </si>
  <si>
    <t>КПКВК</t>
  </si>
  <si>
    <t>середні витрати на придбання матеріалів, проведення ремонту одного обєкту</t>
  </si>
  <si>
    <t>рівень поліпшення стану житлового фонду</t>
  </si>
  <si>
    <t>І (еф)=1/1*100</t>
  </si>
  <si>
    <t>І (як)=1/1*100</t>
  </si>
  <si>
    <t>середні витрати на техобстеження однієї будівлі</t>
  </si>
  <si>
    <t>середні витрати на облаштування одного сміттєзбірного майданчика</t>
  </si>
  <si>
    <t>КПКВК МБ</t>
  </si>
  <si>
    <t>Назва бюджетної програми</t>
  </si>
  <si>
    <t>Середній результат оцінки програм</t>
  </si>
  <si>
    <t>0620</t>
  </si>
  <si>
    <t>грн./од.</t>
  </si>
  <si>
    <t>Організація благоустрою населених пунктів</t>
  </si>
  <si>
    <t>грн.</t>
  </si>
  <si>
    <t>1</t>
  </si>
  <si>
    <t>2</t>
  </si>
  <si>
    <t>0640</t>
  </si>
  <si>
    <t>Інша діяльність у сфері житлово-комунального господарства</t>
  </si>
  <si>
    <t>кількість обєктів, на які необхідно забезпечити підготовку документів для проведення капітального ремонту обєктів житлового фонду та контроль за його виконанням на одного працівника відділу</t>
  </si>
  <si>
    <t>од.</t>
  </si>
  <si>
    <t>3</t>
  </si>
  <si>
    <t>рівень готовності виготовлення карти-схеми</t>
  </si>
  <si>
    <t>4</t>
  </si>
  <si>
    <t>0443</t>
  </si>
  <si>
    <t>Інша діяльність у сфері екології та охорони природних ресурсів</t>
  </si>
  <si>
    <t>0540</t>
  </si>
  <si>
    <t>грн./куб.м</t>
  </si>
  <si>
    <t>Природоохоронні заходи за рахунок цільових фондів</t>
  </si>
  <si>
    <t>Завдання 1. Забезпечення виконання природоохоронних заходів та санітарних вимог, поліпшення благоустрою на території міста</t>
  </si>
  <si>
    <t>0111</t>
  </si>
  <si>
    <t>Керівництво і управління у відповідній сфері у містах, селищах, селах</t>
  </si>
  <si>
    <t>Завдання 1. Здійснення виконавчим органом Житомирської міської ради - управлінням житлового господарства, наданих законодавством повноважень у сфері житлово-комунального господарства та приватизації державного житлового фонду в м. Житомирі</t>
  </si>
  <si>
    <t>витрати на утримання 1 штатної одиниці управління житлового господарства</t>
  </si>
  <si>
    <t>відсоток вчасно виконаних листів, звернень, заяв, скарг у їх загальній кількості</t>
  </si>
  <si>
    <t>1210160</t>
  </si>
  <si>
    <t>1218430</t>
  </si>
  <si>
    <t>середні видатки на вивіз та захоронення 1 куб.м. відходів з безхазяйних сміттєзвалищ</t>
  </si>
  <si>
    <r>
      <t>І</t>
    </r>
    <r>
      <rPr>
        <b/>
        <u val="single"/>
        <sz val="8"/>
        <rFont val="Times New Roman"/>
        <family val="1"/>
      </rPr>
      <t>1(попередній період)</t>
    </r>
  </si>
  <si>
    <t>1216090</t>
  </si>
  <si>
    <t>питома вага робіт, що потребують підготовки необхідних документів для проведення капітального ремонту обєктів житлового фонду та контролю за його виконанням, до загального обсягу робіт</t>
  </si>
  <si>
    <t>1216030</t>
  </si>
  <si>
    <t>1216011</t>
  </si>
  <si>
    <t>Експлуатація та технічне обслуговування житлового фонду</t>
  </si>
  <si>
    <t>1216017</t>
  </si>
  <si>
    <t>Завдання 1. Забезпечення належного стану житлових будинків та прибудинкових територій</t>
  </si>
  <si>
    <t>Інша діяльність, повязана з експлуатацією житлово-комунального господарства</t>
  </si>
  <si>
    <t>1216015</t>
  </si>
  <si>
    <t>Забезпечення надійної та безперебійної роботи ліфтів</t>
  </si>
  <si>
    <t>Забезпечення збору та вивезення сміття і відходів</t>
  </si>
  <si>
    <t>1216014</t>
  </si>
  <si>
    <t>Завдання 1. Забезпечення виконання природоохоронних заходів, санітарних вимог, поліпшення благоустрою прибудинкових територій</t>
  </si>
  <si>
    <t>рівень поліпшення стану прибудинкових територій</t>
  </si>
  <si>
    <t>Керівництво і управління у відповідній сфері у містах (місті Києві), селищах, селах, обєднаних територіальних громадах</t>
  </si>
  <si>
    <t>Завдання 1. Забезпечення контролю за виконанням робіт на обєктах житлового господарства міської ради</t>
  </si>
  <si>
    <t>Завдання 2. Виготовлення та ведення електронної карти-схеми житлового фонду</t>
  </si>
  <si>
    <t>Завдання 4. Утримання нежитлових приміщень комунальної власності</t>
  </si>
  <si>
    <t>середній обсяг видатків на виконання робіт, що потребують підготовки необхідних документів для капітального ремонту обєктів житлового господарства та контролю за його виконанням на одного працівника відділу</t>
  </si>
  <si>
    <t>запланована середня вартість на виготовлення та ведення однієї електронної карти-схеми</t>
  </si>
  <si>
    <t>Рівень запланованих видатків на оплату послуг з утримання нежитлових приміщень комунальної власності до потреби</t>
  </si>
  <si>
    <t>Завдання 1. Забезпечення ремонтних робіт в житловому фонді, в т.ч. за пропозиціями депутатів</t>
  </si>
  <si>
    <t>Рівень поліпшення стану житлового фонду</t>
  </si>
  <si>
    <t>рівень готовності обєктів капремонту</t>
  </si>
  <si>
    <t>відсоток жінок у складі управління</t>
  </si>
  <si>
    <r>
      <t>І</t>
    </r>
    <r>
      <rPr>
        <b/>
        <u val="single"/>
        <sz val="8"/>
        <rFont val="Times New Roman"/>
        <family val="1"/>
      </rPr>
      <t>1=100/100</t>
    </r>
  </si>
  <si>
    <t>І (еф)=(1)/1*100</t>
  </si>
  <si>
    <t>Андрій ГУМЕНЮК</t>
  </si>
  <si>
    <r>
      <t>І</t>
    </r>
    <r>
      <rPr>
        <b/>
        <u val="single"/>
        <sz val="8"/>
        <rFont val="Times New Roman"/>
        <family val="1"/>
      </rPr>
      <t>1=І еф.зв.п. / І еф п.п.</t>
    </r>
  </si>
  <si>
    <t>середні витрати на  проведення ремонту одного обєкту</t>
  </si>
  <si>
    <t>питома вага жінок у складі відділу</t>
  </si>
  <si>
    <r>
      <t>І</t>
    </r>
    <r>
      <rPr>
        <b/>
        <u val="single"/>
        <sz val="8"/>
        <rFont val="Times New Roman"/>
        <family val="1"/>
      </rPr>
      <t>1=100/100*100</t>
    </r>
  </si>
  <si>
    <r>
      <t>І</t>
    </r>
    <r>
      <rPr>
        <b/>
        <u val="single"/>
        <sz val="8"/>
        <rFont val="Times New Roman"/>
        <family val="1"/>
      </rPr>
      <t>1(попередній період)І1=І еф.зв.п. / І еф п.п.</t>
    </r>
  </si>
  <si>
    <t xml:space="preserve"> </t>
  </si>
  <si>
    <t>Результати ефективності бюджетної програми станом на 01.01.2023 року</t>
  </si>
  <si>
    <t>Використання результативних показників у 2022 році</t>
  </si>
  <si>
    <t>Завдання 1. Забезпечення санітарного очищення території міста, санітарних вимог, поліпшення благоустрою прибудинкових територій</t>
  </si>
  <si>
    <r>
      <t>І</t>
    </r>
    <r>
      <rPr>
        <b/>
        <u val="single"/>
        <sz val="8"/>
        <rFont val="Times New Roman"/>
        <family val="1"/>
      </rPr>
      <t>1=59/100</t>
    </r>
  </si>
  <si>
    <t>середні витрати на проведення капремонту одного обєкту житлового господарства</t>
  </si>
  <si>
    <t>середня вартість зрізання, пошкодженого одного дерева та/або кронування</t>
  </si>
  <si>
    <t>середня вартість поточного ремонту на 1 кв.м прибудинкової території</t>
  </si>
  <si>
    <t>рівень готовності обєктів капітального ремонту</t>
  </si>
  <si>
    <t>динаміка площі прибудинкової території, що підлягає ремонту за рахунок коштів на проведення поточного ремонту в порівнянні з попереднім роком</t>
  </si>
  <si>
    <t>І (як)=(0+0,23+0)/3*100</t>
  </si>
  <si>
    <t>середні витрати на демонтаж однієї будівлі</t>
  </si>
  <si>
    <t>Відсоток виконання демонтажу (розбирання, знесення) будівель</t>
  </si>
  <si>
    <t>Відсоток виконання технічного обстеження обєктів житлового господарства</t>
  </si>
  <si>
    <t>І (як)=(1+0)/2*100</t>
  </si>
  <si>
    <r>
      <t>І</t>
    </r>
    <r>
      <rPr>
        <b/>
        <u val="single"/>
        <sz val="8"/>
        <rFont val="Times New Roman"/>
        <family val="1"/>
      </rPr>
      <t>1=5,77/90*100</t>
    </r>
  </si>
  <si>
    <t>І (як)=(1+1)/2*100</t>
  </si>
  <si>
    <t>Завдання 3. Забезпечення проведення капітального ремонту обєктів житлово-комунальної інфраструктури</t>
  </si>
  <si>
    <t>середні витрати на проведення капремонту одного житлового  будинку</t>
  </si>
  <si>
    <t>середні видатки на оплату послуг з утримання нежитлових приміщень комунальної власності</t>
  </si>
  <si>
    <r>
      <t>І</t>
    </r>
    <r>
      <rPr>
        <b/>
        <u val="single"/>
        <sz val="8"/>
        <rFont val="Times New Roman"/>
        <family val="1"/>
      </rPr>
      <t>1=43/100</t>
    </r>
  </si>
  <si>
    <t>співвідношення обсягу вивезених та захоронених відходів з безхазяйнихз сміттєзвалищ до загального обсягу ТПВ, що вивозяться та захоронюються на міському полігоні</t>
  </si>
  <si>
    <r>
      <t>І</t>
    </r>
    <r>
      <rPr>
        <b/>
        <u val="single"/>
        <sz val="8"/>
        <rFont val="Times New Roman"/>
        <family val="1"/>
      </rPr>
      <t>1=86/100</t>
    </r>
  </si>
  <si>
    <t>Завдання 1. Забезпечення ремонтних робіт на спорудах цивільного захисту (укриттях) в дитячих будинках сімейного типу</t>
  </si>
  <si>
    <t>1218240</t>
  </si>
  <si>
    <t>середні витрати на проведння ремонту одного обєкту (укриття)</t>
  </si>
  <si>
    <t>рівень поліпшення стану ДБСТ</t>
  </si>
  <si>
    <t>Заходи та роботи з територіальної оборони</t>
  </si>
  <si>
    <t>Завдання 1. Проведення  ремонтних робіт  ліфтів в житлових будинках</t>
  </si>
  <si>
    <t>кількість виконаних доручень, листів, скарг, заяв, звернень на 1 працівника</t>
  </si>
  <si>
    <t>кількість прийнятих нормативно правових актів на 1 працівника</t>
  </si>
  <si>
    <t>І (еф)=(0,77+0,48+0,96)/3*100</t>
  </si>
  <si>
    <t>І (як)=(1,00+1,00+1,00)/3*100</t>
  </si>
  <si>
    <t>відсоток жінок, які займають керівні посади</t>
  </si>
  <si>
    <t>І (еф)=(0,87)/1*100</t>
  </si>
  <si>
    <t>І (еф)=0,86/1*100</t>
  </si>
  <si>
    <t>І (як)=1,64/1*100</t>
  </si>
  <si>
    <t>І (еф)=(0,115+0)/2*100</t>
  </si>
  <si>
    <t>Забезпечення надійної та безперебійної експлуатації ліфтів</t>
  </si>
  <si>
    <t>І (еф)=0,43/1*100</t>
  </si>
  <si>
    <r>
      <t>І</t>
    </r>
    <r>
      <rPr>
        <b/>
        <u val="single"/>
        <sz val="8"/>
        <rFont val="Times New Roman"/>
        <family val="1"/>
      </rPr>
      <t>1=74/91</t>
    </r>
  </si>
  <si>
    <t>Збільшення вартості сміттєзбірних майданчиків у звязку з ростом цін на матеріали в умовах воєнного стану</t>
  </si>
  <si>
    <t>Здійснення видатків на забезпечення належного стану житлових будинків та прибудинкових територій не були пріоритетними в умовах воєнного стану</t>
  </si>
  <si>
    <t>Заходи з поліпшення благоустрою прибудинкових територій не відносились до пріоритетних в умовах воєнного стану  та у звязку з виконанням не в повному обсязі договірних зобовязань підрядником</t>
  </si>
  <si>
    <t>Захід з проведення капремонту обєкту не відносився до пріоритетних в умовах воєнного стану</t>
  </si>
  <si>
    <t>І (еф)=0,59/1*100</t>
  </si>
  <si>
    <t>І (еф)=0,94/1*100</t>
  </si>
  <si>
    <r>
      <t>І</t>
    </r>
    <r>
      <rPr>
        <b/>
        <u val="single"/>
        <sz val="8"/>
        <rFont val="Times New Roman"/>
        <family val="1"/>
      </rPr>
      <t>1=94/101*100</t>
    </r>
  </si>
  <si>
    <t>І (еф)=(0,01+0,61+1,05)/3*100</t>
  </si>
  <si>
    <r>
      <t>І</t>
    </r>
    <r>
      <rPr>
        <b/>
        <u val="single"/>
        <sz val="8"/>
        <rFont val="Times New Roman"/>
        <family val="1"/>
      </rPr>
      <t>1=56/97</t>
    </r>
  </si>
  <si>
    <t>І (еф)=(1,25+1,06)/2*100</t>
  </si>
  <si>
    <r>
      <t>І</t>
    </r>
    <r>
      <rPr>
        <b/>
        <u val="single"/>
        <sz val="8"/>
        <rFont val="Times New Roman"/>
        <family val="1"/>
      </rPr>
      <t>1=116/56*100</t>
    </r>
  </si>
  <si>
    <t>І (як)=0,53/100*100</t>
  </si>
  <si>
    <t>Обмеженість фінансового ресурсу в умовах воєнного стану</t>
  </si>
  <si>
    <t xml:space="preserve">Показники ефективності виконанні не в повному обсязі за рахунок незайнятих посад упродовж року  та не відносились до пріоритетних в умовах воєнного стану  </t>
  </si>
  <si>
    <t>Узагальнені результати ефективності бюджетних програм станом на 01.01.2023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</si>
</sst>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0.0000000"/>
    <numFmt numFmtId="202" formatCode="mmm/yyyy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#,##0.00_р_."/>
    <numFmt numFmtId="209" formatCode="0.0000000000"/>
    <numFmt numFmtId="210" formatCode="0.000000000"/>
    <numFmt numFmtId="211" formatCode="0.00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96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2" fontId="11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" fontId="1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/>
    </xf>
    <xf numFmtId="196" fontId="11" fillId="34" borderId="1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96" fontId="1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196" fontId="11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56" fillId="0" borderId="10" xfId="0" applyNumberFormat="1" applyFont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/>
    </xf>
    <xf numFmtId="197" fontId="11" fillId="0" borderId="1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8" fillId="0" borderId="11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44.25" customHeight="1">
      <c r="A4" s="24" t="s">
        <v>49</v>
      </c>
      <c r="B4" s="25" t="s">
        <v>84</v>
      </c>
      <c r="C4" s="15" t="s">
        <v>109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0.75" customHeight="1">
      <c r="A6" s="9"/>
      <c r="B6" s="26"/>
      <c r="C6" s="10" t="s">
        <v>41</v>
      </c>
      <c r="D6" s="9" t="s">
        <v>46</v>
      </c>
      <c r="E6" s="46">
        <v>22727.27</v>
      </c>
      <c r="F6" s="18">
        <v>38217.08</v>
      </c>
      <c r="G6" s="19">
        <f>E6/F6</f>
        <v>0.5946888145300478</v>
      </c>
    </row>
    <row r="7" spans="1:7" ht="15.75" customHeight="1">
      <c r="A7" s="9"/>
      <c r="B7" s="26"/>
      <c r="C7" s="14" t="s">
        <v>151</v>
      </c>
      <c r="D7" s="17"/>
      <c r="E7" s="46"/>
      <c r="F7" s="18"/>
      <c r="G7" s="20">
        <f>(G6)/1*100</f>
        <v>59.468881453004784</v>
      </c>
    </row>
    <row r="8" spans="1:7" ht="20.25" customHeight="1">
      <c r="A8" s="9"/>
      <c r="B8" s="26"/>
      <c r="C8" s="14" t="s">
        <v>29</v>
      </c>
      <c r="D8" s="17"/>
      <c r="E8" s="46"/>
      <c r="F8" s="18"/>
      <c r="G8" s="17"/>
    </row>
    <row r="9" spans="1:7" ht="20.25" customHeight="1">
      <c r="A9" s="9"/>
      <c r="B9" s="26"/>
      <c r="C9" s="10" t="s">
        <v>86</v>
      </c>
      <c r="D9" s="9" t="s">
        <v>33</v>
      </c>
      <c r="E9" s="45">
        <v>0.01</v>
      </c>
      <c r="F9" s="19">
        <v>0.01</v>
      </c>
      <c r="G9" s="19">
        <f>F9/E9</f>
        <v>1</v>
      </c>
    </row>
    <row r="10" spans="1:7" ht="18.75">
      <c r="A10" s="9"/>
      <c r="B10" s="9"/>
      <c r="C10" s="16" t="s">
        <v>39</v>
      </c>
      <c r="D10" s="17"/>
      <c r="E10" s="18"/>
      <c r="F10" s="18"/>
      <c r="G10" s="20">
        <f>G9/1*100</f>
        <v>100</v>
      </c>
    </row>
    <row r="11" spans="1:7" ht="14.25" customHeight="1">
      <c r="A11" s="9"/>
      <c r="B11" s="9"/>
      <c r="C11" s="16"/>
      <c r="D11" s="17"/>
      <c r="E11" s="18"/>
      <c r="F11" s="18"/>
      <c r="G11" s="17"/>
    </row>
    <row r="12" spans="1:7" ht="14.25" customHeight="1">
      <c r="A12" s="9"/>
      <c r="B12" s="9"/>
      <c r="C12" s="16" t="s">
        <v>101</v>
      </c>
      <c r="D12" s="17">
        <v>100</v>
      </c>
      <c r="E12" s="18"/>
      <c r="F12" s="18"/>
      <c r="G12" s="17"/>
    </row>
    <row r="13" spans="1:7" ht="17.25" customHeight="1">
      <c r="A13" s="9"/>
      <c r="B13" s="9"/>
      <c r="C13" s="16" t="s">
        <v>110</v>
      </c>
      <c r="D13" s="17"/>
      <c r="E13" s="19">
        <f>G7/D12</f>
        <v>0.5946888145300478</v>
      </c>
      <c r="F13" s="18"/>
      <c r="G13" s="39"/>
    </row>
    <row r="14" spans="1:7" ht="18.75">
      <c r="A14" s="9"/>
      <c r="B14" s="9"/>
      <c r="C14" s="16" t="s">
        <v>31</v>
      </c>
      <c r="D14" s="17"/>
      <c r="E14" s="18"/>
      <c r="F14" s="18"/>
      <c r="G14" s="21">
        <f>G7+G10+G13</f>
        <v>159.46888145300477</v>
      </c>
    </row>
    <row r="15" spans="1:7" ht="18.75">
      <c r="A15" s="47"/>
      <c r="B15" s="47"/>
      <c r="C15" s="48"/>
      <c r="D15" s="49"/>
      <c r="E15" s="50"/>
      <c r="F15" s="50"/>
      <c r="G15" s="51"/>
    </row>
    <row r="16" spans="1:7" ht="18.75">
      <c r="A16" s="47"/>
      <c r="B16" s="47"/>
      <c r="C16" s="48"/>
      <c r="D16" s="49"/>
      <c r="E16" s="50"/>
      <c r="F16" s="50"/>
      <c r="G16" s="51"/>
    </row>
    <row r="17" spans="1:7" ht="18.75">
      <c r="A17" s="47"/>
      <c r="B17" s="47"/>
      <c r="C17" s="48"/>
      <c r="D17" s="49"/>
      <c r="E17" s="50"/>
      <c r="F17" s="50"/>
      <c r="G17" s="51"/>
    </row>
    <row r="18" spans="1:7" ht="18.75">
      <c r="A18" s="47"/>
      <c r="B18" s="47"/>
      <c r="C18" s="48"/>
      <c r="D18" s="49"/>
      <c r="E18" s="50"/>
      <c r="F18" s="50"/>
      <c r="G18" s="51"/>
    </row>
    <row r="19" spans="1:6" ht="18.75">
      <c r="A19" s="73" t="s">
        <v>22</v>
      </c>
      <c r="B19" s="73"/>
      <c r="C19" s="74"/>
      <c r="D19" s="74"/>
      <c r="F19" s="2" t="s">
        <v>100</v>
      </c>
    </row>
  </sheetData>
  <sheetProtection/>
  <mergeCells count="2">
    <mergeCell ref="A1:F1"/>
    <mergeCell ref="A19:D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25"/>
  <sheetViews>
    <sheetView zoomScalePageLayoutView="0" workbookViewId="0" topLeftCell="A4">
      <selection activeCell="F22" sqref="F22:H22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8.75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9" spans="1:8" ht="30.75" customHeight="1">
      <c r="A9" s="4" t="s">
        <v>12</v>
      </c>
      <c r="B9" s="5">
        <v>1216030</v>
      </c>
      <c r="C9" s="114" t="s">
        <v>58</v>
      </c>
      <c r="D9" s="115"/>
      <c r="E9" s="72" t="s">
        <v>47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2" spans="1:6" ht="18.75">
      <c r="A12" s="4" t="s">
        <v>17</v>
      </c>
      <c r="B12" s="75" t="s">
        <v>18</v>
      </c>
      <c r="C12" s="76"/>
      <c r="D12" s="76"/>
      <c r="E12" s="76"/>
      <c r="F12" s="76"/>
    </row>
    <row r="13" ht="13.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47.25" customHeight="1">
      <c r="A16" s="6">
        <v>1</v>
      </c>
      <c r="B16" s="82" t="str">
        <f>'рез.пок.6030'!C4</f>
        <v>Завдання 1. Забезпечення виконання природоохоронних заходів, санітарних вимог, поліпшення благоустрою прибудинкових територій</v>
      </c>
      <c r="C16" s="83"/>
      <c r="D16" s="83"/>
      <c r="E16" s="84"/>
      <c r="F16" s="22"/>
      <c r="G16" s="22"/>
      <c r="H16" s="69">
        <f>'рез.пок.6030'!G18</f>
        <v>63.381802593237964</v>
      </c>
    </row>
    <row r="17" spans="1:8" ht="28.5" customHeight="1">
      <c r="A17" s="6"/>
      <c r="B17" s="91" t="s">
        <v>16</v>
      </c>
      <c r="C17" s="92"/>
      <c r="D17" s="92"/>
      <c r="E17" s="93"/>
      <c r="F17" s="21"/>
      <c r="G17" s="21"/>
      <c r="H17" s="67">
        <f>H16</f>
        <v>63.381802593237964</v>
      </c>
    </row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ht="62.25" customHeight="1">
      <c r="A22" s="6">
        <v>1</v>
      </c>
      <c r="B22" s="108" t="str">
        <f>'рез.пок.6030'!C4</f>
        <v>Завдання 1. Забезпечення виконання природоохоронних заходів, санітарних вимог, поліпшення благоустрою прибудинкових територій</v>
      </c>
      <c r="C22" s="109"/>
      <c r="D22" s="109"/>
      <c r="E22" s="110"/>
      <c r="F22" s="85" t="s">
        <v>149</v>
      </c>
      <c r="G22" s="86"/>
      <c r="H22" s="87"/>
    </row>
    <row r="23" spans="1:8" ht="30" customHeight="1">
      <c r="A23" s="30"/>
      <c r="B23" s="34"/>
      <c r="C23" s="35"/>
      <c r="D23" s="35"/>
      <c r="E23" s="35"/>
      <c r="F23" s="32"/>
      <c r="G23" s="33"/>
      <c r="H23" s="33"/>
    </row>
    <row r="25" spans="1:8" ht="18.75">
      <c r="A25" s="73" t="s">
        <v>22</v>
      </c>
      <c r="B25" s="74"/>
      <c r="C25" s="74"/>
      <c r="D25" s="74"/>
      <c r="E25" s="74"/>
      <c r="F25" s="74"/>
      <c r="H25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2:F12"/>
    <mergeCell ref="A14:A15"/>
    <mergeCell ref="B14:E15"/>
    <mergeCell ref="F14:H14"/>
    <mergeCell ref="B16:E16"/>
    <mergeCell ref="B17:E17"/>
    <mergeCell ref="B19:F19"/>
    <mergeCell ref="A25:F25"/>
    <mergeCell ref="B21:E21"/>
    <mergeCell ref="F21:H21"/>
    <mergeCell ref="B22:E22"/>
    <mergeCell ref="F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H51"/>
  <sheetViews>
    <sheetView zoomScalePageLayoutView="0" workbookViewId="0" topLeftCell="A16">
      <selection activeCell="G6" sqref="G6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28.5" customHeight="1">
      <c r="A4" s="24" t="s">
        <v>49</v>
      </c>
      <c r="B4" s="25" t="s">
        <v>73</v>
      </c>
      <c r="C4" s="15" t="s">
        <v>88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8" ht="54.75" customHeight="1">
      <c r="A6" s="9"/>
      <c r="B6" s="26"/>
      <c r="C6" s="10" t="s">
        <v>91</v>
      </c>
      <c r="D6" s="9" t="s">
        <v>48</v>
      </c>
      <c r="E6" s="46">
        <v>2500</v>
      </c>
      <c r="F6" s="18">
        <v>2002.7</v>
      </c>
      <c r="G6" s="19">
        <f>E6/F6</f>
        <v>1.2483147750536776</v>
      </c>
      <c r="H6" s="56"/>
    </row>
    <row r="7" spans="1:7" ht="55.5" customHeight="1">
      <c r="A7" s="9"/>
      <c r="B7" s="26"/>
      <c r="C7" s="10" t="s">
        <v>53</v>
      </c>
      <c r="D7" s="9" t="s">
        <v>54</v>
      </c>
      <c r="E7" s="44">
        <v>17</v>
      </c>
      <c r="F7" s="31">
        <v>16</v>
      </c>
      <c r="G7" s="19">
        <f>E7/F7</f>
        <v>1.0625</v>
      </c>
    </row>
    <row r="8" spans="1:7" ht="15.75" customHeight="1">
      <c r="A8" s="9"/>
      <c r="B8" s="26"/>
      <c r="C8" s="14" t="s">
        <v>156</v>
      </c>
      <c r="D8" s="17"/>
      <c r="E8" s="18"/>
      <c r="F8" s="18"/>
      <c r="G8" s="20">
        <f>(G6+G7)/2*100</f>
        <v>115.5407387526839</v>
      </c>
    </row>
    <row r="9" spans="1:7" ht="20.25" customHeight="1">
      <c r="A9" s="9"/>
      <c r="B9" s="26"/>
      <c r="C9" s="14" t="s">
        <v>29</v>
      </c>
      <c r="D9" s="17"/>
      <c r="E9" s="18"/>
      <c r="F9" s="18"/>
      <c r="G9" s="17"/>
    </row>
    <row r="10" spans="1:7" ht="51.75" customHeight="1">
      <c r="A10" s="9"/>
      <c r="B10" s="26"/>
      <c r="C10" s="10" t="s">
        <v>74</v>
      </c>
      <c r="D10" s="9" t="s">
        <v>33</v>
      </c>
      <c r="E10" s="46">
        <v>100</v>
      </c>
      <c r="F10" s="18">
        <v>100</v>
      </c>
      <c r="G10" s="19">
        <f>F10/E10</f>
        <v>1</v>
      </c>
    </row>
    <row r="11" spans="1:7" ht="20.25" customHeight="1">
      <c r="A11" s="9"/>
      <c r="B11" s="26"/>
      <c r="C11" s="10" t="s">
        <v>103</v>
      </c>
      <c r="D11" s="9" t="s">
        <v>33</v>
      </c>
      <c r="E11" s="46">
        <v>33.3</v>
      </c>
      <c r="F11" s="18">
        <v>33.3</v>
      </c>
      <c r="G11" s="19">
        <f>F11/E11</f>
        <v>1</v>
      </c>
    </row>
    <row r="12" spans="1:7" ht="18.75">
      <c r="A12" s="9"/>
      <c r="B12" s="9"/>
      <c r="C12" s="16" t="s">
        <v>122</v>
      </c>
      <c r="D12" s="17"/>
      <c r="E12" s="18"/>
      <c r="F12" s="18"/>
      <c r="G12" s="20">
        <f>(G10+G11)/2*100</f>
        <v>100</v>
      </c>
    </row>
    <row r="13" spans="1:7" ht="14.25" customHeight="1">
      <c r="A13" s="9"/>
      <c r="B13" s="9"/>
      <c r="C13" s="16"/>
      <c r="D13" s="17"/>
      <c r="E13" s="18"/>
      <c r="F13" s="18"/>
      <c r="G13" s="17"/>
    </row>
    <row r="14" spans="1:7" ht="14.25" customHeight="1">
      <c r="A14" s="9"/>
      <c r="B14" s="9"/>
      <c r="C14" s="16" t="s">
        <v>101</v>
      </c>
      <c r="D14" s="17">
        <v>56</v>
      </c>
      <c r="E14" s="18"/>
      <c r="F14" s="18"/>
      <c r="G14" s="17"/>
    </row>
    <row r="15" spans="1:7" ht="17.25" customHeight="1">
      <c r="A15" s="9"/>
      <c r="B15" s="9"/>
      <c r="C15" s="16" t="s">
        <v>157</v>
      </c>
      <c r="D15" s="17"/>
      <c r="E15" s="19">
        <f>G8/D14</f>
        <v>2.0632274777264983</v>
      </c>
      <c r="F15" s="18"/>
      <c r="G15" s="39">
        <v>25</v>
      </c>
    </row>
    <row r="16" spans="1:7" ht="18.75">
      <c r="A16" s="9"/>
      <c r="B16" s="9"/>
      <c r="C16" s="16" t="s">
        <v>31</v>
      </c>
      <c r="D16" s="17"/>
      <c r="E16" s="18"/>
      <c r="F16" s="18"/>
      <c r="G16" s="21">
        <f>G8+G12+G15</f>
        <v>240.5407387526839</v>
      </c>
    </row>
    <row r="17" spans="1:7" ht="28.5" customHeight="1">
      <c r="A17" s="24" t="s">
        <v>50</v>
      </c>
      <c r="B17" s="25" t="s">
        <v>73</v>
      </c>
      <c r="C17" s="15" t="s">
        <v>89</v>
      </c>
      <c r="D17" s="7"/>
      <c r="E17" s="18"/>
      <c r="F17" s="18"/>
      <c r="G17" s="17"/>
    </row>
    <row r="18" spans="1:7" ht="15.75" customHeight="1">
      <c r="A18" s="9"/>
      <c r="B18" s="26"/>
      <c r="C18" s="14" t="s">
        <v>28</v>
      </c>
      <c r="D18" s="7"/>
      <c r="E18" s="18"/>
      <c r="F18" s="18"/>
      <c r="G18" s="17"/>
    </row>
    <row r="19" spans="1:7" ht="24.75" customHeight="1">
      <c r="A19" s="9"/>
      <c r="B19" s="26"/>
      <c r="C19" s="10" t="s">
        <v>92</v>
      </c>
      <c r="D19" s="9" t="s">
        <v>48</v>
      </c>
      <c r="E19" s="46">
        <v>16000</v>
      </c>
      <c r="F19" s="18">
        <v>16000</v>
      </c>
      <c r="G19" s="19">
        <f>E19/F19</f>
        <v>1</v>
      </c>
    </row>
    <row r="20" spans="1:7" ht="15.75" customHeight="1">
      <c r="A20" s="9"/>
      <c r="B20" s="26"/>
      <c r="C20" s="14" t="s">
        <v>38</v>
      </c>
      <c r="D20" s="17"/>
      <c r="E20" s="18"/>
      <c r="F20" s="18"/>
      <c r="G20" s="20">
        <f>(G19)/1*100</f>
        <v>100</v>
      </c>
    </row>
    <row r="21" spans="1:7" ht="20.25" customHeight="1">
      <c r="A21" s="9"/>
      <c r="B21" s="26"/>
      <c r="C21" s="14" t="s">
        <v>29</v>
      </c>
      <c r="D21" s="17"/>
      <c r="E21" s="18"/>
      <c r="F21" s="18"/>
      <c r="G21" s="17"/>
    </row>
    <row r="22" spans="1:7" ht="23.25" customHeight="1">
      <c r="A22" s="9"/>
      <c r="B22" s="26"/>
      <c r="C22" s="10" t="s">
        <v>56</v>
      </c>
      <c r="D22" s="9" t="s">
        <v>33</v>
      </c>
      <c r="E22" s="44">
        <v>100</v>
      </c>
      <c r="F22" s="31">
        <v>100</v>
      </c>
      <c r="G22" s="19">
        <f>F22/E22</f>
        <v>1</v>
      </c>
    </row>
    <row r="23" spans="1:7" ht="18.75">
      <c r="A23" s="9"/>
      <c r="B23" s="9"/>
      <c r="C23" s="16" t="s">
        <v>39</v>
      </c>
      <c r="D23" s="17"/>
      <c r="E23" s="18"/>
      <c r="F23" s="18"/>
      <c r="G23" s="20">
        <f>G22/1*100</f>
        <v>100</v>
      </c>
    </row>
    <row r="24" spans="1:7" ht="14.25" customHeight="1">
      <c r="A24" s="9"/>
      <c r="B24" s="9"/>
      <c r="C24" s="16"/>
      <c r="D24" s="17"/>
      <c r="E24" s="18"/>
      <c r="F24" s="18"/>
      <c r="G24" s="17"/>
    </row>
    <row r="25" spans="1:7" ht="14.25" customHeight="1">
      <c r="A25" s="9"/>
      <c r="B25" s="9"/>
      <c r="C25" s="16" t="s">
        <v>101</v>
      </c>
      <c r="D25" s="17">
        <v>100</v>
      </c>
      <c r="E25" s="18"/>
      <c r="F25" s="18"/>
      <c r="G25" s="17"/>
    </row>
    <row r="26" spans="1:7" ht="17.25" customHeight="1">
      <c r="A26" s="9"/>
      <c r="B26" s="9"/>
      <c r="C26" s="16" t="s">
        <v>104</v>
      </c>
      <c r="D26" s="17"/>
      <c r="E26" s="18">
        <f>G20/D25</f>
        <v>1</v>
      </c>
      <c r="F26" s="18"/>
      <c r="G26" s="39">
        <v>25</v>
      </c>
    </row>
    <row r="27" spans="1:7" ht="18.75">
      <c r="A27" s="9"/>
      <c r="B27" s="9"/>
      <c r="C27" s="16" t="s">
        <v>31</v>
      </c>
      <c r="D27" s="17"/>
      <c r="E27" s="18"/>
      <c r="F27" s="18"/>
      <c r="G27" s="21">
        <f>G20+G23+G26</f>
        <v>225</v>
      </c>
    </row>
    <row r="28" spans="1:7" ht="28.5" customHeight="1">
      <c r="A28" s="24" t="s">
        <v>55</v>
      </c>
      <c r="B28" s="25" t="s">
        <v>73</v>
      </c>
      <c r="C28" s="63" t="s">
        <v>123</v>
      </c>
      <c r="D28" s="7"/>
      <c r="E28" s="18"/>
      <c r="F28" s="18"/>
      <c r="G28" s="17"/>
    </row>
    <row r="29" spans="1:7" ht="15.75" customHeight="1">
      <c r="A29" s="9"/>
      <c r="B29" s="26"/>
      <c r="C29" s="55" t="s">
        <v>28</v>
      </c>
      <c r="D29" s="7"/>
      <c r="E29" s="18"/>
      <c r="F29" s="18"/>
      <c r="G29" s="17"/>
    </row>
    <row r="30" spans="1:7" ht="24.75" customHeight="1">
      <c r="A30" s="9"/>
      <c r="B30" s="26"/>
      <c r="C30" s="60" t="s">
        <v>124</v>
      </c>
      <c r="D30" s="9" t="s">
        <v>48</v>
      </c>
      <c r="E30" s="46">
        <v>215067.55</v>
      </c>
      <c r="F30" s="18">
        <v>215067.55</v>
      </c>
      <c r="G30" s="19">
        <f>E30/F30</f>
        <v>1</v>
      </c>
    </row>
    <row r="31" spans="1:7" ht="15.75" customHeight="1">
      <c r="A31" s="9"/>
      <c r="B31" s="26"/>
      <c r="C31" s="55" t="s">
        <v>38</v>
      </c>
      <c r="D31" s="17"/>
      <c r="E31" s="18"/>
      <c r="F31" s="18"/>
      <c r="G31" s="20">
        <f>(G30)/1*100</f>
        <v>100</v>
      </c>
    </row>
    <row r="32" spans="1:7" ht="20.25" customHeight="1">
      <c r="A32" s="9"/>
      <c r="B32" s="26"/>
      <c r="C32" s="55" t="s">
        <v>29</v>
      </c>
      <c r="D32" s="17"/>
      <c r="E32" s="18"/>
      <c r="F32" s="18"/>
      <c r="G32" s="17"/>
    </row>
    <row r="33" spans="1:7" ht="24" customHeight="1">
      <c r="A33" s="9"/>
      <c r="B33" s="26"/>
      <c r="C33" s="10" t="s">
        <v>96</v>
      </c>
      <c r="D33" s="9" t="s">
        <v>33</v>
      </c>
      <c r="E33" s="44">
        <v>100</v>
      </c>
      <c r="F33" s="31">
        <v>100</v>
      </c>
      <c r="G33" s="19">
        <f>F33/E33</f>
        <v>1</v>
      </c>
    </row>
    <row r="34" spans="1:7" ht="18.75">
      <c r="A34" s="9"/>
      <c r="B34" s="9"/>
      <c r="C34" s="64" t="s">
        <v>39</v>
      </c>
      <c r="D34" s="17"/>
      <c r="E34" s="18"/>
      <c r="F34" s="18"/>
      <c r="G34" s="20">
        <f>G33/1*100</f>
        <v>100</v>
      </c>
    </row>
    <row r="35" spans="1:7" ht="14.25" customHeight="1">
      <c r="A35" s="9"/>
      <c r="B35" s="9"/>
      <c r="C35" s="64"/>
      <c r="D35" s="17"/>
      <c r="E35" s="18"/>
      <c r="F35" s="18"/>
      <c r="G35" s="17"/>
    </row>
    <row r="36" spans="1:7" ht="14.25" customHeight="1">
      <c r="A36" s="9"/>
      <c r="B36" s="9"/>
      <c r="C36" s="64" t="s">
        <v>72</v>
      </c>
      <c r="D36" s="17"/>
      <c r="E36" s="18"/>
      <c r="F36" s="18"/>
      <c r="G36" s="17"/>
    </row>
    <row r="37" spans="1:7" ht="17.25" customHeight="1">
      <c r="A37" s="9"/>
      <c r="B37" s="9"/>
      <c r="C37" s="64" t="s">
        <v>30</v>
      </c>
      <c r="D37" s="17"/>
      <c r="E37" s="18"/>
      <c r="F37" s="18"/>
      <c r="G37" s="39">
        <v>-25</v>
      </c>
    </row>
    <row r="38" spans="1:7" ht="18.75">
      <c r="A38" s="9"/>
      <c r="B38" s="9"/>
      <c r="C38" s="64" t="s">
        <v>31</v>
      </c>
      <c r="D38" s="17"/>
      <c r="E38" s="18"/>
      <c r="F38" s="18"/>
      <c r="G38" s="21">
        <f>G31+G34+G37</f>
        <v>175</v>
      </c>
    </row>
    <row r="39" spans="1:7" ht="28.5" customHeight="1">
      <c r="A39" s="24" t="s">
        <v>57</v>
      </c>
      <c r="B39" s="25" t="s">
        <v>73</v>
      </c>
      <c r="C39" s="15" t="s">
        <v>90</v>
      </c>
      <c r="D39" s="7"/>
      <c r="E39" s="18"/>
      <c r="F39" s="18"/>
      <c r="G39" s="17"/>
    </row>
    <row r="40" spans="1:7" ht="15.75" customHeight="1">
      <c r="A40" s="9"/>
      <c r="B40" s="26"/>
      <c r="C40" s="14" t="s">
        <v>28</v>
      </c>
      <c r="D40" s="7"/>
      <c r="E40" s="18"/>
      <c r="F40" s="18"/>
      <c r="G40" s="17"/>
    </row>
    <row r="41" spans="1:7" ht="30" customHeight="1">
      <c r="A41" s="9"/>
      <c r="B41" s="26"/>
      <c r="C41" s="10" t="s">
        <v>125</v>
      </c>
      <c r="D41" s="9" t="s">
        <v>48</v>
      </c>
      <c r="E41" s="46">
        <v>28571</v>
      </c>
      <c r="F41" s="18">
        <v>66572.3</v>
      </c>
      <c r="G41" s="19">
        <f>E41/F41</f>
        <v>0.4291724936647825</v>
      </c>
    </row>
    <row r="42" spans="1:7" ht="15.75" customHeight="1">
      <c r="A42" s="9"/>
      <c r="B42" s="26"/>
      <c r="C42" s="14" t="s">
        <v>145</v>
      </c>
      <c r="D42" s="17"/>
      <c r="E42" s="46"/>
      <c r="F42" s="18"/>
      <c r="G42" s="20">
        <f>(G41)/1*100</f>
        <v>42.91724936647825</v>
      </c>
    </row>
    <row r="43" spans="1:7" ht="20.25" customHeight="1">
      <c r="A43" s="9"/>
      <c r="B43" s="26"/>
      <c r="C43" s="14" t="s">
        <v>29</v>
      </c>
      <c r="D43" s="17"/>
      <c r="E43" s="46"/>
      <c r="F43" s="18"/>
      <c r="G43" s="17"/>
    </row>
    <row r="44" spans="1:7" ht="27.75" customHeight="1">
      <c r="A44" s="9"/>
      <c r="B44" s="26"/>
      <c r="C44" s="10" t="s">
        <v>93</v>
      </c>
      <c r="D44" s="9" t="s">
        <v>33</v>
      </c>
      <c r="E44" s="44">
        <v>30.4</v>
      </c>
      <c r="F44" s="31">
        <v>16</v>
      </c>
      <c r="G44" s="19">
        <f>F44/E44</f>
        <v>0.5263157894736842</v>
      </c>
    </row>
    <row r="45" spans="1:7" ht="18.75">
      <c r="A45" s="9"/>
      <c r="B45" s="9"/>
      <c r="C45" s="16" t="s">
        <v>158</v>
      </c>
      <c r="D45" s="17"/>
      <c r="E45" s="18"/>
      <c r="F45" s="18"/>
      <c r="G45" s="20">
        <f>G44/1*100</f>
        <v>52.63157894736842</v>
      </c>
    </row>
    <row r="46" spans="1:7" ht="14.25" customHeight="1">
      <c r="A46" s="9"/>
      <c r="B46" s="9"/>
      <c r="C46" s="16"/>
      <c r="D46" s="17"/>
      <c r="E46" s="18"/>
      <c r="F46" s="18"/>
      <c r="G46" s="17"/>
    </row>
    <row r="47" spans="1:7" ht="14.25" customHeight="1">
      <c r="A47" s="9"/>
      <c r="B47" s="9"/>
      <c r="C47" s="16" t="s">
        <v>72</v>
      </c>
      <c r="D47" s="17">
        <v>100</v>
      </c>
      <c r="E47" s="18"/>
      <c r="F47" s="18"/>
      <c r="G47" s="17"/>
    </row>
    <row r="48" spans="1:7" ht="17.25" customHeight="1">
      <c r="A48" s="9"/>
      <c r="B48" s="9"/>
      <c r="C48" s="16" t="s">
        <v>126</v>
      </c>
      <c r="D48" s="17"/>
      <c r="E48" s="18">
        <f>G42/D47</f>
        <v>0.4291724936647825</v>
      </c>
      <c r="F48" s="18"/>
      <c r="G48" s="39"/>
    </row>
    <row r="49" spans="1:7" ht="18.75">
      <c r="A49" s="9"/>
      <c r="B49" s="9"/>
      <c r="C49" s="16" t="s">
        <v>31</v>
      </c>
      <c r="D49" s="17"/>
      <c r="E49" s="18"/>
      <c r="F49" s="18"/>
      <c r="G49" s="62">
        <f>G42+G45+G48</f>
        <v>95.54882831384667</v>
      </c>
    </row>
    <row r="51" spans="1:6" ht="18.75">
      <c r="A51" s="73" t="s">
        <v>22</v>
      </c>
      <c r="B51" s="73"/>
      <c r="C51" s="74"/>
      <c r="D51" s="74"/>
      <c r="F51" s="2" t="s">
        <v>100</v>
      </c>
    </row>
  </sheetData>
  <sheetProtection/>
  <mergeCells count="2">
    <mergeCell ref="A1:F1"/>
    <mergeCell ref="A51:D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H28"/>
  <sheetViews>
    <sheetView zoomScalePageLayoutView="0" workbookViewId="0" topLeftCell="A7">
      <selection activeCell="F26" sqref="F26:H26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8.1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9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8.2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8.25" customHeight="1"/>
    <row r="9" spans="1:8" ht="23.25" customHeight="1">
      <c r="A9" s="4" t="s">
        <v>12</v>
      </c>
      <c r="B9" s="5">
        <v>1216090</v>
      </c>
      <c r="C9" s="114" t="s">
        <v>51</v>
      </c>
      <c r="D9" s="115"/>
      <c r="E9" s="72" t="s">
        <v>52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9.75" customHeight="1"/>
    <row r="12" spans="1:6" ht="18.75">
      <c r="A12" s="4" t="s">
        <v>17</v>
      </c>
      <c r="B12" s="75" t="s">
        <v>18</v>
      </c>
      <c r="C12" s="76"/>
      <c r="D12" s="76"/>
      <c r="E12" s="76"/>
      <c r="F12" s="76"/>
    </row>
    <row r="13" ht="13.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36.7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28.5" customHeight="1">
      <c r="A16" s="6">
        <v>1</v>
      </c>
      <c r="B16" s="82" t="str">
        <f>'рез.пок.6090'!C4</f>
        <v>Завдання 1. Забезпечення контролю за виконанням робіт на обєктах житлового господарства міської ради</v>
      </c>
      <c r="C16" s="83"/>
      <c r="D16" s="83"/>
      <c r="E16" s="84"/>
      <c r="F16" s="69">
        <f>'рез.пок.6090'!G16</f>
        <v>240.5407387526839</v>
      </c>
      <c r="G16" s="69"/>
      <c r="H16" s="69"/>
    </row>
    <row r="17" spans="1:8" ht="30.75" customHeight="1">
      <c r="A17" s="6">
        <v>2</v>
      </c>
      <c r="B17" s="82" t="str">
        <f>'рез.пок.6090'!C17</f>
        <v>Завдання 2. Виготовлення та ведення електронної карти-схеми житлового фонду</v>
      </c>
      <c r="C17" s="83"/>
      <c r="D17" s="83"/>
      <c r="E17" s="84"/>
      <c r="F17" s="69">
        <f>'рез.пок.6090'!G27</f>
        <v>225</v>
      </c>
      <c r="G17" s="69"/>
      <c r="H17" s="69"/>
    </row>
    <row r="18" spans="1:8" ht="30" customHeight="1">
      <c r="A18" s="6">
        <v>3</v>
      </c>
      <c r="B18" s="82" t="str">
        <f>'рез.пок.6090'!C28</f>
        <v>Завдання 3. Забезпечення проведення капітального ремонту обєктів житлово-комунальної інфраструктури</v>
      </c>
      <c r="C18" s="83"/>
      <c r="D18" s="83"/>
      <c r="E18" s="84"/>
      <c r="F18" s="69"/>
      <c r="G18" s="69"/>
      <c r="H18" s="69">
        <f>'рез.пок.6090'!G38</f>
        <v>175</v>
      </c>
    </row>
    <row r="19" spans="1:8" ht="30" customHeight="1">
      <c r="A19" s="6">
        <v>4</v>
      </c>
      <c r="B19" s="82" t="str">
        <f>'рез.пок.6090'!C39</f>
        <v>Завдання 4. Утримання нежитлових приміщень комунальної власності</v>
      </c>
      <c r="C19" s="83"/>
      <c r="D19" s="83"/>
      <c r="E19" s="84"/>
      <c r="F19" s="69"/>
      <c r="G19" s="69"/>
      <c r="H19" s="69">
        <f>'рез.пок.6090'!G49</f>
        <v>95.54882831384667</v>
      </c>
    </row>
    <row r="20" spans="1:8" ht="28.5" customHeight="1">
      <c r="A20" s="6"/>
      <c r="B20" s="91" t="s">
        <v>16</v>
      </c>
      <c r="C20" s="92"/>
      <c r="D20" s="92"/>
      <c r="E20" s="93"/>
      <c r="F20" s="67"/>
      <c r="G20" s="67"/>
      <c r="H20" s="67">
        <f>(G16+F17+H18+H19)/4</f>
        <v>123.88720707846167</v>
      </c>
    </row>
    <row r="21" ht="10.5" customHeight="1"/>
    <row r="22" spans="1:6" ht="18.75">
      <c r="A22" s="4" t="s">
        <v>19</v>
      </c>
      <c r="B22" s="75" t="s">
        <v>34</v>
      </c>
      <c r="C22" s="76"/>
      <c r="D22" s="76"/>
      <c r="E22" s="76"/>
      <c r="F22" s="76"/>
    </row>
    <row r="23" ht="13.5" customHeight="1"/>
    <row r="24" spans="1:8" s="8" customFormat="1" ht="48" customHeight="1">
      <c r="A24" s="3" t="s">
        <v>2</v>
      </c>
      <c r="B24" s="77" t="s">
        <v>20</v>
      </c>
      <c r="C24" s="78"/>
      <c r="D24" s="78"/>
      <c r="E24" s="78"/>
      <c r="F24" s="79" t="s">
        <v>21</v>
      </c>
      <c r="G24" s="80"/>
      <c r="H24" s="81"/>
    </row>
    <row r="25" spans="1:8" s="8" customFormat="1" ht="36.75" customHeight="1">
      <c r="A25" s="3">
        <v>1</v>
      </c>
      <c r="B25" s="108" t="str">
        <f>'рез.пок.6090'!C28</f>
        <v>Завдання 3. Забезпечення проведення капітального ремонту обєктів житлово-комунальної інфраструктури</v>
      </c>
      <c r="C25" s="109"/>
      <c r="D25" s="109"/>
      <c r="E25" s="110"/>
      <c r="F25" s="105" t="s">
        <v>150</v>
      </c>
      <c r="G25" s="106"/>
      <c r="H25" s="107"/>
    </row>
    <row r="26" spans="1:8" s="8" customFormat="1" ht="38.25" customHeight="1">
      <c r="A26" s="3">
        <v>2</v>
      </c>
      <c r="B26" s="108" t="str">
        <f>'рез.пок.6090'!C39</f>
        <v>Завдання 4. Утримання нежитлових приміщень комунальної власності</v>
      </c>
      <c r="C26" s="109"/>
      <c r="D26" s="109"/>
      <c r="E26" s="110"/>
      <c r="F26" s="116" t="s">
        <v>159</v>
      </c>
      <c r="G26" s="117"/>
      <c r="H26" s="118"/>
    </row>
    <row r="27" ht="13.5" customHeight="1"/>
    <row r="28" spans="1:8" ht="18.75">
      <c r="A28" s="73" t="s">
        <v>22</v>
      </c>
      <c r="B28" s="74"/>
      <c r="C28" s="74"/>
      <c r="D28" s="74"/>
      <c r="E28" s="74"/>
      <c r="F28" s="74"/>
      <c r="H28" s="2" t="s">
        <v>100</v>
      </c>
    </row>
  </sheetData>
  <sheetProtection/>
  <mergeCells count="26">
    <mergeCell ref="B26:E26"/>
    <mergeCell ref="F25:H25"/>
    <mergeCell ref="B24:E24"/>
    <mergeCell ref="F24:H24"/>
    <mergeCell ref="B12:F12"/>
    <mergeCell ref="B16:E16"/>
    <mergeCell ref="E9:H9"/>
    <mergeCell ref="A28:F28"/>
    <mergeCell ref="B17:E17"/>
    <mergeCell ref="B18:E18"/>
    <mergeCell ref="B19:E19"/>
    <mergeCell ref="F26:H26"/>
    <mergeCell ref="B20:E20"/>
    <mergeCell ref="B22:F22"/>
    <mergeCell ref="C10:D10"/>
    <mergeCell ref="B25:E25"/>
    <mergeCell ref="E10:H10"/>
    <mergeCell ref="A14:A15"/>
    <mergeCell ref="B14:E15"/>
    <mergeCell ref="F14:H14"/>
    <mergeCell ref="A1:H1"/>
    <mergeCell ref="C3:H3"/>
    <mergeCell ref="C4:H4"/>
    <mergeCell ref="C6:H6"/>
    <mergeCell ref="C7:H7"/>
    <mergeCell ref="C9:D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8" width="11.125" style="2" customWidth="1"/>
    <col min="9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42.75" customHeight="1">
      <c r="A4" s="24" t="s">
        <v>49</v>
      </c>
      <c r="B4" s="25" t="s">
        <v>130</v>
      </c>
      <c r="C4" s="15" t="s">
        <v>129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0.75" customHeight="1">
      <c r="A6" s="9"/>
      <c r="B6" s="26"/>
      <c r="C6" s="10" t="s">
        <v>131</v>
      </c>
      <c r="D6" s="9" t="s">
        <v>61</v>
      </c>
      <c r="E6" s="46">
        <v>200000</v>
      </c>
      <c r="F6" s="18">
        <v>199717</v>
      </c>
      <c r="G6" s="19">
        <f>E6/F6</f>
        <v>1.001417005062163</v>
      </c>
    </row>
    <row r="7" spans="1:7" ht="15.75" customHeight="1">
      <c r="A7" s="9"/>
      <c r="B7" s="26"/>
      <c r="C7" s="14" t="s">
        <v>99</v>
      </c>
      <c r="D7" s="17"/>
      <c r="E7" s="46"/>
      <c r="F7" s="18"/>
      <c r="G7" s="20">
        <f>(G5+G6)/1*100</f>
        <v>100.1417005062163</v>
      </c>
    </row>
    <row r="8" spans="1:7" ht="20.25" customHeight="1">
      <c r="A8" s="9"/>
      <c r="B8" s="26"/>
      <c r="C8" s="14" t="s">
        <v>29</v>
      </c>
      <c r="D8" s="17"/>
      <c r="E8" s="46"/>
      <c r="F8" s="18"/>
      <c r="G8" s="17"/>
    </row>
    <row r="9" spans="1:8" ht="30" customHeight="1">
      <c r="A9" s="9"/>
      <c r="B9" s="26"/>
      <c r="C9" s="10" t="s">
        <v>132</v>
      </c>
      <c r="D9" s="9" t="s">
        <v>33</v>
      </c>
      <c r="E9" s="46">
        <v>100</v>
      </c>
      <c r="F9" s="18">
        <v>100</v>
      </c>
      <c r="G9" s="19">
        <f>F9/E9</f>
        <v>1</v>
      </c>
      <c r="H9" s="57"/>
    </row>
    <row r="10" spans="1:7" ht="18.75">
      <c r="A10" s="9"/>
      <c r="B10" s="9"/>
      <c r="C10" s="16" t="s">
        <v>39</v>
      </c>
      <c r="D10" s="17"/>
      <c r="E10" s="18"/>
      <c r="F10" s="18"/>
      <c r="G10" s="20">
        <v>100</v>
      </c>
    </row>
    <row r="11" spans="1:7" ht="14.25" customHeight="1">
      <c r="A11" s="9"/>
      <c r="B11" s="9"/>
      <c r="C11" s="16"/>
      <c r="D11" s="17"/>
      <c r="E11" s="18"/>
      <c r="F11" s="18"/>
      <c r="G11" s="17"/>
    </row>
    <row r="12" spans="1:7" ht="14.25" customHeight="1">
      <c r="A12" s="9"/>
      <c r="B12" s="9"/>
      <c r="C12" s="16" t="s">
        <v>105</v>
      </c>
      <c r="D12" s="17">
        <v>100</v>
      </c>
      <c r="E12" s="18"/>
      <c r="F12" s="18"/>
      <c r="G12" s="17"/>
    </row>
    <row r="13" spans="1:7" ht="17.25" customHeight="1">
      <c r="A13" s="9"/>
      <c r="B13" s="9"/>
      <c r="C13" s="16" t="s">
        <v>98</v>
      </c>
      <c r="D13" s="17"/>
      <c r="E13" s="19">
        <f>G7/D12</f>
        <v>1.001417005062163</v>
      </c>
      <c r="F13" s="18"/>
      <c r="G13" s="39">
        <v>25</v>
      </c>
    </row>
    <row r="14" spans="1:7" ht="18.75">
      <c r="A14" s="9"/>
      <c r="B14" s="9"/>
      <c r="C14" s="16" t="s">
        <v>31</v>
      </c>
      <c r="D14" s="17"/>
      <c r="E14" s="18"/>
      <c r="F14" s="18"/>
      <c r="G14" s="21">
        <f>G7+G10+G13</f>
        <v>225.1417005062163</v>
      </c>
    </row>
    <row r="16" spans="1:6" ht="18.75">
      <c r="A16" s="73" t="s">
        <v>22</v>
      </c>
      <c r="B16" s="73"/>
      <c r="C16" s="74"/>
      <c r="D16" s="74"/>
      <c r="F16" s="2" t="s">
        <v>100</v>
      </c>
    </row>
    <row r="18" ht="18.75">
      <c r="C18" s="2"/>
    </row>
  </sheetData>
  <sheetProtection/>
  <mergeCells count="2">
    <mergeCell ref="A1:F1"/>
    <mergeCell ref="A16:D16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zoomScalePageLayoutView="0" workbookViewId="0" topLeftCell="A7">
      <selection activeCell="P18" sqref="P18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8.75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9" spans="1:8" ht="30.75" customHeight="1">
      <c r="A9" s="4" t="s">
        <v>12</v>
      </c>
      <c r="B9" s="5">
        <v>1218240</v>
      </c>
      <c r="C9" s="114" t="s">
        <v>60</v>
      </c>
      <c r="D9" s="115"/>
      <c r="E9" s="72" t="s">
        <v>133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2" spans="1:6" ht="18.75">
      <c r="A12" s="4" t="s">
        <v>17</v>
      </c>
      <c r="B12" s="75" t="s">
        <v>18</v>
      </c>
      <c r="C12" s="76"/>
      <c r="D12" s="76"/>
      <c r="E12" s="76"/>
      <c r="F12" s="76"/>
    </row>
    <row r="13" ht="13.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50.25" customHeight="1">
      <c r="A16" s="29">
        <v>1</v>
      </c>
      <c r="B16" s="82" t="str">
        <f>'рез.пок.8240'!C4</f>
        <v>Завдання 1. Забезпечення ремонтних робіт на спорудах цивільного захисту (укриттях) в дитячих будинках сімейного типу</v>
      </c>
      <c r="C16" s="83"/>
      <c r="D16" s="83"/>
      <c r="E16" s="84"/>
      <c r="F16" s="69">
        <f>'рез.пок.8240'!G14</f>
        <v>225.1417005062163</v>
      </c>
      <c r="G16" s="22"/>
      <c r="H16" s="22"/>
    </row>
    <row r="17" spans="1:8" ht="28.5" customHeight="1">
      <c r="A17" s="6"/>
      <c r="B17" s="91" t="s">
        <v>16</v>
      </c>
      <c r="C17" s="92"/>
      <c r="D17" s="92"/>
      <c r="E17" s="93"/>
      <c r="F17" s="67">
        <f>F16</f>
        <v>225.1417005062163</v>
      </c>
      <c r="G17" s="21"/>
      <c r="H17" s="21"/>
    </row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ht="50.25" customHeight="1">
      <c r="A22" s="29"/>
      <c r="B22" s="82" t="str">
        <f>'рез.пок.8240'!C4</f>
        <v>Завдання 1. Забезпечення ремонтних робіт на спорудах цивільного захисту (укриттях) в дитячих будинках сімейного типу</v>
      </c>
      <c r="C22" s="83"/>
      <c r="D22" s="83"/>
      <c r="E22" s="84"/>
      <c r="F22" s="85"/>
      <c r="G22" s="86"/>
      <c r="H22" s="8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2:F12"/>
    <mergeCell ref="A14:A15"/>
    <mergeCell ref="B14:E15"/>
    <mergeCell ref="F14:H14"/>
    <mergeCell ref="B16:E16"/>
    <mergeCell ref="B17:E17"/>
    <mergeCell ref="B19:F19"/>
    <mergeCell ref="A24:F24"/>
    <mergeCell ref="B21:E21"/>
    <mergeCell ref="F21:H21"/>
    <mergeCell ref="B22:E22"/>
    <mergeCell ref="F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G18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34.5" customHeight="1">
      <c r="A4" s="24" t="s">
        <v>49</v>
      </c>
      <c r="B4" s="25" t="s">
        <v>70</v>
      </c>
      <c r="C4" s="15" t="s">
        <v>63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0.75" customHeight="1">
      <c r="A6" s="9"/>
      <c r="B6" s="26"/>
      <c r="C6" s="10" t="s">
        <v>71</v>
      </c>
      <c r="D6" s="9" t="s">
        <v>61</v>
      </c>
      <c r="E6" s="53">
        <v>116.1</v>
      </c>
      <c r="F6" s="19">
        <v>135.43</v>
      </c>
      <c r="G6" s="36">
        <f>E6/F6</f>
        <v>0.857269438086096</v>
      </c>
    </row>
    <row r="7" spans="1:7" ht="15.75" customHeight="1">
      <c r="A7" s="9"/>
      <c r="B7" s="26"/>
      <c r="C7" s="14" t="s">
        <v>141</v>
      </c>
      <c r="D7" s="17"/>
      <c r="E7" s="54"/>
      <c r="F7" s="18"/>
      <c r="G7" s="20">
        <f>(G5+G6)/1*100</f>
        <v>85.7269438086096</v>
      </c>
    </row>
    <row r="8" spans="1:7" ht="20.25" customHeight="1">
      <c r="A8" s="9"/>
      <c r="B8" s="26"/>
      <c r="C8" s="14" t="s">
        <v>29</v>
      </c>
      <c r="D8" s="17"/>
      <c r="E8" s="54"/>
      <c r="F8" s="18"/>
      <c r="G8" s="17"/>
    </row>
    <row r="9" spans="1:7" ht="44.25" customHeight="1">
      <c r="A9" s="9"/>
      <c r="B9" s="26"/>
      <c r="C9" s="10" t="s">
        <v>127</v>
      </c>
      <c r="D9" s="9" t="s">
        <v>33</v>
      </c>
      <c r="E9" s="53">
        <v>2.3</v>
      </c>
      <c r="F9" s="19">
        <v>1.4</v>
      </c>
      <c r="G9" s="19">
        <f>E9/F9</f>
        <v>1.6428571428571428</v>
      </c>
    </row>
    <row r="10" spans="1:7" ht="18.75">
      <c r="A10" s="9"/>
      <c r="B10" s="9"/>
      <c r="C10" s="16" t="s">
        <v>142</v>
      </c>
      <c r="D10" s="17"/>
      <c r="E10" s="18"/>
      <c r="F10" s="18"/>
      <c r="G10" s="20">
        <f>(G8+G9)/1*100</f>
        <v>164.28571428571428</v>
      </c>
    </row>
    <row r="11" spans="1:7" ht="14.25" customHeight="1">
      <c r="A11" s="9"/>
      <c r="B11" s="9"/>
      <c r="C11" s="16"/>
      <c r="D11" s="17"/>
      <c r="E11" s="18"/>
      <c r="F11" s="18"/>
      <c r="G11" s="17"/>
    </row>
    <row r="12" spans="1:7" ht="14.25" customHeight="1">
      <c r="A12" s="9"/>
      <c r="B12" s="9"/>
      <c r="C12" s="16" t="s">
        <v>105</v>
      </c>
      <c r="D12" s="38">
        <v>100</v>
      </c>
      <c r="E12" s="18"/>
      <c r="F12" s="18"/>
      <c r="G12" s="39"/>
    </row>
    <row r="13" spans="1:7" ht="17.25" customHeight="1">
      <c r="A13" s="9"/>
      <c r="B13" s="9"/>
      <c r="C13" s="16" t="s">
        <v>128</v>
      </c>
      <c r="D13" s="17"/>
      <c r="E13" s="18">
        <f>G7/D12</f>
        <v>0.857269438086096</v>
      </c>
      <c r="F13" s="18"/>
      <c r="G13" s="39">
        <v>15</v>
      </c>
    </row>
    <row r="14" spans="1:7" ht="18.75">
      <c r="A14" s="9"/>
      <c r="B14" s="9"/>
      <c r="C14" s="16" t="s">
        <v>31</v>
      </c>
      <c r="D14" s="17"/>
      <c r="E14" s="18"/>
      <c r="F14" s="18"/>
      <c r="G14" s="21">
        <f>G7+G10+G13</f>
        <v>265.0126580943239</v>
      </c>
    </row>
    <row r="16" spans="1:6" ht="18.75">
      <c r="A16" s="73" t="s">
        <v>22</v>
      </c>
      <c r="B16" s="73"/>
      <c r="C16" s="74"/>
      <c r="D16" s="74"/>
      <c r="F16" s="2" t="s">
        <v>100</v>
      </c>
    </row>
    <row r="18" ht="18.75">
      <c r="C18" s="2"/>
    </row>
  </sheetData>
  <sheetProtection/>
  <mergeCells count="2">
    <mergeCell ref="A1:F1"/>
    <mergeCell ref="A16:D16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5"/>
  <sheetViews>
    <sheetView zoomScalePageLayoutView="0" workbookViewId="0" topLeftCell="A1">
      <selection activeCell="Q15" sqref="Q15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12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3.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13.5" customHeight="1"/>
    <row r="9" spans="1:8" ht="30.75" customHeight="1">
      <c r="A9" s="4" t="s">
        <v>12</v>
      </c>
      <c r="B9" s="5">
        <v>1218340</v>
      </c>
      <c r="C9" s="114" t="s">
        <v>60</v>
      </c>
      <c r="D9" s="115"/>
      <c r="E9" s="72" t="s">
        <v>62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14.25" customHeight="1"/>
    <row r="12" spans="1:6" ht="18.75">
      <c r="A12" s="4" t="s">
        <v>17</v>
      </c>
      <c r="B12" s="75" t="s">
        <v>18</v>
      </c>
      <c r="C12" s="76"/>
      <c r="D12" s="76"/>
      <c r="E12" s="76"/>
      <c r="F12" s="76"/>
    </row>
    <row r="13" ht="13.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28.5" customHeight="1">
      <c r="A16" s="29">
        <v>1</v>
      </c>
      <c r="B16" s="99" t="str">
        <f>'рез.пок.8340'!C4</f>
        <v>Завдання 1. Забезпечення виконання природоохоронних заходів та санітарних вимог, поліпшення благоустрою на території міста</v>
      </c>
      <c r="C16" s="100"/>
      <c r="D16" s="100"/>
      <c r="E16" s="101"/>
      <c r="F16" s="69">
        <f>'рез.пок.8340'!G14</f>
        <v>265.0126580943239</v>
      </c>
      <c r="G16" s="22"/>
      <c r="H16" s="22"/>
    </row>
    <row r="17" spans="1:8" ht="28.5" customHeight="1">
      <c r="A17" s="29"/>
      <c r="B17" s="99"/>
      <c r="C17" s="119"/>
      <c r="D17" s="119"/>
      <c r="E17" s="120"/>
      <c r="F17" s="6"/>
      <c r="G17" s="22"/>
      <c r="H17" s="22"/>
    </row>
    <row r="18" spans="1:8" ht="28.5" customHeight="1">
      <c r="A18" s="6"/>
      <c r="B18" s="91" t="s">
        <v>16</v>
      </c>
      <c r="C18" s="92"/>
      <c r="D18" s="92"/>
      <c r="E18" s="93"/>
      <c r="F18" s="67">
        <f>F16</f>
        <v>265.0126580943239</v>
      </c>
      <c r="G18" s="21"/>
      <c r="H18" s="21"/>
    </row>
    <row r="19" ht="10.5" customHeight="1"/>
    <row r="20" spans="1:6" ht="18.75">
      <c r="A20" s="4" t="s">
        <v>19</v>
      </c>
      <c r="B20" s="75" t="s">
        <v>34</v>
      </c>
      <c r="C20" s="76"/>
      <c r="D20" s="76"/>
      <c r="E20" s="76"/>
      <c r="F20" s="76"/>
    </row>
    <row r="21" ht="9" customHeight="1"/>
    <row r="22" spans="1:8" s="8" customFormat="1" ht="56.25" customHeight="1">
      <c r="A22" s="3" t="s">
        <v>2</v>
      </c>
      <c r="B22" s="77" t="s">
        <v>20</v>
      </c>
      <c r="C22" s="78"/>
      <c r="D22" s="78"/>
      <c r="E22" s="78"/>
      <c r="F22" s="79" t="s">
        <v>21</v>
      </c>
      <c r="G22" s="80"/>
      <c r="H22" s="81"/>
    </row>
    <row r="23" spans="1:8" ht="35.25" customHeight="1">
      <c r="A23" s="29"/>
      <c r="B23" s="99"/>
      <c r="C23" s="119"/>
      <c r="D23" s="119"/>
      <c r="E23" s="120"/>
      <c r="F23" s="85"/>
      <c r="G23" s="86"/>
      <c r="H23" s="87"/>
    </row>
    <row r="25" spans="1:8" ht="18.75">
      <c r="A25" s="73" t="s">
        <v>22</v>
      </c>
      <c r="B25" s="74"/>
      <c r="C25" s="74"/>
      <c r="D25" s="74"/>
      <c r="E25" s="74"/>
      <c r="F25" s="74"/>
      <c r="H25" s="2" t="s">
        <v>100</v>
      </c>
    </row>
  </sheetData>
  <sheetProtection/>
  <mergeCells count="22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2:F12"/>
    <mergeCell ref="A14:A15"/>
    <mergeCell ref="B14:E15"/>
    <mergeCell ref="F14:H14"/>
    <mergeCell ref="B23:E23"/>
    <mergeCell ref="F23:H23"/>
    <mergeCell ref="A25:F25"/>
    <mergeCell ref="B16:E16"/>
    <mergeCell ref="B18:E18"/>
    <mergeCell ref="B20:F20"/>
    <mergeCell ref="B22:E22"/>
    <mergeCell ref="F22:H22"/>
    <mergeCell ref="B17:E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G22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72.75" customHeight="1">
      <c r="A4" s="24" t="s">
        <v>49</v>
      </c>
      <c r="B4" s="25" t="s">
        <v>69</v>
      </c>
      <c r="C4" s="15" t="s">
        <v>66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4.5" customHeight="1">
      <c r="A6" s="9"/>
      <c r="B6" s="26"/>
      <c r="C6" s="10" t="s">
        <v>135</v>
      </c>
      <c r="D6" s="9" t="s">
        <v>54</v>
      </c>
      <c r="E6" s="52">
        <v>385</v>
      </c>
      <c r="F6" s="31">
        <v>296</v>
      </c>
      <c r="G6" s="19">
        <f>F6/E6</f>
        <v>0.7688311688311689</v>
      </c>
    </row>
    <row r="7" spans="1:7" ht="27" customHeight="1">
      <c r="A7" s="9"/>
      <c r="B7" s="26"/>
      <c r="C7" s="10" t="s">
        <v>136</v>
      </c>
      <c r="D7" s="9" t="s">
        <v>54</v>
      </c>
      <c r="E7" s="52">
        <v>27</v>
      </c>
      <c r="F7" s="31">
        <v>13</v>
      </c>
      <c r="G7" s="19">
        <f>F7/E7</f>
        <v>0.48148148148148145</v>
      </c>
    </row>
    <row r="8" spans="1:7" ht="34.5" customHeight="1">
      <c r="A8" s="9"/>
      <c r="B8" s="26"/>
      <c r="C8" s="10" t="s">
        <v>67</v>
      </c>
      <c r="D8" s="9" t="s">
        <v>32</v>
      </c>
      <c r="E8" s="53">
        <v>343.9</v>
      </c>
      <c r="F8" s="19">
        <v>329.8</v>
      </c>
      <c r="G8" s="19">
        <f>F8/E8</f>
        <v>0.958999709217796</v>
      </c>
    </row>
    <row r="9" spans="1:7" ht="15.75" customHeight="1">
      <c r="A9" s="9"/>
      <c r="B9" s="26"/>
      <c r="C9" s="55" t="s">
        <v>137</v>
      </c>
      <c r="D9" s="17"/>
      <c r="E9" s="54"/>
      <c r="F9" s="18"/>
      <c r="G9" s="37">
        <f>(G6+G7+G8)*100/3</f>
        <v>73.64374531768154</v>
      </c>
    </row>
    <row r="10" spans="1:7" ht="20.25" customHeight="1">
      <c r="A10" s="9"/>
      <c r="B10" s="26"/>
      <c r="C10" s="14" t="s">
        <v>29</v>
      </c>
      <c r="D10" s="17"/>
      <c r="E10" s="54"/>
      <c r="F10" s="18"/>
      <c r="G10" s="17"/>
    </row>
    <row r="11" spans="1:7" ht="33.75" customHeight="1">
      <c r="A11" s="9"/>
      <c r="B11" s="26"/>
      <c r="C11" s="10" t="s">
        <v>68</v>
      </c>
      <c r="D11" s="9" t="s">
        <v>33</v>
      </c>
      <c r="E11" s="54">
        <v>100</v>
      </c>
      <c r="F11" s="18">
        <v>100</v>
      </c>
      <c r="G11" s="19">
        <f>F11/E11</f>
        <v>1</v>
      </c>
    </row>
    <row r="12" spans="1:7" ht="21.75" customHeight="1">
      <c r="A12" s="9"/>
      <c r="B12" s="26"/>
      <c r="C12" s="10" t="s">
        <v>97</v>
      </c>
      <c r="D12" s="9" t="s">
        <v>33</v>
      </c>
      <c r="E12" s="54">
        <v>76.5</v>
      </c>
      <c r="F12" s="18">
        <v>76.5</v>
      </c>
      <c r="G12" s="19">
        <f>F12/E12</f>
        <v>1</v>
      </c>
    </row>
    <row r="13" spans="1:7" ht="21.75" customHeight="1">
      <c r="A13" s="9"/>
      <c r="B13" s="26"/>
      <c r="C13" s="10" t="s">
        <v>139</v>
      </c>
      <c r="D13" s="9" t="s">
        <v>33</v>
      </c>
      <c r="E13" s="54">
        <v>50</v>
      </c>
      <c r="F13" s="18">
        <v>50</v>
      </c>
      <c r="G13" s="19">
        <f>F13/E13</f>
        <v>1</v>
      </c>
    </row>
    <row r="14" spans="1:7" ht="18.75">
      <c r="A14" s="9"/>
      <c r="B14" s="9"/>
      <c r="C14" s="16" t="s">
        <v>138</v>
      </c>
      <c r="D14" s="17"/>
      <c r="E14" s="18"/>
      <c r="F14" s="18"/>
      <c r="G14" s="20">
        <f>(G11+G12+G13)/3*100</f>
        <v>100</v>
      </c>
    </row>
    <row r="15" spans="1:7" ht="14.25" customHeight="1">
      <c r="A15" s="9"/>
      <c r="B15" s="9"/>
      <c r="C15" s="16"/>
      <c r="D15" s="17"/>
      <c r="E15" s="18"/>
      <c r="F15" s="18"/>
      <c r="G15" s="17"/>
    </row>
    <row r="16" spans="1:7" ht="14.25" customHeight="1">
      <c r="A16" s="9"/>
      <c r="B16" s="9"/>
      <c r="C16" s="16" t="s">
        <v>101</v>
      </c>
      <c r="D16" s="38">
        <v>91</v>
      </c>
      <c r="E16" s="18"/>
      <c r="F16" s="18"/>
      <c r="G16" s="17"/>
    </row>
    <row r="17" spans="1:7" ht="17.25" customHeight="1">
      <c r="A17" s="9"/>
      <c r="B17" s="9"/>
      <c r="C17" s="16" t="s">
        <v>146</v>
      </c>
      <c r="D17" s="17"/>
      <c r="E17" s="19">
        <f>G9/D16</f>
        <v>0.809271926567929</v>
      </c>
      <c r="F17" s="18"/>
      <c r="G17" s="17">
        <v>0</v>
      </c>
    </row>
    <row r="18" spans="1:7" ht="18.75">
      <c r="A18" s="9"/>
      <c r="B18" s="9"/>
      <c r="C18" s="16" t="s">
        <v>31</v>
      </c>
      <c r="D18" s="17"/>
      <c r="E18" s="18"/>
      <c r="F18" s="18"/>
      <c r="G18" s="21">
        <f>G9+G14+G17</f>
        <v>173.64374531768152</v>
      </c>
    </row>
    <row r="20" spans="1:6" ht="18.75">
      <c r="A20" s="73" t="s">
        <v>22</v>
      </c>
      <c r="B20" s="73"/>
      <c r="C20" s="74"/>
      <c r="D20" s="74"/>
      <c r="F20" s="2" t="s">
        <v>100</v>
      </c>
    </row>
    <row r="22" ht="18.75">
      <c r="C22" s="2"/>
    </row>
  </sheetData>
  <sheetProtection/>
  <mergeCells count="2">
    <mergeCell ref="A1:F1"/>
    <mergeCell ref="A20:D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zoomScalePageLayoutView="0" workbookViewId="0" topLeftCell="A10">
      <selection activeCell="F22" sqref="F22:H22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8.75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9" spans="1:8" ht="36.75" customHeight="1">
      <c r="A9" s="4" t="s">
        <v>12</v>
      </c>
      <c r="B9" s="5">
        <v>1210160</v>
      </c>
      <c r="C9" s="114" t="s">
        <v>64</v>
      </c>
      <c r="D9" s="115"/>
      <c r="E9" s="72" t="s">
        <v>87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2" spans="1:6" ht="18.75">
      <c r="A12" s="4" t="s">
        <v>17</v>
      </c>
      <c r="B12" s="75" t="s">
        <v>18</v>
      </c>
      <c r="C12" s="76"/>
      <c r="D12" s="76"/>
      <c r="E12" s="76"/>
      <c r="F12" s="76"/>
    </row>
    <row r="13" ht="13.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65.25" customHeight="1">
      <c r="A16" s="29">
        <v>1</v>
      </c>
      <c r="B16" s="99" t="str">
        <f>'рез.пок.0160'!C4</f>
        <v>Завдання 1. Здійснення виконавчим органом Житомирської міської ради - управлінням житлового господарства, наданих законодавством повноважень у сфері житлово-комунального господарства та приватизації державного житлового фонду в м. Житомирі</v>
      </c>
      <c r="C16" s="100"/>
      <c r="D16" s="100"/>
      <c r="E16" s="101"/>
      <c r="F16" s="22"/>
      <c r="G16" s="22"/>
      <c r="H16" s="69">
        <f>'рез.пок.0160'!G18</f>
        <v>173.64374531768152</v>
      </c>
    </row>
    <row r="17" spans="1:8" ht="28.5" customHeight="1">
      <c r="A17" s="6"/>
      <c r="B17" s="91" t="s">
        <v>16</v>
      </c>
      <c r="C17" s="92"/>
      <c r="D17" s="92"/>
      <c r="E17" s="93"/>
      <c r="F17" s="21"/>
      <c r="G17" s="21"/>
      <c r="H17" s="67">
        <f>H16</f>
        <v>173.64374531768152</v>
      </c>
    </row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ht="57.75" customHeight="1">
      <c r="A22" s="29"/>
      <c r="B22" s="99" t="str">
        <f>B16</f>
        <v>Завдання 1. Здійснення виконавчим органом Житомирської міської ради - управлінням житлового господарства, наданих законодавством повноважень у сфері житлово-комунального господарства та приватизації державного житлового фонду в м. Житомирі</v>
      </c>
      <c r="C22" s="121"/>
      <c r="D22" s="121"/>
      <c r="E22" s="122"/>
      <c r="F22" s="105" t="s">
        <v>160</v>
      </c>
      <c r="G22" s="106"/>
      <c r="H22" s="10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2:F12"/>
    <mergeCell ref="A14:A15"/>
    <mergeCell ref="B14:E15"/>
    <mergeCell ref="F14:H14"/>
    <mergeCell ref="B22:E22"/>
    <mergeCell ref="F22:H22"/>
    <mergeCell ref="A24:F24"/>
    <mergeCell ref="B16:E16"/>
    <mergeCell ref="B17:E17"/>
    <mergeCell ref="B19:F19"/>
    <mergeCell ref="B21:E21"/>
    <mergeCell ref="F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0">
      <selection activeCell="Q18" sqref="P18:Q18"/>
    </sheetView>
  </sheetViews>
  <sheetFormatPr defaultColWidth="9.00390625" defaultRowHeight="12.75"/>
  <cols>
    <col min="1" max="1" width="8.25390625" style="4" customWidth="1"/>
    <col min="2" max="2" width="14.75390625" style="4" customWidth="1"/>
    <col min="3" max="3" width="18.125" style="4" customWidth="1"/>
    <col min="4" max="5" width="9.125" style="2" customWidth="1"/>
    <col min="6" max="6" width="35.125" style="2" customWidth="1"/>
    <col min="7" max="7" width="21.00390625" style="2" customWidth="1"/>
    <col min="8" max="8" width="21.125" style="2" customWidth="1"/>
    <col min="9" max="9" width="17.75390625" style="2" customWidth="1"/>
    <col min="10" max="16384" width="9.125" style="2" customWidth="1"/>
  </cols>
  <sheetData>
    <row r="1" spans="1:9" ht="33.75" customHeight="1">
      <c r="A1" s="72" t="s">
        <v>161</v>
      </c>
      <c r="B1" s="72"/>
      <c r="C1" s="72"/>
      <c r="D1" s="72"/>
      <c r="E1" s="72"/>
      <c r="F1" s="72"/>
      <c r="G1" s="72"/>
      <c r="H1" s="72"/>
      <c r="I1" s="72"/>
    </row>
    <row r="2" ht="18.75" customHeight="1"/>
    <row r="3" spans="1:9" ht="18.75">
      <c r="A3" s="4" t="s">
        <v>0</v>
      </c>
      <c r="C3" s="5">
        <v>1200000</v>
      </c>
      <c r="D3" s="96" t="s">
        <v>10</v>
      </c>
      <c r="E3" s="96"/>
      <c r="F3" s="96"/>
      <c r="G3" s="96"/>
      <c r="H3" s="96"/>
      <c r="I3" s="96"/>
    </row>
    <row r="4" spans="3:9" ht="18.75">
      <c r="C4" s="4" t="s">
        <v>1</v>
      </c>
      <c r="D4" s="90" t="s">
        <v>8</v>
      </c>
      <c r="E4" s="90"/>
      <c r="F4" s="90"/>
      <c r="G4" s="90"/>
      <c r="H4" s="90"/>
      <c r="I4" s="90"/>
    </row>
    <row r="5" spans="4:9" ht="9" customHeight="1">
      <c r="D5" s="4"/>
      <c r="E5" s="4"/>
      <c r="F5" s="4"/>
      <c r="G5" s="4"/>
      <c r="H5" s="4"/>
      <c r="I5" s="4"/>
    </row>
    <row r="6" ht="23.25" customHeight="1"/>
    <row r="7" spans="1:7" ht="18.75">
      <c r="A7" s="4" t="s">
        <v>11</v>
      </c>
      <c r="C7" s="75" t="s">
        <v>18</v>
      </c>
      <c r="D7" s="76"/>
      <c r="E7" s="76"/>
      <c r="F7" s="76"/>
      <c r="G7" s="76"/>
    </row>
    <row r="8" ht="19.5" customHeight="1"/>
    <row r="9" spans="1:9" s="8" customFormat="1" ht="19.5" customHeight="1">
      <c r="A9" s="77" t="s">
        <v>2</v>
      </c>
      <c r="B9" s="77" t="s">
        <v>42</v>
      </c>
      <c r="C9" s="77" t="s">
        <v>43</v>
      </c>
      <c r="D9" s="78"/>
      <c r="E9" s="78"/>
      <c r="F9" s="78"/>
      <c r="G9" s="95" t="s">
        <v>4</v>
      </c>
      <c r="H9" s="78"/>
      <c r="I9" s="78"/>
    </row>
    <row r="10" spans="1:9" s="1" customFormat="1" ht="41.25" customHeight="1">
      <c r="A10" s="94"/>
      <c r="B10" s="94"/>
      <c r="C10" s="78"/>
      <c r="D10" s="78"/>
      <c r="E10" s="78"/>
      <c r="F10" s="78"/>
      <c r="G10" s="3" t="s">
        <v>5</v>
      </c>
      <c r="H10" s="3" t="s">
        <v>6</v>
      </c>
      <c r="I10" s="3" t="s">
        <v>7</v>
      </c>
    </row>
    <row r="11" spans="1:9" ht="39" customHeight="1">
      <c r="A11" s="29">
        <v>1</v>
      </c>
      <c r="B11" s="42">
        <v>1216011</v>
      </c>
      <c r="C11" s="108" t="s">
        <v>77</v>
      </c>
      <c r="D11" s="109"/>
      <c r="E11" s="109"/>
      <c r="F11" s="110"/>
      <c r="G11" s="69"/>
      <c r="H11" s="69">
        <f>'6011 дод.1'!G17</f>
        <v>208.58093282984754</v>
      </c>
      <c r="I11" s="69"/>
    </row>
    <row r="12" spans="1:9" ht="38.25" customHeight="1">
      <c r="A12" s="29">
        <v>2</v>
      </c>
      <c r="B12" s="42">
        <v>1216014</v>
      </c>
      <c r="C12" s="108" t="s">
        <v>83</v>
      </c>
      <c r="D12" s="109"/>
      <c r="E12" s="109"/>
      <c r="F12" s="110"/>
      <c r="G12" s="69"/>
      <c r="H12" s="69"/>
      <c r="I12" s="69">
        <f>'6014 дод.1'!H17</f>
        <v>159.46888145300477</v>
      </c>
    </row>
    <row r="13" spans="1:9" ht="38.25" customHeight="1">
      <c r="A13" s="29">
        <v>3</v>
      </c>
      <c r="B13" s="42">
        <v>1216015</v>
      </c>
      <c r="C13" s="108" t="s">
        <v>144</v>
      </c>
      <c r="D13" s="123"/>
      <c r="E13" s="123"/>
      <c r="F13" s="124"/>
      <c r="G13" s="69"/>
      <c r="H13" s="69">
        <f>'6015 дод.1'!G17</f>
        <v>202.02958875473277</v>
      </c>
      <c r="I13" s="69"/>
    </row>
    <row r="14" spans="1:9" ht="39.75" customHeight="1">
      <c r="A14" s="29">
        <v>4</v>
      </c>
      <c r="B14" s="42">
        <v>1216017</v>
      </c>
      <c r="C14" s="108" t="s">
        <v>80</v>
      </c>
      <c r="D14" s="109"/>
      <c r="E14" s="109"/>
      <c r="F14" s="110"/>
      <c r="G14" s="6"/>
      <c r="H14" s="69"/>
      <c r="I14" s="69">
        <f>'6017 дод.1'!H17</f>
        <v>55.774647887323944</v>
      </c>
    </row>
    <row r="15" spans="1:9" ht="36" customHeight="1">
      <c r="A15" s="29">
        <v>5</v>
      </c>
      <c r="B15" s="42">
        <v>1216030</v>
      </c>
      <c r="C15" s="108" t="s">
        <v>47</v>
      </c>
      <c r="D15" s="109"/>
      <c r="E15" s="109"/>
      <c r="F15" s="110"/>
      <c r="G15" s="6"/>
      <c r="H15" s="69"/>
      <c r="I15" s="69">
        <f>'6030 дод.1'!H17</f>
        <v>63.381802593237964</v>
      </c>
    </row>
    <row r="16" spans="1:9" ht="39.75" customHeight="1">
      <c r="A16" s="29">
        <v>6</v>
      </c>
      <c r="B16" s="42">
        <v>1216090</v>
      </c>
      <c r="C16" s="108" t="s">
        <v>52</v>
      </c>
      <c r="D16" s="109"/>
      <c r="E16" s="109"/>
      <c r="F16" s="110"/>
      <c r="G16" s="69"/>
      <c r="H16" s="69"/>
      <c r="I16" s="69">
        <f>'6090 д.1'!H20</f>
        <v>123.88720707846167</v>
      </c>
    </row>
    <row r="17" spans="1:9" ht="39" customHeight="1">
      <c r="A17" s="29">
        <v>7</v>
      </c>
      <c r="B17" s="42">
        <v>1218240</v>
      </c>
      <c r="C17" s="108" t="s">
        <v>59</v>
      </c>
      <c r="D17" s="109"/>
      <c r="E17" s="109"/>
      <c r="F17" s="110"/>
      <c r="G17" s="69">
        <f>'8240 дод.1'!F17</f>
        <v>225.1417005062163</v>
      </c>
      <c r="H17" s="69"/>
      <c r="I17" s="69"/>
    </row>
    <row r="18" spans="1:9" ht="46.5" customHeight="1">
      <c r="A18" s="29">
        <v>8</v>
      </c>
      <c r="B18" s="42">
        <v>1218340</v>
      </c>
      <c r="C18" s="108" t="s">
        <v>62</v>
      </c>
      <c r="D18" s="109"/>
      <c r="E18" s="109"/>
      <c r="F18" s="110"/>
      <c r="G18" s="69">
        <f>'8340 дод.1'!F18</f>
        <v>265.0126580943239</v>
      </c>
      <c r="H18" s="69"/>
      <c r="I18" s="69"/>
    </row>
    <row r="19" spans="1:9" s="43" customFormat="1" ht="39.75" customHeight="1">
      <c r="A19" s="29">
        <v>9</v>
      </c>
      <c r="B19" s="42">
        <v>1210160</v>
      </c>
      <c r="C19" s="128" t="s">
        <v>65</v>
      </c>
      <c r="D19" s="129"/>
      <c r="E19" s="129"/>
      <c r="F19" s="130"/>
      <c r="G19" s="70"/>
      <c r="H19" s="71"/>
      <c r="I19" s="71">
        <f>'0160 дод.1'!H17</f>
        <v>173.64374531768152</v>
      </c>
    </row>
    <row r="20" spans="1:9" s="28" customFormat="1" ht="29.25" customHeight="1">
      <c r="A20" s="27"/>
      <c r="B20" s="27"/>
      <c r="C20" s="133" t="s">
        <v>44</v>
      </c>
      <c r="D20" s="134"/>
      <c r="E20" s="134"/>
      <c r="F20" s="135"/>
      <c r="G20" s="27"/>
      <c r="H20" s="67"/>
      <c r="I20" s="67">
        <f>(H11+I12+H13+I14+I15+I16+G17+G18+I19)/9</f>
        <v>164.10235161275895</v>
      </c>
    </row>
    <row r="21" ht="105" customHeight="1"/>
    <row r="22" spans="1:7" ht="18.75">
      <c r="A22" s="4" t="s">
        <v>12</v>
      </c>
      <c r="B22" s="131" t="s">
        <v>34</v>
      </c>
      <c r="C22" s="132"/>
      <c r="D22" s="132"/>
      <c r="E22" s="132"/>
      <c r="F22" s="132"/>
      <c r="G22" s="132"/>
    </row>
    <row r="23" ht="13.5" customHeight="1"/>
    <row r="24" spans="1:9" s="8" customFormat="1" ht="56.25" customHeight="1">
      <c r="A24" s="3" t="s">
        <v>2</v>
      </c>
      <c r="B24" s="3" t="s">
        <v>42</v>
      </c>
      <c r="C24" s="77" t="s">
        <v>20</v>
      </c>
      <c r="D24" s="78"/>
      <c r="E24" s="78"/>
      <c r="F24" s="78"/>
      <c r="G24" s="125" t="s">
        <v>21</v>
      </c>
      <c r="H24" s="126"/>
      <c r="I24" s="127"/>
    </row>
    <row r="25" spans="1:9" ht="37.5" customHeight="1">
      <c r="A25" s="29">
        <v>1</v>
      </c>
      <c r="B25" s="29">
        <v>1216014</v>
      </c>
      <c r="C25" s="108" t="str">
        <f>'рез.пок.6014'!C4</f>
        <v>Завдання 1. Забезпечення санітарного очищення території міста, санітарних вимог, поліпшення благоустрою прибудинкових територій</v>
      </c>
      <c r="D25" s="109"/>
      <c r="E25" s="109"/>
      <c r="F25" s="110"/>
      <c r="G25" s="116" t="s">
        <v>147</v>
      </c>
      <c r="H25" s="117"/>
      <c r="I25" s="118"/>
    </row>
    <row r="26" spans="1:9" ht="48" customHeight="1">
      <c r="A26" s="29">
        <v>2</v>
      </c>
      <c r="B26" s="29">
        <v>1216017</v>
      </c>
      <c r="C26" s="108" t="str">
        <f>'рез. пок.6017'!C4</f>
        <v>Завдання 1. Забезпечення належного стану житлових будинків та прибудинкових територій</v>
      </c>
      <c r="D26" s="109"/>
      <c r="E26" s="109"/>
      <c r="F26" s="110"/>
      <c r="G26" s="116" t="s">
        <v>148</v>
      </c>
      <c r="H26" s="117"/>
      <c r="I26" s="118"/>
    </row>
    <row r="27" spans="1:9" ht="66" customHeight="1">
      <c r="A27" s="29">
        <v>3</v>
      </c>
      <c r="B27" s="29">
        <v>1216030</v>
      </c>
      <c r="C27" s="108" t="str">
        <f>'рез.пок.6030'!C4</f>
        <v>Завдання 1. Забезпечення виконання природоохоронних заходів, санітарних вимог, поліпшення благоустрою прибудинкових територій</v>
      </c>
      <c r="D27" s="109"/>
      <c r="E27" s="109"/>
      <c r="F27" s="110"/>
      <c r="G27" s="116" t="s">
        <v>149</v>
      </c>
      <c r="H27" s="117"/>
      <c r="I27" s="118"/>
    </row>
    <row r="28" spans="1:9" ht="38.25" customHeight="1">
      <c r="A28" s="29">
        <v>4</v>
      </c>
      <c r="B28" s="29">
        <v>1216090</v>
      </c>
      <c r="C28" s="108" t="str">
        <f>'рез.пок.6090'!C28</f>
        <v>Завдання 3. Забезпечення проведення капітального ремонту обєктів житлово-комунальної інфраструктури</v>
      </c>
      <c r="D28" s="109"/>
      <c r="E28" s="109"/>
      <c r="F28" s="110"/>
      <c r="G28" s="116" t="s">
        <v>150</v>
      </c>
      <c r="H28" s="117"/>
      <c r="I28" s="118"/>
    </row>
    <row r="29" spans="1:9" ht="25.5" customHeight="1">
      <c r="A29" s="29">
        <v>5</v>
      </c>
      <c r="B29" s="29">
        <v>1216090</v>
      </c>
      <c r="C29" s="108" t="str">
        <f>'рез.пок.6090'!C39</f>
        <v>Завдання 4. Утримання нежитлових приміщень комунальної власності</v>
      </c>
      <c r="D29" s="109"/>
      <c r="E29" s="109"/>
      <c r="F29" s="110"/>
      <c r="G29" s="116" t="s">
        <v>159</v>
      </c>
      <c r="H29" s="117"/>
      <c r="I29" s="118"/>
    </row>
    <row r="30" spans="1:9" ht="71.25" customHeight="1">
      <c r="A30" s="29">
        <v>6</v>
      </c>
      <c r="B30" s="29">
        <v>1210160</v>
      </c>
      <c r="C30" s="108" t="str">
        <f>'рез.пок.0160'!C4</f>
        <v>Завдання 1. Здійснення виконавчим органом Житомирської міської ради - управлінням житлового господарства, наданих законодавством повноважень у сфері житлово-комунального господарства та приватизації державного житлового фонду в м. Житомирі</v>
      </c>
      <c r="D30" s="123"/>
      <c r="E30" s="123"/>
      <c r="F30" s="124"/>
      <c r="G30" s="116" t="s">
        <v>160</v>
      </c>
      <c r="H30" s="138"/>
      <c r="I30" s="139"/>
    </row>
    <row r="31" spans="1:9" ht="18.75">
      <c r="A31" s="29"/>
      <c r="B31" s="29"/>
      <c r="C31" s="116"/>
      <c r="D31" s="117"/>
      <c r="E31" s="117"/>
      <c r="F31" s="118"/>
      <c r="G31" s="116"/>
      <c r="H31" s="117"/>
      <c r="I31" s="118"/>
    </row>
    <row r="32" spans="1:8" ht="65.25" customHeight="1">
      <c r="A32" s="136" t="s">
        <v>22</v>
      </c>
      <c r="B32" s="136"/>
      <c r="C32" s="137"/>
      <c r="D32" s="137"/>
      <c r="E32" s="137"/>
      <c r="F32" s="137"/>
      <c r="G32" s="137"/>
      <c r="H32" s="2" t="s">
        <v>100</v>
      </c>
    </row>
    <row r="39" ht="18.75">
      <c r="F39" s="2" t="s">
        <v>106</v>
      </c>
    </row>
  </sheetData>
  <sheetProtection/>
  <mergeCells count="36">
    <mergeCell ref="C12:F12"/>
    <mergeCell ref="C29:F29"/>
    <mergeCell ref="C11:F11"/>
    <mergeCell ref="C31:F31"/>
    <mergeCell ref="G31:I31"/>
    <mergeCell ref="C30:F30"/>
    <mergeCell ref="G30:I30"/>
    <mergeCell ref="G26:I26"/>
    <mergeCell ref="C27:F27"/>
    <mergeCell ref="G27:I27"/>
    <mergeCell ref="A1:I1"/>
    <mergeCell ref="D3:I3"/>
    <mergeCell ref="D4:I4"/>
    <mergeCell ref="C7:G7"/>
    <mergeCell ref="A9:A10"/>
    <mergeCell ref="C9:F10"/>
    <mergeCell ref="G9:I9"/>
    <mergeCell ref="B9:B10"/>
    <mergeCell ref="A32:G32"/>
    <mergeCell ref="C15:F15"/>
    <mergeCell ref="C16:F16"/>
    <mergeCell ref="G25:I25"/>
    <mergeCell ref="C25:F25"/>
    <mergeCell ref="C24:F24"/>
    <mergeCell ref="C26:F26"/>
    <mergeCell ref="G28:I28"/>
    <mergeCell ref="C28:F28"/>
    <mergeCell ref="C13:F13"/>
    <mergeCell ref="G29:I29"/>
    <mergeCell ref="G24:I24"/>
    <mergeCell ref="C14:F14"/>
    <mergeCell ref="C19:F19"/>
    <mergeCell ref="C17:F17"/>
    <mergeCell ref="C18:F18"/>
    <mergeCell ref="B22:G22"/>
    <mergeCell ref="C20:F20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zoomScalePageLayoutView="0" workbookViewId="0" topLeftCell="A7">
      <selection activeCell="F22" sqref="F22:H22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12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1.2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10.5" customHeight="1"/>
    <row r="9" spans="1:8" ht="29.25" customHeight="1">
      <c r="A9" s="4" t="s">
        <v>12</v>
      </c>
      <c r="B9" s="40">
        <v>1216014</v>
      </c>
      <c r="C9" s="97" t="s">
        <v>45</v>
      </c>
      <c r="D9" s="98"/>
      <c r="E9" s="72" t="s">
        <v>83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6.75" customHeight="1"/>
    <row r="12" spans="1:6" ht="21" customHeight="1">
      <c r="A12" s="4" t="s">
        <v>17</v>
      </c>
      <c r="B12" s="75" t="s">
        <v>18</v>
      </c>
      <c r="C12" s="76"/>
      <c r="D12" s="76"/>
      <c r="E12" s="76"/>
      <c r="F12" s="76"/>
    </row>
    <row r="13" ht="8.2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s="1" customFormat="1" ht="50.25" customHeight="1">
      <c r="A16" s="6">
        <v>1</v>
      </c>
      <c r="B16" s="82" t="s">
        <v>85</v>
      </c>
      <c r="C16" s="83"/>
      <c r="D16" s="83"/>
      <c r="E16" s="84"/>
      <c r="F16" s="59"/>
      <c r="G16" s="59"/>
      <c r="H16" s="59">
        <f>'рез.пок.6014'!G14</f>
        <v>159.46888145300477</v>
      </c>
    </row>
    <row r="17" spans="1:8" ht="28.5" customHeight="1">
      <c r="A17" s="6"/>
      <c r="B17" s="91" t="s">
        <v>16</v>
      </c>
      <c r="C17" s="92"/>
      <c r="D17" s="92"/>
      <c r="E17" s="93"/>
      <c r="F17" s="21"/>
      <c r="G17" s="67"/>
      <c r="H17" s="67">
        <f>H16</f>
        <v>159.46888145300477</v>
      </c>
    </row>
    <row r="18" ht="12.75" customHeight="1"/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s="8" customFormat="1" ht="45.75" customHeight="1">
      <c r="A22" s="3" t="s">
        <v>0</v>
      </c>
      <c r="B22" s="82"/>
      <c r="C22" s="83"/>
      <c r="D22" s="83"/>
      <c r="E22" s="84"/>
      <c r="F22" s="85" t="s">
        <v>147</v>
      </c>
      <c r="G22" s="86"/>
      <c r="H22" s="8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6:E16"/>
    <mergeCell ref="B17:E17"/>
    <mergeCell ref="B12:F12"/>
    <mergeCell ref="A14:A15"/>
    <mergeCell ref="B14:E15"/>
    <mergeCell ref="F14:H14"/>
    <mergeCell ref="A24:F24"/>
    <mergeCell ref="B19:F19"/>
    <mergeCell ref="B21:E21"/>
    <mergeCell ref="F21:H21"/>
    <mergeCell ref="B22:E22"/>
    <mergeCell ref="F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P11" sqref="P11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28.5" customHeight="1">
      <c r="A4" s="24" t="s">
        <v>49</v>
      </c>
      <c r="B4" s="25" t="s">
        <v>81</v>
      </c>
      <c r="C4" s="15" t="s">
        <v>134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0.75" customHeight="1">
      <c r="A6" s="9"/>
      <c r="B6" s="26"/>
      <c r="C6" s="10" t="s">
        <v>36</v>
      </c>
      <c r="D6" s="9" t="s">
        <v>48</v>
      </c>
      <c r="E6" s="46">
        <v>60000</v>
      </c>
      <c r="F6" s="18">
        <v>68942.07</v>
      </c>
      <c r="G6" s="19">
        <f>E6/F6</f>
        <v>0.8702958875473277</v>
      </c>
    </row>
    <row r="7" spans="1:7" ht="15.75" customHeight="1">
      <c r="A7" s="9"/>
      <c r="B7" s="26"/>
      <c r="C7" s="14" t="s">
        <v>140</v>
      </c>
      <c r="D7" s="17"/>
      <c r="E7" s="18"/>
      <c r="F7" s="18"/>
      <c r="G7" s="20">
        <f>G6*100</f>
        <v>87.02958875473277</v>
      </c>
    </row>
    <row r="8" spans="1:7" ht="20.25" customHeight="1">
      <c r="A8" s="9"/>
      <c r="B8" s="26"/>
      <c r="C8" s="14" t="s">
        <v>29</v>
      </c>
      <c r="D8" s="17"/>
      <c r="E8" s="18"/>
      <c r="F8" s="18"/>
      <c r="G8" s="17"/>
    </row>
    <row r="9" spans="1:7" ht="28.5" customHeight="1">
      <c r="A9" s="9"/>
      <c r="B9" s="26"/>
      <c r="C9" s="10" t="s">
        <v>95</v>
      </c>
      <c r="D9" s="9" t="s">
        <v>33</v>
      </c>
      <c r="E9" s="45">
        <v>0.01</v>
      </c>
      <c r="F9" s="19">
        <v>0.01</v>
      </c>
      <c r="G9" s="19">
        <f>F9/E9</f>
        <v>1</v>
      </c>
    </row>
    <row r="10" spans="1:7" ht="18.75">
      <c r="A10" s="9"/>
      <c r="B10" s="9"/>
      <c r="C10" s="16" t="s">
        <v>39</v>
      </c>
      <c r="D10" s="17"/>
      <c r="E10" s="18"/>
      <c r="F10" s="18"/>
      <c r="G10" s="20">
        <f>G9/1*100</f>
        <v>100</v>
      </c>
    </row>
    <row r="11" spans="1:7" ht="14.25" customHeight="1">
      <c r="A11" s="9"/>
      <c r="B11" s="9"/>
      <c r="C11" s="16"/>
      <c r="D11" s="17"/>
      <c r="E11" s="18"/>
      <c r="F11" s="18"/>
      <c r="G11" s="17"/>
    </row>
    <row r="12" spans="1:7" ht="14.25" customHeight="1">
      <c r="A12" s="9"/>
      <c r="B12" s="9"/>
      <c r="C12" s="16" t="s">
        <v>72</v>
      </c>
      <c r="D12" s="17">
        <v>100</v>
      </c>
      <c r="E12" s="18"/>
      <c r="F12" s="18"/>
      <c r="G12" s="17"/>
    </row>
    <row r="13" spans="1:7" ht="17.25" customHeight="1">
      <c r="A13" s="9"/>
      <c r="B13" s="9"/>
      <c r="C13" s="16" t="s">
        <v>30</v>
      </c>
      <c r="D13" s="17"/>
      <c r="E13" s="19">
        <f>G7/D12</f>
        <v>0.8702958875473277</v>
      </c>
      <c r="F13" s="18"/>
      <c r="G13" s="39">
        <v>15</v>
      </c>
    </row>
    <row r="14" spans="1:7" ht="18.75">
      <c r="A14" s="9"/>
      <c r="B14" s="9"/>
      <c r="C14" s="16" t="s">
        <v>31</v>
      </c>
      <c r="D14" s="17"/>
      <c r="E14" s="18"/>
      <c r="F14" s="18"/>
      <c r="G14" s="21">
        <f>G7+G10+G13</f>
        <v>202.02958875473277</v>
      </c>
    </row>
    <row r="16" spans="1:15" ht="18.75">
      <c r="A16" s="73" t="s">
        <v>22</v>
      </c>
      <c r="B16" s="73"/>
      <c r="C16" s="74"/>
      <c r="D16" s="74"/>
      <c r="F16" s="2" t="s">
        <v>100</v>
      </c>
      <c r="O16" s="68"/>
    </row>
  </sheetData>
  <sheetProtection/>
  <mergeCells count="2">
    <mergeCell ref="A1:F1"/>
    <mergeCell ref="A16:D1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12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1.2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10.5" customHeight="1"/>
    <row r="9" spans="1:8" ht="35.25" customHeight="1">
      <c r="A9" s="4" t="s">
        <v>12</v>
      </c>
      <c r="B9" s="40">
        <v>1216015</v>
      </c>
      <c r="C9" s="97" t="s">
        <v>45</v>
      </c>
      <c r="D9" s="98"/>
      <c r="E9" s="72" t="s">
        <v>82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10.5" customHeight="1"/>
    <row r="12" spans="1:6" ht="21" customHeight="1">
      <c r="A12" s="4" t="s">
        <v>17</v>
      </c>
      <c r="B12" s="75" t="s">
        <v>18</v>
      </c>
      <c r="C12" s="76"/>
      <c r="D12" s="76"/>
      <c r="E12" s="76"/>
      <c r="F12" s="76"/>
    </row>
    <row r="13" ht="9.7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s="1" customFormat="1" ht="22.5" customHeight="1">
      <c r="A16" s="6">
        <v>1</v>
      </c>
      <c r="B16" s="99" t="str">
        <f>'рез.пок.6015'!C4</f>
        <v>Завдання 1. Проведення  ремонтних робіт  ліфтів в житлових будинках</v>
      </c>
      <c r="C16" s="100"/>
      <c r="D16" s="100"/>
      <c r="E16" s="101"/>
      <c r="F16" s="59"/>
      <c r="G16" s="59">
        <f>'рез.пок.6015'!G14</f>
        <v>202.02958875473277</v>
      </c>
      <c r="H16" s="41"/>
    </row>
    <row r="17" spans="1:8" ht="28.5" customHeight="1">
      <c r="A17" s="6"/>
      <c r="B17" s="91" t="s">
        <v>16</v>
      </c>
      <c r="C17" s="92"/>
      <c r="D17" s="92"/>
      <c r="E17" s="93"/>
      <c r="F17" s="21"/>
      <c r="G17" s="21">
        <f>G16</f>
        <v>202.02958875473277</v>
      </c>
      <c r="H17" s="21"/>
    </row>
    <row r="18" ht="12.75" customHeight="1"/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s="8" customFormat="1" ht="30.75" customHeight="1">
      <c r="A22" s="3">
        <v>1</v>
      </c>
      <c r="B22" s="102"/>
      <c r="C22" s="103"/>
      <c r="D22" s="103"/>
      <c r="E22" s="104"/>
      <c r="F22" s="105"/>
      <c r="G22" s="106"/>
      <c r="H22" s="10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2:F12"/>
    <mergeCell ref="A14:A15"/>
    <mergeCell ref="B14:E15"/>
    <mergeCell ref="F14:H14"/>
    <mergeCell ref="A24:F24"/>
    <mergeCell ref="B16:E16"/>
    <mergeCell ref="B22:E22"/>
    <mergeCell ref="F22:H22"/>
    <mergeCell ref="B17:E17"/>
    <mergeCell ref="B19:F19"/>
    <mergeCell ref="B21:E21"/>
    <mergeCell ref="F21:H21"/>
  </mergeCells>
  <printOptions/>
  <pageMargins left="0.3937007874015748" right="0.3937007874015748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8"/>
  <sheetViews>
    <sheetView zoomScalePageLayoutView="0" workbookViewId="0" topLeftCell="A1">
      <selection activeCell="M19" sqref="M19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8" width="9.125" style="56" customWidth="1"/>
    <col min="9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8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58"/>
    </row>
    <row r="4" spans="1:7" ht="28.5" customHeight="1">
      <c r="A4" s="24" t="s">
        <v>49</v>
      </c>
      <c r="B4" s="25" t="s">
        <v>78</v>
      </c>
      <c r="C4" s="15" t="s">
        <v>79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9"/>
      <c r="F5" s="19"/>
      <c r="G5" s="19"/>
    </row>
    <row r="6" spans="1:7" ht="24.75" customHeight="1">
      <c r="A6" s="9"/>
      <c r="B6" s="26"/>
      <c r="C6" s="60" t="s">
        <v>117</v>
      </c>
      <c r="D6" s="61" t="s">
        <v>46</v>
      </c>
      <c r="E6" s="53">
        <v>35500</v>
      </c>
      <c r="F6" s="53">
        <v>4100</v>
      </c>
      <c r="G6" s="65">
        <f>F6/E6</f>
        <v>0.11549295774647887</v>
      </c>
    </row>
    <row r="7" spans="1:7" ht="30.75" customHeight="1">
      <c r="A7" s="9"/>
      <c r="B7" s="26"/>
      <c r="C7" s="60" t="s">
        <v>40</v>
      </c>
      <c r="D7" s="61" t="s">
        <v>46</v>
      </c>
      <c r="E7" s="53">
        <v>53333.33</v>
      </c>
      <c r="F7" s="53">
        <v>0</v>
      </c>
      <c r="G7" s="53">
        <f>F7/E7</f>
        <v>0</v>
      </c>
    </row>
    <row r="8" spans="1:7" ht="15.75" customHeight="1">
      <c r="A8" s="9"/>
      <c r="B8" s="26"/>
      <c r="C8" s="14" t="s">
        <v>143</v>
      </c>
      <c r="D8" s="17"/>
      <c r="E8" s="18"/>
      <c r="F8" s="18"/>
      <c r="G8" s="66">
        <f>(G6+G7)/2*100</f>
        <v>5.774647887323944</v>
      </c>
    </row>
    <row r="9" spans="1:7" ht="20.25" customHeight="1">
      <c r="A9" s="9"/>
      <c r="B9" s="26"/>
      <c r="C9" s="14" t="s">
        <v>29</v>
      </c>
      <c r="D9" s="17"/>
      <c r="E9" s="18"/>
      <c r="F9" s="18"/>
      <c r="G9" s="17"/>
    </row>
    <row r="10" spans="1:7" ht="27" customHeight="1">
      <c r="A10" s="9"/>
      <c r="B10" s="26"/>
      <c r="C10" s="10" t="s">
        <v>118</v>
      </c>
      <c r="D10" s="9" t="s">
        <v>33</v>
      </c>
      <c r="E10" s="18">
        <v>100</v>
      </c>
      <c r="F10" s="18">
        <v>100</v>
      </c>
      <c r="G10" s="19">
        <f>F10/E10</f>
        <v>1</v>
      </c>
    </row>
    <row r="11" spans="1:7" ht="27.75" customHeight="1">
      <c r="A11" s="9"/>
      <c r="B11" s="26"/>
      <c r="C11" s="10" t="s">
        <v>119</v>
      </c>
      <c r="D11" s="9" t="s">
        <v>33</v>
      </c>
      <c r="E11" s="19">
        <v>100</v>
      </c>
      <c r="F11" s="19">
        <v>0</v>
      </c>
      <c r="G11" s="19">
        <f>F11/E11</f>
        <v>0</v>
      </c>
    </row>
    <row r="12" spans="1:7" ht="18.75">
      <c r="A12" s="9"/>
      <c r="B12" s="9"/>
      <c r="C12" s="16" t="s">
        <v>120</v>
      </c>
      <c r="D12" s="17"/>
      <c r="E12" s="18"/>
      <c r="F12" s="18"/>
      <c r="G12" s="20">
        <f>(G10+G11)/2*100</f>
        <v>50</v>
      </c>
    </row>
    <row r="13" spans="1:7" ht="14.25" customHeight="1">
      <c r="A13" s="9"/>
      <c r="B13" s="9"/>
      <c r="C13" s="16"/>
      <c r="D13" s="17"/>
      <c r="E13" s="18"/>
      <c r="F13" s="18"/>
      <c r="G13" s="17"/>
    </row>
    <row r="14" spans="1:7" ht="14.25" customHeight="1">
      <c r="A14" s="9"/>
      <c r="B14" s="9"/>
      <c r="C14" s="16" t="s">
        <v>101</v>
      </c>
      <c r="D14" s="17">
        <v>90</v>
      </c>
      <c r="E14" s="18"/>
      <c r="F14" s="18"/>
      <c r="G14" s="17"/>
    </row>
    <row r="15" spans="1:7" ht="17.25" customHeight="1">
      <c r="A15" s="9"/>
      <c r="B15" s="9"/>
      <c r="C15" s="16" t="s">
        <v>121</v>
      </c>
      <c r="D15" s="17"/>
      <c r="E15" s="19">
        <f>G8/D14</f>
        <v>0.06416275430359938</v>
      </c>
      <c r="F15" s="18"/>
      <c r="G15" s="39"/>
    </row>
    <row r="16" spans="1:7" ht="18.75">
      <c r="A16" s="9"/>
      <c r="B16" s="9"/>
      <c r="C16" s="16" t="s">
        <v>31</v>
      </c>
      <c r="D16" s="17"/>
      <c r="E16" s="18"/>
      <c r="F16" s="18"/>
      <c r="G16" s="21">
        <f>G8+G12+G15</f>
        <v>55.774647887323944</v>
      </c>
    </row>
    <row r="18" spans="1:6" ht="18.75">
      <c r="A18" s="73" t="s">
        <v>22</v>
      </c>
      <c r="B18" s="73"/>
      <c r="C18" s="74"/>
      <c r="D18" s="74"/>
      <c r="F18" s="2" t="s">
        <v>100</v>
      </c>
    </row>
  </sheetData>
  <sheetProtection/>
  <mergeCells count="2">
    <mergeCell ref="A1:F1"/>
    <mergeCell ref="A18:D1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zoomScalePageLayoutView="0" workbookViewId="0" topLeftCell="A4">
      <selection activeCell="F22" sqref="F22:H22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12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1.2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10.5" customHeight="1"/>
    <row r="9" spans="1:8" ht="35.25" customHeight="1">
      <c r="A9" s="4" t="s">
        <v>12</v>
      </c>
      <c r="B9" s="40">
        <v>1216017</v>
      </c>
      <c r="C9" s="97" t="s">
        <v>45</v>
      </c>
      <c r="D9" s="98"/>
      <c r="E9" s="72" t="s">
        <v>80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13.5" customHeight="1"/>
    <row r="12" spans="1:6" ht="21" customHeight="1">
      <c r="A12" s="4" t="s">
        <v>17</v>
      </c>
      <c r="B12" s="75" t="s">
        <v>18</v>
      </c>
      <c r="C12" s="76"/>
      <c r="D12" s="76"/>
      <c r="E12" s="76"/>
      <c r="F12" s="76"/>
    </row>
    <row r="13" ht="15.7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30" customHeight="1">
      <c r="A16" s="6">
        <v>1</v>
      </c>
      <c r="B16" s="82" t="s">
        <v>79</v>
      </c>
      <c r="C16" s="83"/>
      <c r="D16" s="83"/>
      <c r="E16" s="84"/>
      <c r="F16" s="22"/>
      <c r="G16" s="22"/>
      <c r="H16" s="69">
        <f>'рез. пок.6017'!G16</f>
        <v>55.774647887323944</v>
      </c>
    </row>
    <row r="17" spans="1:8" ht="28.5" customHeight="1">
      <c r="A17" s="6"/>
      <c r="B17" s="91" t="s">
        <v>16</v>
      </c>
      <c r="C17" s="92"/>
      <c r="D17" s="92"/>
      <c r="E17" s="93"/>
      <c r="F17" s="21"/>
      <c r="G17" s="21"/>
      <c r="H17" s="67">
        <f>H16</f>
        <v>55.774647887323944</v>
      </c>
    </row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ht="48.75" customHeight="1">
      <c r="A22" s="6"/>
      <c r="B22" s="108" t="str">
        <f>'рез. пок.6017'!C4</f>
        <v>Завдання 1. Забезпечення належного стану житлових будинків та прибудинкових територій</v>
      </c>
      <c r="C22" s="109"/>
      <c r="D22" s="109"/>
      <c r="E22" s="110"/>
      <c r="F22" s="105" t="s">
        <v>148</v>
      </c>
      <c r="G22" s="106"/>
      <c r="H22" s="10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A1:H1"/>
    <mergeCell ref="C3:H3"/>
    <mergeCell ref="C4:H4"/>
    <mergeCell ref="C6:H6"/>
    <mergeCell ref="C7:H7"/>
    <mergeCell ref="C9:D9"/>
    <mergeCell ref="E9:H9"/>
    <mergeCell ref="C10:D10"/>
    <mergeCell ref="E10:H10"/>
    <mergeCell ref="B16:E16"/>
    <mergeCell ref="B17:E17"/>
    <mergeCell ref="B12:F12"/>
    <mergeCell ref="A14:A15"/>
    <mergeCell ref="B14:E15"/>
    <mergeCell ref="F14:H14"/>
    <mergeCell ref="A24:F24"/>
    <mergeCell ref="B19:F19"/>
    <mergeCell ref="B21:E21"/>
    <mergeCell ref="F21:H21"/>
    <mergeCell ref="B22:E22"/>
    <mergeCell ref="F22:H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16"/>
  <sheetViews>
    <sheetView zoomScalePageLayoutView="0" workbookViewId="0" topLeftCell="A1">
      <selection activeCell="N11" sqref="N11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28.5" customHeight="1">
      <c r="A4" s="24" t="s">
        <v>49</v>
      </c>
      <c r="B4" s="25" t="s">
        <v>76</v>
      </c>
      <c r="C4" s="15" t="s">
        <v>94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24.75" customHeight="1">
      <c r="A6" s="9"/>
      <c r="B6" s="26"/>
      <c r="C6" s="10" t="s">
        <v>102</v>
      </c>
      <c r="D6" s="9" t="s">
        <v>48</v>
      </c>
      <c r="E6" s="45">
        <v>9937.64</v>
      </c>
      <c r="F6" s="19">
        <v>10619.3</v>
      </c>
      <c r="G6" s="19">
        <f>E6/F6</f>
        <v>0.9358093282984754</v>
      </c>
    </row>
    <row r="7" spans="1:7" ht="15.75" customHeight="1">
      <c r="A7" s="9"/>
      <c r="B7" s="26"/>
      <c r="C7" s="14" t="s">
        <v>152</v>
      </c>
      <c r="D7" s="17"/>
      <c r="E7" s="18"/>
      <c r="F7" s="18"/>
      <c r="G7" s="20">
        <f>(G6)/1*100</f>
        <v>93.58093282984754</v>
      </c>
    </row>
    <row r="8" spans="1:7" ht="20.25" customHeight="1">
      <c r="A8" s="9"/>
      <c r="B8" s="26"/>
      <c r="C8" s="14" t="s">
        <v>29</v>
      </c>
      <c r="D8" s="17"/>
      <c r="E8" s="18"/>
      <c r="F8" s="18"/>
      <c r="G8" s="17"/>
    </row>
    <row r="9" spans="1:7" ht="23.25" customHeight="1">
      <c r="A9" s="9"/>
      <c r="B9" s="26"/>
      <c r="C9" s="10" t="s">
        <v>37</v>
      </c>
      <c r="D9" s="9" t="s">
        <v>33</v>
      </c>
      <c r="E9" s="45">
        <v>0.01</v>
      </c>
      <c r="F9" s="19">
        <v>0.01</v>
      </c>
      <c r="G9" s="19">
        <f>F9/E9</f>
        <v>1</v>
      </c>
    </row>
    <row r="10" spans="1:7" ht="18.75">
      <c r="A10" s="9"/>
      <c r="B10" s="9"/>
      <c r="C10" s="16" t="s">
        <v>39</v>
      </c>
      <c r="D10" s="17"/>
      <c r="E10" s="18"/>
      <c r="F10" s="18"/>
      <c r="G10" s="20">
        <f>G9/1*100</f>
        <v>100</v>
      </c>
    </row>
    <row r="11" spans="1:7" ht="14.25" customHeight="1">
      <c r="A11" s="9"/>
      <c r="B11" s="9"/>
      <c r="C11" s="16"/>
      <c r="D11" s="17"/>
      <c r="E11" s="18"/>
      <c r="F11" s="18"/>
      <c r="G11" s="17"/>
    </row>
    <row r="12" spans="1:7" ht="14.25" customHeight="1">
      <c r="A12" s="9"/>
      <c r="B12" s="9"/>
      <c r="C12" s="16" t="s">
        <v>101</v>
      </c>
      <c r="D12" s="17">
        <v>101</v>
      </c>
      <c r="E12" s="18"/>
      <c r="F12" s="18"/>
      <c r="G12" s="17"/>
    </row>
    <row r="13" spans="1:7" ht="17.25" customHeight="1">
      <c r="A13" s="9"/>
      <c r="B13" s="9"/>
      <c r="C13" s="16" t="s">
        <v>153</v>
      </c>
      <c r="D13" s="17"/>
      <c r="E13" s="19">
        <f>G7/D12</f>
        <v>0.9265438894044311</v>
      </c>
      <c r="F13" s="18"/>
      <c r="G13" s="17">
        <v>15</v>
      </c>
    </row>
    <row r="14" spans="1:7" ht="18.75">
      <c r="A14" s="9"/>
      <c r="B14" s="9"/>
      <c r="C14" s="16" t="s">
        <v>31</v>
      </c>
      <c r="D14" s="17"/>
      <c r="E14" s="18"/>
      <c r="F14" s="18"/>
      <c r="G14" s="21">
        <f>G7+G10+G13</f>
        <v>208.58093282984754</v>
      </c>
    </row>
    <row r="16" spans="1:6" ht="18.75">
      <c r="A16" s="73" t="s">
        <v>22</v>
      </c>
      <c r="B16" s="73"/>
      <c r="C16" s="74"/>
      <c r="D16" s="74"/>
      <c r="F16" s="2" t="s">
        <v>100</v>
      </c>
    </row>
  </sheetData>
  <sheetProtection/>
  <mergeCells count="2">
    <mergeCell ref="A1:F1"/>
    <mergeCell ref="A16:D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24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8.25390625" style="4" customWidth="1"/>
    <col min="2" max="2" width="18.125" style="4" customWidth="1"/>
    <col min="3" max="4" width="9.125" style="2" customWidth="1"/>
    <col min="5" max="5" width="20.875" style="2" customWidth="1"/>
    <col min="6" max="6" width="21.00390625" style="2" customWidth="1"/>
    <col min="7" max="7" width="21.125" style="2" customWidth="1"/>
    <col min="8" max="8" width="17.75390625" style="2" customWidth="1"/>
    <col min="9" max="16384" width="9.125" style="2" customWidth="1"/>
  </cols>
  <sheetData>
    <row r="1" spans="1:8" ht="18.75">
      <c r="A1" s="72" t="s">
        <v>107</v>
      </c>
      <c r="B1" s="72"/>
      <c r="C1" s="72"/>
      <c r="D1" s="72"/>
      <c r="E1" s="72"/>
      <c r="F1" s="72"/>
      <c r="G1" s="72"/>
      <c r="H1" s="72"/>
    </row>
    <row r="2" ht="12.75" customHeight="1"/>
    <row r="3" spans="1:8" ht="18.75">
      <c r="A3" s="4" t="s">
        <v>0</v>
      </c>
      <c r="B3" s="5">
        <v>1200000</v>
      </c>
      <c r="C3" s="96" t="s">
        <v>10</v>
      </c>
      <c r="D3" s="96"/>
      <c r="E3" s="96"/>
      <c r="F3" s="96"/>
      <c r="G3" s="96"/>
      <c r="H3" s="96"/>
    </row>
    <row r="4" spans="2:8" ht="18.75">
      <c r="B4" s="4" t="s">
        <v>1</v>
      </c>
      <c r="C4" s="90" t="s">
        <v>8</v>
      </c>
      <c r="D4" s="90"/>
      <c r="E4" s="90"/>
      <c r="F4" s="90"/>
      <c r="G4" s="90"/>
      <c r="H4" s="90"/>
    </row>
    <row r="5" spans="3:8" ht="11.25" customHeight="1">
      <c r="C5" s="4"/>
      <c r="D5" s="4"/>
      <c r="E5" s="4"/>
      <c r="F5" s="4"/>
      <c r="G5" s="4"/>
      <c r="H5" s="4"/>
    </row>
    <row r="6" spans="1:8" ht="18.75">
      <c r="A6" s="4" t="s">
        <v>11</v>
      </c>
      <c r="B6" s="5">
        <v>1210000</v>
      </c>
      <c r="C6" s="96" t="s">
        <v>10</v>
      </c>
      <c r="D6" s="96"/>
      <c r="E6" s="96"/>
      <c r="F6" s="96"/>
      <c r="G6" s="96"/>
      <c r="H6" s="96"/>
    </row>
    <row r="7" spans="2:8" ht="18.75">
      <c r="B7" s="4" t="s">
        <v>1</v>
      </c>
      <c r="C7" s="90" t="s">
        <v>9</v>
      </c>
      <c r="D7" s="90"/>
      <c r="E7" s="90"/>
      <c r="F7" s="90"/>
      <c r="G7" s="90"/>
      <c r="H7" s="90"/>
    </row>
    <row r="8" ht="10.5" customHeight="1"/>
    <row r="9" spans="1:8" ht="27.75" customHeight="1">
      <c r="A9" s="4" t="s">
        <v>12</v>
      </c>
      <c r="B9" s="40">
        <v>1216011</v>
      </c>
      <c r="C9" s="97" t="s">
        <v>13</v>
      </c>
      <c r="D9" s="98"/>
      <c r="E9" s="72" t="s">
        <v>77</v>
      </c>
      <c r="F9" s="72"/>
      <c r="G9" s="72"/>
      <c r="H9" s="72"/>
    </row>
    <row r="10" spans="2:8" ht="18.75">
      <c r="B10" s="4" t="s">
        <v>1</v>
      </c>
      <c r="C10" s="88" t="s">
        <v>15</v>
      </c>
      <c r="D10" s="89"/>
      <c r="E10" s="90" t="s">
        <v>14</v>
      </c>
      <c r="F10" s="90"/>
      <c r="G10" s="90"/>
      <c r="H10" s="90"/>
    </row>
    <row r="11" ht="13.5" customHeight="1"/>
    <row r="12" spans="1:6" ht="21" customHeight="1">
      <c r="A12" s="4" t="s">
        <v>17</v>
      </c>
      <c r="B12" s="75" t="s">
        <v>18</v>
      </c>
      <c r="C12" s="76"/>
      <c r="D12" s="76"/>
      <c r="E12" s="76"/>
      <c r="F12" s="76"/>
    </row>
    <row r="13" ht="15.75" customHeight="1"/>
    <row r="14" spans="1:8" s="8" customFormat="1" ht="15.75">
      <c r="A14" s="77" t="s">
        <v>2</v>
      </c>
      <c r="B14" s="77" t="s">
        <v>3</v>
      </c>
      <c r="C14" s="78"/>
      <c r="D14" s="78"/>
      <c r="E14" s="78"/>
      <c r="F14" s="95" t="s">
        <v>4</v>
      </c>
      <c r="G14" s="78"/>
      <c r="H14" s="78"/>
    </row>
    <row r="15" spans="1:8" s="1" customFormat="1" ht="41.25" customHeight="1">
      <c r="A15" s="94"/>
      <c r="B15" s="78"/>
      <c r="C15" s="78"/>
      <c r="D15" s="78"/>
      <c r="E15" s="78"/>
      <c r="F15" s="3" t="s">
        <v>5</v>
      </c>
      <c r="G15" s="3" t="s">
        <v>6</v>
      </c>
      <c r="H15" s="3" t="s">
        <v>7</v>
      </c>
    </row>
    <row r="16" spans="1:8" ht="30" customHeight="1">
      <c r="A16" s="6">
        <v>3</v>
      </c>
      <c r="B16" s="111" t="str">
        <f>'рез.пок.6011'!C4</f>
        <v>Завдання 1. Забезпечення ремонтних робіт в житловому фонді, в т.ч. за пропозиціями депутатів</v>
      </c>
      <c r="C16" s="112"/>
      <c r="D16" s="112"/>
      <c r="E16" s="113"/>
      <c r="F16" s="22"/>
      <c r="G16" s="69">
        <f>'рез.пок.6011'!G14</f>
        <v>208.58093282984754</v>
      </c>
      <c r="H16" s="22"/>
    </row>
    <row r="17" spans="1:8" ht="28.5" customHeight="1">
      <c r="A17" s="6"/>
      <c r="B17" s="91" t="s">
        <v>16</v>
      </c>
      <c r="C17" s="92"/>
      <c r="D17" s="92"/>
      <c r="E17" s="93"/>
      <c r="F17" s="21"/>
      <c r="G17" s="67">
        <f>G16</f>
        <v>208.58093282984754</v>
      </c>
      <c r="H17" s="21"/>
    </row>
    <row r="19" spans="1:6" ht="18.75">
      <c r="A19" s="4" t="s">
        <v>19</v>
      </c>
      <c r="B19" s="75" t="s">
        <v>34</v>
      </c>
      <c r="C19" s="76"/>
      <c r="D19" s="76"/>
      <c r="E19" s="76"/>
      <c r="F19" s="76"/>
    </row>
    <row r="20" ht="13.5" customHeight="1"/>
    <row r="21" spans="1:8" s="8" customFormat="1" ht="56.25" customHeight="1">
      <c r="A21" s="3" t="s">
        <v>2</v>
      </c>
      <c r="B21" s="77" t="s">
        <v>20</v>
      </c>
      <c r="C21" s="78"/>
      <c r="D21" s="78"/>
      <c r="E21" s="78"/>
      <c r="F21" s="79" t="s">
        <v>21</v>
      </c>
      <c r="G21" s="80"/>
      <c r="H21" s="81"/>
    </row>
    <row r="22" spans="1:8" ht="30" customHeight="1">
      <c r="A22" s="29">
        <v>1</v>
      </c>
      <c r="B22" s="99"/>
      <c r="C22" s="100"/>
      <c r="D22" s="100"/>
      <c r="E22" s="101"/>
      <c r="F22" s="105"/>
      <c r="G22" s="106"/>
      <c r="H22" s="107"/>
    </row>
    <row r="24" spans="1:8" ht="18.75">
      <c r="A24" s="73" t="s">
        <v>22</v>
      </c>
      <c r="B24" s="74"/>
      <c r="C24" s="74"/>
      <c r="D24" s="74"/>
      <c r="E24" s="74"/>
      <c r="F24" s="74"/>
      <c r="H24" s="2" t="s">
        <v>100</v>
      </c>
    </row>
  </sheetData>
  <sheetProtection/>
  <mergeCells count="21">
    <mergeCell ref="B16:E16"/>
    <mergeCell ref="E10:H10"/>
    <mergeCell ref="A14:A15"/>
    <mergeCell ref="B12:F12"/>
    <mergeCell ref="A1:H1"/>
    <mergeCell ref="C3:H3"/>
    <mergeCell ref="C4:H4"/>
    <mergeCell ref="C6:H6"/>
    <mergeCell ref="B14:E15"/>
    <mergeCell ref="F14:H14"/>
    <mergeCell ref="C10:D10"/>
    <mergeCell ref="C7:H7"/>
    <mergeCell ref="C9:D9"/>
    <mergeCell ref="E9:H9"/>
    <mergeCell ref="A24:F24"/>
    <mergeCell ref="B22:E22"/>
    <mergeCell ref="F22:H22"/>
    <mergeCell ref="B17:E17"/>
    <mergeCell ref="B19:F19"/>
    <mergeCell ref="F21:H21"/>
    <mergeCell ref="B21:E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20"/>
  <sheetViews>
    <sheetView zoomScalePageLayoutView="0" workbookViewId="0" topLeftCell="A1">
      <selection activeCell="O19" sqref="O19"/>
    </sheetView>
  </sheetViews>
  <sheetFormatPr defaultColWidth="9.00390625" defaultRowHeight="12.75"/>
  <cols>
    <col min="1" max="2" width="8.25390625" style="23" customWidth="1"/>
    <col min="3" max="3" width="53.00390625" style="4" customWidth="1"/>
    <col min="4" max="4" width="12.75390625" style="2" customWidth="1"/>
    <col min="5" max="5" width="18.875" style="2" customWidth="1"/>
    <col min="6" max="6" width="17.75390625" style="2" customWidth="1"/>
    <col min="7" max="7" width="18.625" style="2" customWidth="1"/>
    <col min="8" max="16384" width="9.125" style="2" customWidth="1"/>
  </cols>
  <sheetData>
    <row r="1" spans="1:6" ht="18.75">
      <c r="A1" s="72" t="s">
        <v>108</v>
      </c>
      <c r="B1" s="72"/>
      <c r="C1" s="72"/>
      <c r="D1" s="72"/>
      <c r="E1" s="72"/>
      <c r="F1" s="72"/>
    </row>
    <row r="2" ht="13.5" customHeight="1"/>
    <row r="3" spans="1:7" s="13" customFormat="1" ht="56.25" customHeight="1">
      <c r="A3" s="11" t="s">
        <v>2</v>
      </c>
      <c r="B3" s="11" t="s">
        <v>35</v>
      </c>
      <c r="C3" s="11" t="s">
        <v>23</v>
      </c>
      <c r="D3" s="12" t="s">
        <v>24</v>
      </c>
      <c r="E3" s="12" t="s">
        <v>25</v>
      </c>
      <c r="F3" s="12" t="s">
        <v>26</v>
      </c>
      <c r="G3" s="12" t="s">
        <v>27</v>
      </c>
    </row>
    <row r="4" spans="1:7" ht="43.5" customHeight="1">
      <c r="A4" s="24" t="s">
        <v>49</v>
      </c>
      <c r="B4" s="25" t="s">
        <v>75</v>
      </c>
      <c r="C4" s="15" t="s">
        <v>85</v>
      </c>
      <c r="D4" s="7"/>
      <c r="E4" s="18"/>
      <c r="F4" s="18"/>
      <c r="G4" s="17"/>
    </row>
    <row r="5" spans="1:7" ht="15.75" customHeight="1">
      <c r="A5" s="9"/>
      <c r="B5" s="26"/>
      <c r="C5" s="14" t="s">
        <v>28</v>
      </c>
      <c r="D5" s="7"/>
      <c r="E5" s="18"/>
      <c r="F5" s="18"/>
      <c r="G5" s="17"/>
    </row>
    <row r="6" spans="1:7" ht="30" customHeight="1">
      <c r="A6" s="9"/>
      <c r="B6" s="26"/>
      <c r="C6" s="10" t="s">
        <v>111</v>
      </c>
      <c r="D6" s="9" t="s">
        <v>48</v>
      </c>
      <c r="E6" s="18">
        <v>959606</v>
      </c>
      <c r="F6" s="18">
        <v>6408</v>
      </c>
      <c r="G6" s="19">
        <f>F6/E6</f>
        <v>0.006677740656060925</v>
      </c>
    </row>
    <row r="7" spans="1:7" ht="33" customHeight="1">
      <c r="A7" s="9"/>
      <c r="B7" s="26"/>
      <c r="C7" s="10" t="s">
        <v>113</v>
      </c>
      <c r="D7" s="9" t="s">
        <v>48</v>
      </c>
      <c r="E7" s="19">
        <v>515</v>
      </c>
      <c r="F7" s="19">
        <v>840</v>
      </c>
      <c r="G7" s="19">
        <f>E7/F7</f>
        <v>0.6130952380952381</v>
      </c>
    </row>
    <row r="8" spans="1:7" ht="27.75" customHeight="1">
      <c r="A8" s="9"/>
      <c r="B8" s="26"/>
      <c r="C8" s="10" t="s">
        <v>112</v>
      </c>
      <c r="D8" s="9" t="s">
        <v>48</v>
      </c>
      <c r="E8" s="45">
        <v>687.98</v>
      </c>
      <c r="F8" s="19">
        <v>652.93</v>
      </c>
      <c r="G8" s="19">
        <f>E8/F8</f>
        <v>1.0536810990458396</v>
      </c>
    </row>
    <row r="9" spans="1:7" ht="15.75" customHeight="1">
      <c r="A9" s="9"/>
      <c r="B9" s="26"/>
      <c r="C9" s="14" t="s">
        <v>154</v>
      </c>
      <c r="D9" s="17"/>
      <c r="E9" s="18"/>
      <c r="F9" s="18"/>
      <c r="G9" s="20">
        <f>(G8+G6+G7)/3*100</f>
        <v>55.78180259323796</v>
      </c>
    </row>
    <row r="10" spans="1:7" ht="20.25" customHeight="1">
      <c r="A10" s="9"/>
      <c r="B10" s="26"/>
      <c r="C10" s="14" t="s">
        <v>29</v>
      </c>
      <c r="D10" s="17"/>
      <c r="E10" s="18"/>
      <c r="F10" s="18"/>
      <c r="G10" s="17"/>
    </row>
    <row r="11" spans="1:7" ht="20.25" customHeight="1">
      <c r="A11" s="9"/>
      <c r="B11" s="26"/>
      <c r="C11" s="10" t="s">
        <v>114</v>
      </c>
      <c r="D11" s="9" t="s">
        <v>33</v>
      </c>
      <c r="E11" s="18">
        <v>100</v>
      </c>
      <c r="F11" s="18">
        <v>0</v>
      </c>
      <c r="G11" s="19">
        <f>F11/E11</f>
        <v>0</v>
      </c>
    </row>
    <row r="12" spans="1:7" ht="43.5" customHeight="1">
      <c r="A12" s="9"/>
      <c r="B12" s="26"/>
      <c r="C12" s="10" t="s">
        <v>115</v>
      </c>
      <c r="D12" s="9" t="s">
        <v>33</v>
      </c>
      <c r="E12" s="18">
        <v>100</v>
      </c>
      <c r="F12" s="18">
        <v>22.8</v>
      </c>
      <c r="G12" s="19">
        <f>F12/E12</f>
        <v>0.228</v>
      </c>
    </row>
    <row r="13" spans="1:7" ht="23.25" customHeight="1">
      <c r="A13" s="9"/>
      <c r="B13" s="26"/>
      <c r="C13" s="10" t="s">
        <v>86</v>
      </c>
      <c r="D13" s="9" t="s">
        <v>33</v>
      </c>
      <c r="E13" s="45">
        <v>0.01</v>
      </c>
      <c r="F13" s="19">
        <v>0</v>
      </c>
      <c r="G13" s="19">
        <f>F13/E13</f>
        <v>0</v>
      </c>
    </row>
    <row r="14" spans="1:7" ht="18.75">
      <c r="A14" s="9"/>
      <c r="B14" s="9"/>
      <c r="C14" s="16" t="s">
        <v>116</v>
      </c>
      <c r="D14" s="17"/>
      <c r="E14" s="18"/>
      <c r="F14" s="18"/>
      <c r="G14" s="66">
        <f>(G11+G12+G13)/3*100</f>
        <v>7.6</v>
      </c>
    </row>
    <row r="15" spans="1:7" ht="14.25" customHeight="1">
      <c r="A15" s="9"/>
      <c r="B15" s="9"/>
      <c r="C15" s="16"/>
      <c r="D15" s="17"/>
      <c r="E15" s="18"/>
      <c r="F15" s="18"/>
      <c r="G15" s="17"/>
    </row>
    <row r="16" spans="1:7" ht="14.25" customHeight="1">
      <c r="A16" s="9"/>
      <c r="B16" s="9"/>
      <c r="C16" s="16" t="s">
        <v>101</v>
      </c>
      <c r="D16" s="17">
        <v>97</v>
      </c>
      <c r="E16" s="18"/>
      <c r="F16" s="18"/>
      <c r="G16" s="17"/>
    </row>
    <row r="17" spans="1:7" ht="17.25" customHeight="1">
      <c r="A17" s="9"/>
      <c r="B17" s="9"/>
      <c r="C17" s="16" t="s">
        <v>155</v>
      </c>
      <c r="D17" s="17"/>
      <c r="E17" s="19">
        <f>G9/D16</f>
        <v>0.5750701298271955</v>
      </c>
      <c r="F17" s="18"/>
      <c r="G17" s="17"/>
    </row>
    <row r="18" spans="1:7" ht="18.75">
      <c r="A18" s="9"/>
      <c r="B18" s="9"/>
      <c r="C18" s="16" t="s">
        <v>31</v>
      </c>
      <c r="D18" s="17"/>
      <c r="E18" s="18"/>
      <c r="F18" s="18"/>
      <c r="G18" s="21">
        <f>G9+G14+G17</f>
        <v>63.381802593237964</v>
      </c>
    </row>
    <row r="20" spans="1:6" ht="18.75">
      <c r="A20" s="73" t="s">
        <v>22</v>
      </c>
      <c r="B20" s="73"/>
      <c r="C20" s="74"/>
      <c r="D20" s="74"/>
      <c r="F20" s="2" t="s">
        <v>100</v>
      </c>
    </row>
  </sheetData>
  <sheetProtection/>
  <mergeCells count="2">
    <mergeCell ref="A1:F1"/>
    <mergeCell ref="A20:D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Житомирский ГорСвет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2023-02-15T09:18:31Z</cp:lastPrinted>
  <dcterms:created xsi:type="dcterms:W3CDTF">1998-10-09T11:35:18Z</dcterms:created>
  <dcterms:modified xsi:type="dcterms:W3CDTF">2023-02-15T13:08:00Z</dcterms:modified>
  <cp:category/>
  <cp:version/>
  <cp:contentType/>
  <cp:contentStatus/>
</cp:coreProperties>
</file>