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ukb-7-1\share7_ukb\Відділ нагляду за будівництвом\Ліля\Програма\Оприлюднення НОВОЇ Програми\"/>
    </mc:Choice>
  </mc:AlternateContent>
  <xr:revisionPtr revIDLastSave="0" documentId="13_ncr:1_{335BC290-F9D0-4B22-948A-0D39BF6165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казники результативності" sheetId="2" r:id="rId1"/>
    <sheet name="Напрями діяльності" sheetId="1" r:id="rId2"/>
  </sheets>
  <definedNames>
    <definedName name="_xlnm.Print_Area" localSheetId="1">'Напрями діяльності'!$A$1:$J$155</definedName>
    <definedName name="_xlnm.Print_Area" localSheetId="0">'Показники результативності'!$A$1:$G$85</definedName>
  </definedNames>
  <calcPr calcId="181029"/>
</workbook>
</file>

<file path=xl/calcChain.xml><?xml version="1.0" encoding="utf-8"?>
<calcChain xmlns="http://schemas.openxmlformats.org/spreadsheetml/2006/main">
  <c r="R13" i="1" l="1"/>
  <c r="R12" i="1"/>
  <c r="R11" i="1"/>
  <c r="P13" i="1"/>
  <c r="P12" i="1"/>
  <c r="P11" i="1"/>
  <c r="M121" i="1"/>
  <c r="L98" i="1"/>
  <c r="M55" i="1"/>
  <c r="M18" i="1"/>
  <c r="K8" i="2"/>
  <c r="M11" i="1"/>
  <c r="N136" i="1"/>
  <c r="N118" i="1"/>
  <c r="N95" i="1"/>
  <c r="N77" i="1"/>
  <c r="N71" i="1"/>
  <c r="N52" i="1"/>
  <c r="N15" i="1"/>
  <c r="N8" i="1"/>
  <c r="E12" i="2"/>
  <c r="F12" i="2"/>
  <c r="G12" i="2"/>
  <c r="K17" i="2" l="1"/>
  <c r="S8" i="2"/>
  <c r="R8" i="2"/>
  <c r="Q8" i="2"/>
  <c r="K73" i="2" l="1"/>
  <c r="K64" i="2"/>
  <c r="K53" i="2"/>
  <c r="K44" i="2"/>
  <c r="K35" i="2"/>
  <c r="K26" i="2"/>
  <c r="F39" i="2"/>
  <c r="F30" i="2"/>
  <c r="N137" i="1" l="1"/>
  <c r="F21" i="2"/>
  <c r="D58" i="2" l="1"/>
  <c r="E58" i="2"/>
  <c r="F79" i="2" l="1"/>
  <c r="F68" i="2" l="1"/>
  <c r="E68" i="2"/>
  <c r="F58" i="2"/>
  <c r="F48" i="2"/>
  <c r="E30" i="2"/>
  <c r="E21" i="2"/>
</calcChain>
</file>

<file path=xl/sharedStrings.xml><?xml version="1.0" encoding="utf-8"?>
<sst xmlns="http://schemas.openxmlformats.org/spreadsheetml/2006/main" count="619" uniqueCount="293">
  <si>
    <t>№
з/п</t>
  </si>
  <si>
    <t xml:space="preserve">Завдання </t>
  </si>
  <si>
    <t>Зміст заходів</t>
  </si>
  <si>
    <t>Термін виконання</t>
  </si>
  <si>
    <t>Виконавці</t>
  </si>
  <si>
    <t>Джерела фінансування</t>
  </si>
  <si>
    <t>Очікуваний результат</t>
  </si>
  <si>
    <t>Сприяти розвитку пішохідного руху та пішохідних просторів</t>
  </si>
  <si>
    <t>Сприяти розвитку інвестиційної діяльності в місті</t>
  </si>
  <si>
    <t>державний бюджет</t>
  </si>
  <si>
    <t>6. Удосконалення інфраструктури міста</t>
  </si>
  <si>
    <t>УКБ, департамент соціальної політики</t>
  </si>
  <si>
    <t>УКБ;
Управління освіти</t>
  </si>
  <si>
    <t>Утримання у належному стані будинку міської ради та його інженерних мереж</t>
  </si>
  <si>
    <t>Назва показника</t>
  </si>
  <si>
    <t>Одиниця виміру</t>
  </si>
  <si>
    <t>Вихідні дані на початок дії програми</t>
  </si>
  <si>
    <t>Етап виконання програми</t>
  </si>
  <si>
    <t>Показники затрат</t>
  </si>
  <si>
    <t>Обсяг видатків на впровадження енергоефективних заходів</t>
  </si>
  <si>
    <t>Показники продукту</t>
  </si>
  <si>
    <t>Кількість об’єктів, які планується модернізувати</t>
  </si>
  <si>
    <t>од.</t>
  </si>
  <si>
    <t>Показники ефективності</t>
  </si>
  <si>
    <t xml:space="preserve">Середні витрати на 1 об’єкт </t>
  </si>
  <si>
    <t>Показники якості</t>
  </si>
  <si>
    <t>Рівень готовності об’єктів</t>
  </si>
  <si>
    <t>%</t>
  </si>
  <si>
    <t>Обсяг видатків на будівництво, реконструкцію, капітальний ремонт об’єктів</t>
  </si>
  <si>
    <t xml:space="preserve">Кількість об’єктів, які планується побудувати, відремонтувати </t>
  </si>
  <si>
    <t>Середні витрати на 1 об’єкт</t>
  </si>
  <si>
    <t>Удосконалення інфраструктури міста</t>
  </si>
  <si>
    <t>Інші заходи</t>
  </si>
  <si>
    <t>3. Будівництво, реконструкція, капітальний ремонт об’єктів охорони здоров’я</t>
  </si>
  <si>
    <t xml:space="preserve">2. Будівництво, реконструкція, капітальний ремонт об’єктів освіти </t>
  </si>
  <si>
    <t>Забезпечити комфортні, безпечні умови навчально-виховного процесу в  закладах освіти</t>
  </si>
  <si>
    <t>Провести реконструкцію приміщення для створення Хоспісу</t>
  </si>
  <si>
    <t>4. Будівництво, реконструкція, капітальний ремонт об’єктів культури</t>
  </si>
  <si>
    <t>Забезпечити належною інженерною інфраструктурою та благоустроєм території парків</t>
  </si>
  <si>
    <t xml:space="preserve">5. Будівництво, реконструкція, капітальний ремонт спортивних об’єктів </t>
  </si>
  <si>
    <t xml:space="preserve">Забезпечити розвиток інфраструктури для занять фізичною культурою та спортом </t>
  </si>
  <si>
    <t>1.1.</t>
  </si>
  <si>
    <t>2.1.</t>
  </si>
  <si>
    <t>3.4.</t>
  </si>
  <si>
    <t>5.2.</t>
  </si>
  <si>
    <t xml:space="preserve">Будівництво, реконструкція, капітальний ремонт об’єктів освіти </t>
  </si>
  <si>
    <t>Будівництво, реконструкція, капітальний ремонт об’єктів охорони здоров’я</t>
  </si>
  <si>
    <t>Будівництво, реконструкція, капітальний ремонт об’єктів культури</t>
  </si>
  <si>
    <t xml:space="preserve">Будівництво, реконструкція, капітальний ремонт спортивних об’єктів </t>
  </si>
  <si>
    <t xml:space="preserve">Забезпечення безпечних, комфортних умов перебування дітей та учнів у закладах освіти, дотримання належних санітарно-технічних вимог. Розширення мережі закладів освіти міста. </t>
  </si>
  <si>
    <t>Забезпечити введення об'єктів в експлуатацію</t>
  </si>
  <si>
    <t>Додаток №2 до Програми</t>
  </si>
  <si>
    <t>Додаток №1 до Програми</t>
  </si>
  <si>
    <t>3.5.</t>
  </si>
  <si>
    <t>Провести капітальний ремонт частини приміщення КП "Центр захисту тварин"</t>
  </si>
  <si>
    <t>Приміщення в належному стані</t>
  </si>
  <si>
    <t>Утримання у належному стані приміщень</t>
  </si>
  <si>
    <t>5.3.</t>
  </si>
  <si>
    <t>УКБ</t>
  </si>
  <si>
    <t>Дороги, вулиці та шляхопроводи в належному стані</t>
  </si>
  <si>
    <t>Капітальний ремонт та реконструкція вулиць, доріг та шляхопроводів</t>
  </si>
  <si>
    <t>Реконструйоване приміщення під розміщення Хоспісу</t>
  </si>
  <si>
    <t xml:space="preserve">     </t>
  </si>
  <si>
    <t>місцевий бюджет</t>
  </si>
  <si>
    <t>1. «Енергоефективність в м. Житомирі»</t>
  </si>
  <si>
    <t xml:space="preserve"> Поліпшити теплотехнічні характеристики конструкцій будівель закладів бюджетної сфери міста</t>
  </si>
  <si>
    <t>5.1.</t>
  </si>
  <si>
    <t>місцевий бюджет, інші джерела</t>
  </si>
  <si>
    <t>3.1.</t>
  </si>
  <si>
    <t>Визначити кошторисну вартість будівельних робіт об'єктів закладів охорони здоров'я</t>
  </si>
  <si>
    <t>3.2.</t>
  </si>
  <si>
    <t>Створити безпечні, комфортні умови в закладах охорони здоров'я</t>
  </si>
  <si>
    <t>УКБ;
Управління охорони здоров'я</t>
  </si>
  <si>
    <t>4.1.</t>
  </si>
  <si>
    <t>УКБ, управління культури, КП "Парк" ЖМР</t>
  </si>
  <si>
    <t>інші джерела</t>
  </si>
  <si>
    <t>Сучасний підлітковий молодіжний клуб для гурткової роботи</t>
  </si>
  <si>
    <t>Покращити умови для комфортного перебування в підлітковому клубі</t>
  </si>
  <si>
    <t>6.1.</t>
  </si>
  <si>
    <t xml:space="preserve">6.2. </t>
  </si>
  <si>
    <t>6.3.</t>
  </si>
  <si>
    <t>7.1.</t>
  </si>
  <si>
    <t>8.1.</t>
  </si>
  <si>
    <t xml:space="preserve">Створити та забезпечити функціонування центрів надання адміністративних послуг, у тому числі послуг соціального характеру, в форматі "Прозорий офіс" </t>
  </si>
  <si>
    <t>Забезпечення якісного надання соціальних  послуг населенню</t>
  </si>
  <si>
    <t>Будівництво групового будинку</t>
  </si>
  <si>
    <t>Збудований груповий будинок</t>
  </si>
  <si>
    <t>тис. грн</t>
  </si>
  <si>
    <t xml:space="preserve"> «Енергоефективність в м. Житомирі»</t>
  </si>
  <si>
    <t>тис.грн</t>
  </si>
  <si>
    <t>Розвиток водних видів спорту</t>
  </si>
  <si>
    <t>Створення комфортних зон відпочинку</t>
  </si>
  <si>
    <t>Тротуари міста в належному стані</t>
  </si>
  <si>
    <t>Створені комфортні зони відпочинку для мешканців та гостей міста</t>
  </si>
  <si>
    <t>7. Інші заходи</t>
  </si>
  <si>
    <t>7.2.</t>
  </si>
  <si>
    <t>7.3.</t>
  </si>
  <si>
    <t>7.4.</t>
  </si>
  <si>
    <t>8. Капітальний ремонт та реконструкція вулиць, доріг та шляхопроводів</t>
  </si>
  <si>
    <t>Будівництво памп-треку</t>
  </si>
  <si>
    <t>Створена нова зона активного відпочинку для жителів та гостей міста</t>
  </si>
  <si>
    <t>5.4.</t>
  </si>
  <si>
    <t>5.5.</t>
  </si>
  <si>
    <t>Створена база водних видів спорту</t>
  </si>
  <si>
    <t>1.1.4. Здійснення заходів з енергозбереження по проекту «Підвищення енергоефективності об’єктів бюджетної сфери міста», в т.ч. технічний та авторський нагляд (співфінансування по проектам СЕКО, НЕФКО)</t>
  </si>
  <si>
    <t>місцевий бюджет, державний бюджет</t>
  </si>
  <si>
    <t>Відремонтовані приміщення</t>
  </si>
  <si>
    <t>Введені  в експлуатацію об'єкти</t>
  </si>
  <si>
    <t>Належний стан будинку та приміщень міської ради</t>
  </si>
  <si>
    <t>Визначена вартість реконструкції приміщення</t>
  </si>
  <si>
    <t xml:space="preserve">Кількість об’єктів, які планується реконструювати, відремонтувати </t>
  </si>
  <si>
    <t>Площа шляхів, на яких планується провести капітальний ремонт</t>
  </si>
  <si>
    <t>тис. кв. м</t>
  </si>
  <si>
    <t>Середня вартість 1 кв. м капітального ремонту шляхів</t>
  </si>
  <si>
    <t>Площа тротуарів, на яких планується провести капітальний ремонт</t>
  </si>
  <si>
    <t>Середня вартість 1 кв. м капітального ремонту тротуарів</t>
  </si>
  <si>
    <t>Буде визначено після виготовлення ПКД</t>
  </si>
  <si>
    <t>6.4.</t>
  </si>
  <si>
    <t>Реконструйований аеродромний комплекс</t>
  </si>
  <si>
    <t>Реконструкція аеродромного комплексу</t>
  </si>
  <si>
    <t>Секретар міської ради</t>
  </si>
  <si>
    <t>обласний бюджет</t>
  </si>
  <si>
    <t>Реконструкція кінотеатру "Жовтень"</t>
  </si>
  <si>
    <t>Створений новий культурний простір</t>
  </si>
  <si>
    <t xml:space="preserve">місцевий бюджет, інші джерела </t>
  </si>
  <si>
    <t xml:space="preserve">УКБ </t>
  </si>
  <si>
    <t xml:space="preserve"> Віктор КЛІМІНСЬКИЙ</t>
  </si>
  <si>
    <t>Забезпечити простір для розвитку спорту в громаді</t>
  </si>
  <si>
    <t xml:space="preserve">Багатофункціональний простір для заняття спортом </t>
  </si>
  <si>
    <t>обласний бюджет, інші джерела</t>
  </si>
  <si>
    <t xml:space="preserve"> </t>
  </si>
  <si>
    <t xml:space="preserve">Належний стан будинку </t>
  </si>
  <si>
    <t>Збудоване житло для ВПО</t>
  </si>
  <si>
    <t>Інженерні мережі для функціонування індустріального парку</t>
  </si>
  <si>
    <t>1.2.</t>
  </si>
  <si>
    <t>1.2.1. Реалізація проєкту «Енергоефективність у громадах» (комплексна термореновація 40 будівель закладів освіти Житомирської міської територіальної громади)</t>
  </si>
  <si>
    <t>Комплексно термомодернізовано 40 будівель закладів освіти;
зменшено споживання теплової енергії на 7200 Гкал/рік</t>
  </si>
  <si>
    <t>інші джерела: (Кредитна установа для відбудови KfW)</t>
  </si>
  <si>
    <t>інші джерела: (грантові кошти)</t>
  </si>
  <si>
    <t>УКБ;
КП "Лікарня №2 ім. В.П. Павлусенка" ЖМР</t>
  </si>
  <si>
    <t>Послуги банку</t>
  </si>
  <si>
    <t>Начальник управління капітального будівництва</t>
  </si>
  <si>
    <t>В'ячеслав ГЛАЗУНОВ</t>
  </si>
  <si>
    <t xml:space="preserve">5.3.2. Будівництво льодової арени  за адресою: м. Житомир, вул. Чуднівська, 101-А (в т.ч. ПКД)
</t>
  </si>
  <si>
    <t>7.6.</t>
  </si>
  <si>
    <t>Будівлі бюджетної сфери з високим класом енергоефективності</t>
  </si>
  <si>
    <t xml:space="preserve">УКБ
</t>
  </si>
  <si>
    <t>Будівництво нового онкологічного лікувально-діагностичного корпусу</t>
  </si>
  <si>
    <t>УКБ;
КП "Лікарня №1" ЖМР</t>
  </si>
  <si>
    <t>5.3.1. Будівництво багатофункціонального спортивного комплексу за адресою: бульвар Старий, 14-А в м. Житомир (в т.ч. ПКД)</t>
  </si>
  <si>
    <t>Інші джерела: (Грантові кошти)</t>
  </si>
  <si>
    <t>Напрями діяльності і заходи реалізації міської цільової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2024–2026 роки»</t>
  </si>
  <si>
    <t>2024-2026</t>
  </si>
  <si>
    <t>2023-2024</t>
  </si>
  <si>
    <t>8.1.1. Капітальний ремонт вул. Київська (від вул. Небесної Сотні до шляхопроводу по Київському шосе) в м. Житомирі (в т.ч. ПКД)</t>
  </si>
  <si>
    <t>8.1.2. Капітальний ремонт Київського шосе в м. Житомирі (в т.ч. ПКД)</t>
  </si>
  <si>
    <t>8.1.3. Капітальний ремонт вул. Б.Лятошинського в м. Житомирі (в т.ч. ПКД)</t>
  </si>
  <si>
    <t>8.1.4. Капітальний ремонт вул. Небесної Сотні (площа Житній ринок – вул. Житній Базар) в м. Житомирі (в т.ч. ПКД)</t>
  </si>
  <si>
    <t>8.1.5. Капітальний ремонт дорожнього покриття по провулку Івана Багряного в м. Житомирі (в т.ч. ПКД)</t>
  </si>
  <si>
    <t>8.1.6. Капітальний ремонт дорожнього покриття вул.Чуднівська в м. Житомирі (в т.ч. ПКД)</t>
  </si>
  <si>
    <t>8.1.7. Реконструкція шляхопроводів по Київському шосе (в т.ч. ПКД)</t>
  </si>
  <si>
    <t>8.1.8. Капітальний ремонт шляхопроводу по вул. Жуйка в м. Житомирі (в т.ч. ПКД)</t>
  </si>
  <si>
    <t>8.1.9. Капітальний ремонт проспекту Незалежності в м. Житомирі (в т.ч. ПКД)</t>
  </si>
  <si>
    <t>8.1.10. Капітальний ремонт проспекту Миру в м. Житомирі (в т.ч. ПКД)</t>
  </si>
  <si>
    <t>8.1.11. Реконструкція проїзду Шпаковського в м.·Житомирі (в т.ч. ПКД)</t>
  </si>
  <si>
    <t>8.1.12. Капітальний ремонт провулку Корбутівський в м. Житомирі (в т.ч. ПКД)</t>
  </si>
  <si>
    <t>8.1.13. Капітальний ремонт вул. Покровська (проспект Незалежності – вул. Покровська, буд.107) в м. Житомирі (в т.ч. ПКД)</t>
  </si>
  <si>
    <t>7.1.1 Реставраційний ремонт даху будівлі міської ради за адресою: майдан ім. С.П. Корольова, 4/2 в м. Житомирі (капітальний ремонт) (в т.ч. ПКД)</t>
  </si>
  <si>
    <t>7.1.2. Капітальний ремонт фасаду будівлі департаменту містобудування та земельних відносин міської ради за адресою: вул. Покровська, 6 в м.Житомирі (в т. ч. ПКД)</t>
  </si>
  <si>
    <t>7.2.1. Реконструкція опалення будівлі комплексно-приймального пункту за адресою: Житомирська  обл., Житомирський район, с. Вереси, вул. Покровська, 16 (в т. ч. ПКД)</t>
  </si>
  <si>
    <t>7.3.1."Реконструкція приміщень адміністративної будівлі  м.Житомира пов’язана зі створенням і забезпеченням функціонування центрів надання адміністративних послуг, у тому числі послуг соціального характеру, в форматі «Прозорий офіс» за адресою: м.Житомир, вул. Перемоги,55  (в т. ч. ПКД)</t>
  </si>
  <si>
    <t>7.4.1. Нове будівництво малого групового будинку за адресою: м. Житомир, вул. Велика Бердичівська, 70  (в т. ч. ПКД)</t>
  </si>
  <si>
    <t>7.5.</t>
  </si>
  <si>
    <t>Поліпшити теплотехнічні характеристики конструкцій будівель закладів бюджетної сфери громади</t>
  </si>
  <si>
    <t>1.1.2. Енергоефективна реновація (капітальний ремонт) будівлі загальноосвітньої школи І-ІІІ ступенів №7 ім. В.В. Бражевського за адресою: м. Житомир, вул. Перемоги, 79  (в т.ч. ПКД)</t>
  </si>
  <si>
    <t>1.1.3. Капітальний ремонт (енергоефективна термосанація) будівлі дошкільного навчального закладу № 15 за адресою: м. Житомир, вул. Старочуднівська, 4-а  (в т.ч. ПКД)</t>
  </si>
  <si>
    <t xml:space="preserve">3.2.1. Реконструкція операційного блоку хірургічного корпусу КП "Лікарня №2 ім. В.П. Павлусенка" ЖМР за адресою: м. Житомир, вул.Р.Шухевича, 2а (в т.ч. ПКД)
</t>
  </si>
  <si>
    <t>3.2.2. Реконструкція травмо-урологічного корпусу КП "Лікарня №1" Житомирської міської ради за адресою: м.Житомир, вул. В.Бердичівська,70 (в т.ч. ПКД)</t>
  </si>
  <si>
    <t>3.2.3. Реконструкція будівлі КП "Лікарня № 1" Житомирської міської ради по вул. В.Бердичівська, 70, м.Житомир (в т.ч. ПКД)</t>
  </si>
  <si>
    <t>5.2.1. Реконструкція приміщення підліткового клубу міського культурно-спортивного центру Житомирської міської ради за адресою: м. Житомир, вул. Космонавтів, 38 (в т.ч. ПКД)</t>
  </si>
  <si>
    <t>5.4.1. Будівництво памп-треку в м. Житомир (в т.ч. ПКД)</t>
  </si>
  <si>
    <t xml:space="preserve"> 6.1.1. Будівництво індустріального парку по шосе Київському в м.Житомирі (в т.ч. ПКД)</t>
  </si>
  <si>
    <t>6.2.1. Капітальний ремонт тротуарів по вул.Небесної Сотні (вул. Київська - вул. Домбровського) в м.Житомирі (в т.ч. ПКД)</t>
  </si>
  <si>
    <t>6.2.2. Реконструкція пішохідних доріжок по вул.Покровській (від вул. Парникова до проспекту Незалежності) в м. Житомирі (в т.ч. ПКД)</t>
  </si>
  <si>
    <t xml:space="preserve">6.3.1. Капітальний ремонт території благоустрою скверу на розі вулиць Князів Острозьких та Київська в м. Житомирі (в т.ч.ПКД)
</t>
  </si>
  <si>
    <t xml:space="preserve">6.4.1. Реконструкція аеродромного комплексу за адресою: Житомирська область, м. Житомир, вулиця Авіаторів, 9 (в т. ч. ПКД)
</t>
  </si>
  <si>
    <t xml:space="preserve">3.2.4. Реконструкція системи опалення з влаштуванням індивідуального теплового пункту в будівлі поліклініки № 2 КП «Лікарня №1» ЖМР за адресою: м. Житомир, площа Польова, 2 (в т.ч. ПКД) </t>
  </si>
  <si>
    <t>3.3.</t>
  </si>
  <si>
    <t>3.5.1. Нове будівництво лікувально-діагностичного корпусу КП «Лікарня №2 ім. В.П.Павлусенка» Житомирської міської ради за адресою: м. Житомир, вул. Романа Шухевича, 2а (в т.ч. ПКД)</t>
  </si>
  <si>
    <t xml:space="preserve"> 4.1.1. Реконструкція території Гідропарку за адресою: м. Житомир, Чуднівське шосе, 3                 (в т.ч. ПКД)</t>
  </si>
  <si>
    <t>4.1.4. Реконструкція частини території благоустрою КП «Парк» Житомирської міської ради з встановленням атракціонів за адресою: м. Житомир, Старий Бульвар, 34 (в т.ч. ПКД)</t>
  </si>
  <si>
    <t>4.2.</t>
  </si>
  <si>
    <t>5.1.1. Реконструкція спортивного майданчика за адресою: м. Житомир, вул. Шевченка, 41-43 (в.т.ч. ПКД)</t>
  </si>
  <si>
    <t>5.1.2. Реконструкція спортивного майданчика за адресою: м. Житомир, проїзд Академіка Тутковського, 12-14 (в т.ч. ПКД)</t>
  </si>
  <si>
    <t>5.1.3. Реконструкція спортивного майданчика зі штучним покриттям «СДЮШОР" з футболу «Полісся» ЖМР» за адресою: м. Житомир, вул. Князів Острозьких, 79-а (в т.ч. ПКД)</t>
  </si>
  <si>
    <t>Створення безпечних та функцiональних дитячих майданчикiв</t>
  </si>
  <si>
    <t>Дитячий майданчик для активного дозвiлля дiтей</t>
  </si>
  <si>
    <t>Сучасний спортивний майданчик для занять спортом</t>
  </si>
  <si>
    <t>6.3.2. Капітальний  ремонт території благоустрою майдану ім. С.П. Корольова в м. Житомирі (в т.ч. ПКД)</t>
  </si>
  <si>
    <t>6.3.3. Реконструкція території благоустрою з встановленням архітектурних форм за адресою: м. Житомир, вул. Ольжича, 14 (в т.ч. ПКД)</t>
  </si>
  <si>
    <t xml:space="preserve">6.3.4. Реконструкція території благоустрою комунального закладу «Житомирська обласна універсальна наукова бібліотека імені Олега Ольжича» за адресою: м. Житомир, бульвар Новий, 4  (в т.ч. ПКД)
</t>
  </si>
  <si>
    <t>6.3.5. Реконструкція частини території благоустрою з влаштуванням скверу в с. Вереси, Житомирського району, Житомирської області (в т.ч. ПКД)</t>
  </si>
  <si>
    <t>6.3.6. Ремонтно-реставраційні роботи Старого бульвару з комплексом фонтанів і благоустроєм в м. Житомирі (в т.ч. ПКД)</t>
  </si>
  <si>
    <t>6.3.7. Капітальний ремонт скверу «Замкова гора» в м. Житомирі (в т.ч. ПКД)</t>
  </si>
  <si>
    <r>
      <t xml:space="preserve">6.3.8. Реконструкція частини території благоустрою з влаштуванням  скверу за адресою: </t>
    </r>
    <r>
      <rPr>
        <sz val="11"/>
        <rFont val="Times New Roman"/>
        <family val="1"/>
        <charset val="204"/>
      </rPr>
      <t>м. Житомир</t>
    </r>
    <r>
      <rPr>
        <sz val="11"/>
        <color theme="1"/>
        <rFont val="Times New Roman"/>
        <family val="1"/>
        <charset val="204"/>
      </rPr>
      <t>, майдан Станишівський,7 (в т.ч. ПКД)</t>
    </r>
  </si>
  <si>
    <t xml:space="preserve">6.3.9. Реконструкція частини території благоустрою за адресою: м. Житомир, вул. Перемоги, 54 (в т.ч. ПКД)
</t>
  </si>
  <si>
    <t>6.3.10. Капітальний ремонт території благоустрою скверу за адресою: м. Житомир, вул. Покровська, 3 (в т.ч. ПКД)</t>
  </si>
  <si>
    <t>6.3.11. Капітальний ремонт території благоустрою скверу за адресою: м. Житомир, вул. Велика Бердичівська, 41 (в т.ч. ПКД)</t>
  </si>
  <si>
    <t>6.3.12. Капітальний ремонт території благоустрою за адресами: майдан ім. С.П. Корольова, 4/2, 5, 6, 7, 8 в м. Житомирі (в т.ч. ПКД)</t>
  </si>
  <si>
    <t>Показники результативності міської цільової програми «Будівництво (реконструкція, капітальний ремонт) об’єктів комунальної власності Житомирської міської об'єднаної територіальної громади на 2024–2026 роки»</t>
  </si>
  <si>
    <t>Створити iнфраструктуру для пiдтримки та розвитку мiкро та малого пiдприємництва</t>
  </si>
  <si>
    <t>місцевий бюджет, грантові кошти</t>
  </si>
  <si>
    <t>7.7.</t>
  </si>
  <si>
    <t>Підвищення рiвня конкурентноздатностi та якостi продукцiї  мiкро та малого пiдприємництва, що працюють у переробнiй галузi (деревообробка, металообробка, виробництво продукцiї, полiмерiв та iншої неметалевої продукцiї)</t>
  </si>
  <si>
    <t>3.1.1. Реконструкція приміщення під дитяче стоматологічне вiддiлення за адресою: м. Житомир, проспект Миру, 1а (в т.ч. ПКД)</t>
  </si>
  <si>
    <t>Сучасна багатофункцiональна зона для вiдпочинку</t>
  </si>
  <si>
    <t>4.1.2. Реконструкція парку ім. Ю. Гагаріна КП "Парк" Житомирської міської ради (в т.ч. ПКД)</t>
  </si>
  <si>
    <t>4.1.3. Реконструкція центральної алеї в Гідропарку (1-ша черга будівництва) в м. Житомирі (в т.ч. ПКД)</t>
  </si>
  <si>
    <t>УКБ, КУ "Агенцiя розвитку мiста" мiської ради</t>
  </si>
  <si>
    <t>Утримання у належному стані будинку</t>
  </si>
  <si>
    <t>Забезпечити внутрішньо переміщених (евакуйованих) осіб житлом для тимчасового проживання</t>
  </si>
  <si>
    <t xml:space="preserve"> Новий лікувально-діагностичний корпус з сучасним обладнанням</t>
  </si>
  <si>
    <t xml:space="preserve">УКБ;        КУ«Агенція розвитку міста» міської ради
</t>
  </si>
  <si>
    <t xml:space="preserve">5.1.4. Реконструкція частини території благоустрою з встановленням  дитячого майданчика за адресою: м. Житомир,  майдан Мистецькі Ворота, 11 (в т.ч. ПКД)
</t>
  </si>
  <si>
    <t xml:space="preserve">5.1.5. Реконструкція частини території благоустрою з встановленням  дитячого майданчика за адресою: м. Житомир,  майдан Польовий, 10 (в т.ч. ПКД)
</t>
  </si>
  <si>
    <t xml:space="preserve">5.1.6. Реконструкція частини території благоустрою з встановленням  дитячого майданчика за адресою: м. Житомир,  майдан Путятинський, 9/50 (в т.ч. ПКД)
</t>
  </si>
  <si>
    <t xml:space="preserve">5.1.7. Реконструкція частини території благоустрою з встановленням  дитячого майданчика за адресою: м. Житомир,  вул. Героїв Десантників, 15 (в т.ч. ПКД)
</t>
  </si>
  <si>
    <t xml:space="preserve">5.1.8. Реконструкція частини території благоустрою з встановленням  дитячого майданчика за адресою: м. Житомир,  вул. Покровська, 131 (в т.ч. ПКД)
</t>
  </si>
  <si>
    <t xml:space="preserve">5.1.9. Реконструкція частини території благоустрою з встановленням  дитячого майданчика за адресою: м. Житомир, вул. Чуднівська, 101-а (в т.ч. ПКД)
</t>
  </si>
  <si>
    <t>3.2.5. Капітальний ремонт покрівлі травмо-урологічного відділення КП "Лікарня №1" Житомирської міської ради за адресою: м.Житомир, вул. Велика Бердичівська, 70 (капітальний ремонт конструкцій дахів та покрівель) (в т.ч. ПКД)</t>
  </si>
  <si>
    <t>3.2.6. Реконструкція покрівлі будівлі філії дитячої поліклініки за адресою: м.Житомир, вул.Тараса Бульби-Боровця, 6  (в т.ч. ПКД)</t>
  </si>
  <si>
    <t>3.2.7. Капітальний ремонт частини приміщень поліклініки КП "Лікарня №2 ім.В.П.Павлусенка" Житомирської міської ради за адресою: м. Житомир, вул. Лесі Українки, 16  (в т.ч. ПКД)</t>
  </si>
  <si>
    <t>3.2.8. Капітальний ремонт приміщень поліклініки №2 КП "Лікарня №1" ЖМР для розміщення амбулаторного реабілітаційного відділення за адресою: м.Житомир, площа Польова, 2 (в т.ч. ПКД)</t>
  </si>
  <si>
    <t>3.2.9. Капітальний ремонт будівлі пологового корпусу КП "Лікарня №1" Житомирської міської ради за адресою: м.Житомир, вул. Велика Бердичівська, 70 (в т.ч. ПКД)</t>
  </si>
  <si>
    <t>Утримання у належному стані дитячого будинку</t>
  </si>
  <si>
    <t>УКБ;
Управління освіти; КУ«Агенція розвитку міста» міської ради</t>
  </si>
  <si>
    <t>Впроваджувати інноваційні технології з використанням відновлювальних джерел енергії</t>
  </si>
  <si>
    <t>Скорочення споживання традиційних видів палива, збільшення частки енергії, яка отримується з альтернативних джерел</t>
  </si>
  <si>
    <t>грантові кошти</t>
  </si>
  <si>
    <t>7.6.1.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ПКД)</t>
  </si>
  <si>
    <t>7.6.2.1. Нове будівництво житлового багатоквартирного комплексу призначеного для проживання внутрішньо переміщених (евакуйованих) осіб за адресою: м.Житомир, провулок Червоний,60  (в т. ч. ПКД)</t>
  </si>
  <si>
    <t>7.7.1. Реконструкцiя частини примiщення будiвлi лабораторного корпусу за адресою: м. Житомир, вул. Селецька, 5 (в т. ч. ПКД)</t>
  </si>
  <si>
    <t>7.7.2. Реконструкцiя примiщення аптеки (без змiни зовнiшнiх геометричних розмiрiв фундаментів у планi) пiд адмiнicтративно-офiснi примiщення в будiвлi за адресою: м. Житомир, вул. Київська, 19/2 (в т. ч. ПКД)</t>
  </si>
  <si>
    <t>7.8.</t>
  </si>
  <si>
    <t>7.8.1 Декларація (сертифікати) про готовність до експлуатації об`єкту</t>
  </si>
  <si>
    <t>7.8.2. Проведення технічної інвентаризації обєктів будівництва</t>
  </si>
  <si>
    <t xml:space="preserve">7.8.3. Проведення сертифікації енергетичної ефективності об’єктів будівництва 
</t>
  </si>
  <si>
    <t>7.9.</t>
  </si>
  <si>
    <t>7.9.1. Послуги банку за операціями з продажу та обміну (конвертації) іноземної валюти (Грант Європейського союзу)</t>
  </si>
  <si>
    <t>3.3.1 Реконструкція приміщень під Хоспіс  по пров. Енергетичний, 3 в м. Житомирі (в т.ч. ПКД)</t>
  </si>
  <si>
    <t>3.4.1. Капітальний ремонт частини приміщення КП "Центр захисту тварин" Житомирської міської ради за адресою: м.Житомир, вул. С.Параджанова,87 (в т.ч. ПКД)</t>
  </si>
  <si>
    <t>7.5.1. Реконструкція  покрівлі в житловому дитячому будинку сімейного типу  за адресою: Житомирський район, с.Іванівка, вул.Санаторна, 4-а, корпус 6 (в т.ч. ПКД)</t>
  </si>
  <si>
    <t>1.1.1 .Енергоефективна реновація (капітальний ремонт) будівлі Житомирського центру розвитку дитини № 68, за адресою: м. Житомир, проїзд Академіка Тутковського, 10  (в т.ч. ПКД)</t>
  </si>
  <si>
    <t>2.1.1. Капітальний ремонт спортивного майданчика з влаштуванням штучного покриття на території Житомирської загальноосвітньої школи І-ІІІ ступенів № 6 ім.В.Г.Короленка за адресою: майдан Короленка, 7, м. Житомир, (в т.ч. коригування ПКД)</t>
  </si>
  <si>
    <t>4.2.1. Реконструкція кінотеатру «Жовтень» за адресою: м. Житомир, майдан ім. С.П. Корольова,11 (в т.ч. ПКД)</t>
  </si>
  <si>
    <t>5.5.1. Реконструкція човнової станції (влаштування бази водних видів спорту) в Гідропарку, м.Житомир (в т.ч. ПКД)</t>
  </si>
  <si>
    <t>6.2.3. Капітальний ремонт тротуарів по вул.Селецька (майдан Смолянський - вул.Вітрука) в м. Житомирі (в т.ч. ПКД)</t>
  </si>
  <si>
    <t>6.2.4. Капітальний ремонт тротуарів по вул. Покровська (вул. Київська - вул. Михайла Грушевського) в м. Житомирі (в т.ч. ПКД)</t>
  </si>
  <si>
    <t>6.2.5. Капітальний ремонт тротуарів по вул. Велика Бердичівська (вул. Івана Кочерги - вул. Шевченка, ліворуч) в м. Житомирі (в т.ч. ПКД)</t>
  </si>
  <si>
    <t>6.2.6. Капітальний ремонт тротуарів по вул. Перемоги (вул. Михайла Грушевського - майдан Короленка) в м. Житомирі (в т.ч. ПКД)</t>
  </si>
  <si>
    <t>Орієнтовний обсяг фінансування по роках, тис.грн.*</t>
  </si>
  <si>
    <t>2023-2025</t>
  </si>
  <si>
    <t>2.1.2. Капітальний ремонт приміщень пральні ЖДНЗ №70 за адресою, вул. Мазепи, 1 а в м. Житомирі  (в т.ч. ПКД)</t>
  </si>
  <si>
    <t>2.1.3. Реконструкція  спортивного майданчика на території Ліцею №14 міста Житомира за адресою: м. Житомир, вул. Кибальчича, 7 (в т.ч. ПКД)</t>
  </si>
  <si>
    <t>2.1.4. Капітальний ремонт фойє із заміною підлоги Житомирської загальноосвітньої школи І-ІІІ ступенів №14 за адресою: м. Житомир, вул. Кибальчича, 7 (в т.ч. ПКД)</t>
  </si>
  <si>
    <t>2.1.5. Реконструкція спортивного майданчика Ліцею №28 імені Гетьмана Івана Виговського за адресою: м. Житомир, вул. Тараса Бульби-Боровця, 17 (в т.ч. ПКД)</t>
  </si>
  <si>
    <t>2.1.6. Капітальний ремонт системи опалення загальноосвітньої школи І-ІІІ ступенів №1 за адресою: м.Житомир, вул. Троянівська, 26 (в т.ч. ПКД)</t>
  </si>
  <si>
    <t>2.1.7. Капітальний ремонт покрівель будівлі міської гуманітарної гімназії №23 ім. М.Й. Очерета за адресою: м. Житомир, вул. Б.Лятошинського, 14 (в т.ч. ПКД)</t>
  </si>
  <si>
    <t>2.1.8. Будівництво нового навчального корпусу міської гуманітарної гімназії №23 ім. М.Й. Очерета за адресою: м. Житомир, вул. Б.Лятошинського, 14  (в т.ч. ПКД)</t>
  </si>
  <si>
    <t>2.1.9.Будівництво спортивної зали ЗОШ І-ІІІ ступенів №32 за адресою: м. Житомир, вул.Чуднівська, 48  (в т.ч. ПКД)</t>
  </si>
  <si>
    <t>2.1.10. Будівництво спортивної зали СЗОШ І-ІІІ ступенів №12 з поглибленим вивченням іноземних мов ім. С.Ковальчука за адресою: м. Житомир, Старий бульвар, 4  (в т.ч. ПКД)</t>
  </si>
  <si>
    <t>2.1.11. Будівництво спортивної зали Житомирського міського ліцею при ЖДТУ за адресою: м. Житомир, проспект Миру, 26  (в т.ч. ПКД)</t>
  </si>
  <si>
    <t xml:space="preserve">2.1.12. Капітальний ремонт приміщень вхідної групи з влаштуванням нового освітнього простору Житомирської загальноосвітньої школи І-ІІІ ступенів №30, за адресою: пров. Шкільний, 4 (в т.ч. ПКД)
</t>
  </si>
  <si>
    <t>2.1.13. 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 Святослава Ріхтера, 6-а (в т.ч. ПКД)</t>
  </si>
  <si>
    <t>2.1.14. Реконструкція спортивного майданчика на території Ліцею № 21 міста Житомира за адресою: м. Житомир, вул.Святослава Ріхтера, 6а (в т.ч. ПКД)</t>
  </si>
  <si>
    <t>2.1.15. Нове будівництво дошкільного навчального закладу за адресою: м. Житомир, провулок Червоний, 60 (в т.ч. ПКД)</t>
  </si>
  <si>
    <t>2.1.16. Реконструкція будівлі Ліцею №25  міста Житомира за адресою: м. Житомир, вулиця Мала Бердичівська, будинок 18  (в т. ч. ПКД)</t>
  </si>
  <si>
    <t>2.1.17. Реконструкція вхідних груп та території благоустрою будівлі Ліцею №4 міста Житомира за адресою: м. Житомир, вул. Троянівська, 26 (в т.ч. ПКД)</t>
  </si>
  <si>
    <t>2.1.18. Капітальний ремонт даху будівлі Ліцею №32 міста Житомира за адресою: м.Житомир,  вул.Чуднівська, 48 (в т.ч. ПКД)</t>
  </si>
  <si>
    <t>2.1.19. Капітальний ремонт басейну будівлі Ліцею №22 міста Житомира за адресою: м.Житомир,  вул.Космонавтів, 36 (в т.ч. ПКД)</t>
  </si>
  <si>
    <t>2.1.20. Капітальний ремонт споруд цивільного захисту (найпростішого укриття) в будівлі Ліцею №21 міста Житомира за адресою: м.Житомир, вул. Святослава Ріхтера, 6-а (в т.ч. ПКД)</t>
  </si>
  <si>
    <t>2.1.21. Нове будівництво споруди подвійного призначення (з захисними властивостями протирадіаційного укриття) на території Ліцею №7 міста Житомира імені Валерія Вікторовича Бражевського за адресою: м. Житомир, вул. Перемоги, 79 (в т.ч. ПКД)</t>
  </si>
  <si>
    <t>2.1.22. Нове будівництво споруди подвійного призначення (з захисними властивостями протирадіаційного укриття) на території Ліцею №8 міста Житомира за адресою: м. Житомир, майдан Згоди, 5 (в т.ч. ПКД)</t>
  </si>
  <si>
    <t>2.1.23. Нове будівництво споруди подвійного призначення (з захисними властивостями протирадіаційного укриття) на території Ліцею №6 міста Житомира ім. В.Г.Короленка за адресою: м. Житомир, майдан Короленка, 7 (в т.ч. ПКД)</t>
  </si>
  <si>
    <t>*обсяг фінансового ресурсу на реалізацію перехідних обєктів, які не були оплачені, залишати в періоді початку їх реалізації.</t>
  </si>
  <si>
    <t>2.1.24. Нове будівництво споруди подвійного призначення (з захисними властивостями протирадіаційного укриття) на території Ліцею №15 міста Житомира за адресою: м.Житомир, вул. Вільський Шлях, 261 (в т.ч. ПКД)</t>
  </si>
  <si>
    <t xml:space="preserve">2.1.25. Реконструкція спортивного майданчика на території Ліцею №33 міста Житомира за адресою: м. Житомир, вул. В.Бердичівська, 52 (в т.ч. ПКД)
</t>
  </si>
  <si>
    <t>2.1.26. Капітальний ремонт території благоустрою Житомирського дошкільного навчального закладу №3 за адресою: м. Житомир, вул. Слобідська, 7 (в т.ч. ПКД)</t>
  </si>
  <si>
    <t>2.1.27. Нове будівництво теплової мережі від ТК-31 до будівлі ЖДНЗ №15 за адресою: вул. Старочуднівська, 4а в м. Житомир (в т.ч. ПКД)</t>
  </si>
  <si>
    <t>2.1.28. Реконструкція інженерних мереж (модернізація) будівлі ЖДНЗ №15 за адресою м.Житомир, вул. Старочуднівська, 4а  (в т.ч. ПКД)</t>
  </si>
  <si>
    <t xml:space="preserve">2.1.29. Нове будівництво споруди подвійного призначення (з захисними властивостями протирадіаційного укриття) на території ДНЗ міста Житомира відповідно до узгодженого переліку (виготовлення ПКД)
</t>
  </si>
  <si>
    <t xml:space="preserve">2.1.30. Нове будівництво споруди подвійного призначення (з захисними властивостями протирадіаційного укриття) на території Ліцеїв міста Житомира відповідно до узгодженого переліку (виготовлення ПКД)
</t>
  </si>
  <si>
    <t xml:space="preserve">2.1.31. Реконструкція приміщень дошкільного навчального закладу №32 по вул.Якубовського,10 в м. Житомирі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</si>
</sst>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"/>
    <numFmt numFmtId="167" formatCode="_-* #,##0.0_-;\-* #,##0.0_-;_-* &quot;-&quot;??_-;_-@_-"/>
    <numFmt numFmtId="168" formatCode="0.00000"/>
    <numFmt numFmtId="169" formatCode="_-* #,##0.00\ _₴_-;\-* #,##0.00\ _₴_-;_-* &quot;-&quot;??\ _₴_-;_-@_-"/>
    <numFmt numFmtId="170" formatCode="#,##0.00_ ;\-#,##0.00\ 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3" fontId="13" fillId="0" borderId="0" applyFont="0" applyFill="0" applyBorder="0" applyAlignment="0" applyProtection="0"/>
  </cellStyleXfs>
  <cellXfs count="28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166" fontId="4" fillId="2" borderId="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165" fontId="4" fillId="0" borderId="1" xfId="0" applyNumberFormat="1" applyFont="1" applyBorder="1" applyAlignment="1">
      <alignment horizontal="justify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2" borderId="1" xfId="2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4" fillId="0" borderId="1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10" fillId="0" borderId="0" xfId="0" applyFont="1"/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top" wrapText="1"/>
    </xf>
    <xf numFmtId="165" fontId="4" fillId="0" borderId="4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justify" vertical="top" wrapText="1"/>
    </xf>
    <xf numFmtId="0" fontId="7" fillId="4" borderId="2" xfId="0" applyFont="1" applyFill="1" applyBorder="1" applyAlignment="1">
      <alignment vertical="top"/>
    </xf>
    <xf numFmtId="0" fontId="7" fillId="4" borderId="7" xfId="0" applyFont="1" applyFill="1" applyBorder="1" applyAlignment="1">
      <alignment vertical="top"/>
    </xf>
    <xf numFmtId="0" fontId="7" fillId="4" borderId="3" xfId="0" applyFont="1" applyFill="1" applyBorder="1" applyAlignment="1">
      <alignment vertical="top"/>
    </xf>
    <xf numFmtId="165" fontId="4" fillId="0" borderId="1" xfId="0" applyNumberFormat="1" applyFont="1" applyBorder="1" applyAlignment="1">
      <alignment horizontal="center" vertical="center" wrapText="1"/>
    </xf>
    <xf numFmtId="2" fontId="6" fillId="0" borderId="1" xfId="3" applyNumberFormat="1" applyFont="1" applyBorder="1" applyAlignment="1">
      <alignment horizontal="justify" vertical="top" wrapText="1"/>
    </xf>
    <xf numFmtId="164" fontId="8" fillId="0" borderId="1" xfId="4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top" wrapText="1"/>
    </xf>
    <xf numFmtId="0" fontId="8" fillId="2" borderId="1" xfId="1" applyFont="1" applyFill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2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2" fontId="6" fillId="0" borderId="1" xfId="5" applyNumberFormat="1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justify" vertical="top"/>
    </xf>
    <xf numFmtId="2" fontId="9" fillId="4" borderId="1" xfId="3" applyNumberFormat="1" applyFont="1" applyFill="1" applyBorder="1" applyAlignment="1">
      <alignment horizontal="justify"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2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/>
    <xf numFmtId="0" fontId="7" fillId="4" borderId="7" xfId="0" applyFont="1" applyFill="1" applyBorder="1"/>
    <xf numFmtId="0" fontId="7" fillId="4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2" fontId="6" fillId="0" borderId="1" xfId="3" applyNumberFormat="1" applyFont="1" applyBorder="1" applyAlignment="1">
      <alignment horizontal="center" vertical="top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3" fontId="4" fillId="2" borderId="1" xfId="6" applyFont="1" applyFill="1" applyBorder="1" applyAlignment="1">
      <alignment horizontal="center" vertical="center"/>
    </xf>
    <xf numFmtId="43" fontId="4" fillId="0" borderId="3" xfId="6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top" wrapText="1"/>
    </xf>
    <xf numFmtId="0" fontId="10" fillId="0" borderId="0" xfId="0" applyFont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top" wrapText="1"/>
    </xf>
    <xf numFmtId="0" fontId="4" fillId="0" borderId="4" xfId="1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167" fontId="6" fillId="2" borderId="1" xfId="6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/>
    <xf numFmtId="2" fontId="0" fillId="0" borderId="0" xfId="0" applyNumberFormat="1"/>
    <xf numFmtId="4" fontId="0" fillId="0" borderId="0" xfId="0" applyNumberFormat="1"/>
    <xf numFmtId="43" fontId="0" fillId="0" borderId="0" xfId="0" applyNumberFormat="1"/>
    <xf numFmtId="2" fontId="4" fillId="0" borderId="0" xfId="0" applyNumberFormat="1" applyFont="1" applyAlignment="1">
      <alignment horizontal="center" vertical="center"/>
    </xf>
    <xf numFmtId="168" fontId="4" fillId="0" borderId="0" xfId="0" applyNumberFormat="1" applyFont="1"/>
    <xf numFmtId="169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2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0" fontId="10" fillId="2" borderId="0" xfId="0" applyFont="1" applyFill="1"/>
    <xf numFmtId="165" fontId="10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70" fontId="6" fillId="2" borderId="1" xfId="6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top" wrapText="1"/>
    </xf>
    <xf numFmtId="16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left" vertical="top" wrapText="1"/>
    </xf>
    <xf numFmtId="170" fontId="6" fillId="2" borderId="1" xfId="6" applyNumberFormat="1" applyFont="1" applyFill="1" applyBorder="1" applyAlignment="1">
      <alignment horizontal="center" vertical="center"/>
    </xf>
    <xf numFmtId="2" fontId="0" fillId="5" borderId="0" xfId="0" applyNumberFormat="1" applyFill="1"/>
    <xf numFmtId="4" fontId="0" fillId="5" borderId="0" xfId="0" applyNumberFormat="1" applyFill="1"/>
    <xf numFmtId="43" fontId="0" fillId="5" borderId="0" xfId="0" applyNumberFormat="1" applyFill="1"/>
    <xf numFmtId="166" fontId="0" fillId="0" borderId="0" xfId="0" applyNumberFormat="1"/>
    <xf numFmtId="0" fontId="11" fillId="0" borderId="0" xfId="0" applyFont="1"/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left"/>
    </xf>
    <xf numFmtId="0" fontId="7" fillId="4" borderId="9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left"/>
    </xf>
    <xf numFmtId="16" fontId="4" fillId="0" borderId="1" xfId="0" applyNumberFormat="1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 wrapText="1"/>
    </xf>
    <xf numFmtId="1" fontId="4" fillId="0" borderId="6" xfId="0" applyNumberFormat="1" applyFont="1" applyBorder="1" applyAlignment="1">
      <alignment horizontal="center" vertical="top" wrapText="1"/>
    </xf>
    <xf numFmtId="1" fontId="4" fillId="0" borderId="5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center" vertical="top" wrapText="1"/>
    </xf>
    <xf numFmtId="165" fontId="4" fillId="2" borderId="4" xfId="0" applyNumberFormat="1" applyFont="1" applyFill="1" applyBorder="1" applyAlignment="1">
      <alignment horizontal="center" vertical="center"/>
    </xf>
    <xf numFmtId="165" fontId="4" fillId="2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2" fontId="4" fillId="2" borderId="4" xfId="0" quotePrefix="1" applyNumberFormat="1" applyFont="1" applyFill="1" applyBorder="1" applyAlignment="1">
      <alignment horizontal="center" vertical="center" wrapText="1"/>
    </xf>
    <xf numFmtId="2" fontId="4" fillId="2" borderId="5" xfId="0" quotePrefix="1" applyNumberFormat="1" applyFont="1" applyFill="1" applyBorder="1" applyAlignment="1">
      <alignment horizontal="center" vertical="center" wrapText="1"/>
    </xf>
    <xf numFmtId="2" fontId="4" fillId="0" borderId="4" xfId="0" quotePrefix="1" applyNumberFormat="1" applyFont="1" applyBorder="1" applyAlignment="1">
      <alignment horizontal="center" vertical="center" wrapText="1"/>
    </xf>
    <xf numFmtId="2" fontId="4" fillId="0" borderId="5" xfId="0" quotePrefix="1" applyNumberFormat="1" applyFont="1" applyBorder="1" applyAlignment="1">
      <alignment horizontal="center" vertical="center" wrapText="1"/>
    </xf>
    <xf numFmtId="16" fontId="4" fillId="0" borderId="4" xfId="0" applyNumberFormat="1" applyFont="1" applyBorder="1" applyAlignment="1">
      <alignment horizontal="center" vertical="top" wrapText="1"/>
    </xf>
    <xf numFmtId="16" fontId="4" fillId="0" borderId="5" xfId="0" applyNumberFormat="1" applyFont="1" applyBorder="1" applyAlignment="1">
      <alignment horizontal="center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4" fillId="0" borderId="0" xfId="0" applyFont="1" applyAlignment="1">
      <alignment horizontal="justify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7" fillId="4" borderId="3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8" fillId="0" borderId="4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left" vertical="top"/>
    </xf>
    <xf numFmtId="0" fontId="7" fillId="4" borderId="3" xfId="0" applyFont="1" applyFill="1" applyBorder="1" applyAlignment="1">
      <alignment horizontal="left" vertical="top"/>
    </xf>
    <xf numFmtId="0" fontId="6" fillId="0" borderId="4" xfId="1" applyFont="1" applyBorder="1" applyAlignment="1">
      <alignment horizontal="center" vertical="top" wrapText="1"/>
    </xf>
    <xf numFmtId="0" fontId="6" fillId="0" borderId="5" xfId="1" applyFont="1" applyBorder="1" applyAlignment="1">
      <alignment horizontal="center" vertical="top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left" vertical="top" wrapText="1"/>
    </xf>
    <xf numFmtId="0" fontId="8" fillId="2" borderId="5" xfId="1" applyFont="1" applyFill="1" applyBorder="1" applyAlignment="1">
      <alignment horizontal="left" vertical="top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</cellXfs>
  <cellStyles count="7">
    <cellStyle name="Звичайни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5" xr:uid="{00000000-0005-0000-0000-000004000000}"/>
    <cellStyle name="Финансовый 2" xfId="4" xr:uid="{00000000-0005-0000-0000-000006000000}"/>
    <cellStyle name="Фінансови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1133475</xdr:colOff>
      <xdr:row>19</xdr:row>
      <xdr:rowOff>9525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29325" y="5705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85"/>
  <sheetViews>
    <sheetView tabSelected="1" view="pageBreakPreview" zoomScale="91" zoomScaleNormal="85" zoomScaleSheetLayoutView="91" workbookViewId="0">
      <selection activeCell="O55" sqref="O55"/>
    </sheetView>
  </sheetViews>
  <sheetFormatPr defaultRowHeight="15" x14ac:dyDescent="0.25"/>
  <cols>
    <col min="1" max="1" width="4.7109375" customWidth="1"/>
    <col min="2" max="2" width="51.85546875" customWidth="1"/>
    <col min="3" max="3" width="11.85546875" customWidth="1"/>
    <col min="4" max="4" width="16.5703125" customWidth="1"/>
    <col min="5" max="5" width="11.42578125" bestFit="1" customWidth="1"/>
    <col min="6" max="6" width="12.5703125" customWidth="1"/>
    <col min="7" max="7" width="13.28515625" customWidth="1"/>
    <col min="9" max="9" width="16.28515625" customWidth="1"/>
    <col min="10" max="10" width="6.42578125" customWidth="1"/>
    <col min="11" max="11" width="13.42578125" customWidth="1"/>
    <col min="13" max="13" width="14.7109375" bestFit="1" customWidth="1"/>
    <col min="14" max="15" width="12.42578125" bestFit="1" customWidth="1"/>
    <col min="17" max="17" width="15.28515625" customWidth="1"/>
    <col min="18" max="18" width="14.7109375" bestFit="1" customWidth="1"/>
    <col min="19" max="19" width="13.5703125" customWidth="1"/>
  </cols>
  <sheetData>
    <row r="1" spans="1:19" ht="27.75" customHeight="1" x14ac:dyDescent="0.25">
      <c r="A1" s="1"/>
      <c r="B1" s="1"/>
      <c r="C1" s="3"/>
      <c r="D1" s="3"/>
      <c r="E1" s="168" t="s">
        <v>51</v>
      </c>
      <c r="F1" s="168"/>
      <c r="G1" s="168"/>
    </row>
    <row r="2" spans="1:19" ht="53.25" customHeight="1" x14ac:dyDescent="0.25">
      <c r="A2" s="1"/>
      <c r="B2" s="171" t="s">
        <v>209</v>
      </c>
      <c r="C2" s="171"/>
      <c r="D2" s="171"/>
      <c r="E2" s="171"/>
      <c r="F2" s="171"/>
      <c r="G2" s="171"/>
    </row>
    <row r="3" spans="1:19" x14ac:dyDescent="0.25">
      <c r="A3" s="172" t="s">
        <v>0</v>
      </c>
      <c r="B3" s="172" t="s">
        <v>14</v>
      </c>
      <c r="C3" s="172" t="s">
        <v>15</v>
      </c>
      <c r="D3" s="175" t="s">
        <v>16</v>
      </c>
      <c r="E3" s="177" t="s">
        <v>17</v>
      </c>
      <c r="F3" s="177"/>
      <c r="G3" s="177"/>
    </row>
    <row r="4" spans="1:19" ht="30" customHeight="1" x14ac:dyDescent="0.25">
      <c r="A4" s="173"/>
      <c r="B4" s="174"/>
      <c r="C4" s="174"/>
      <c r="D4" s="176"/>
      <c r="E4" s="4">
        <v>2024</v>
      </c>
      <c r="F4" s="4">
        <v>2025</v>
      </c>
      <c r="G4" s="4">
        <v>2026</v>
      </c>
    </row>
    <row r="5" spans="1:19" x14ac:dyDescent="0.25">
      <c r="A5" s="2">
        <v>1</v>
      </c>
      <c r="B5" s="2">
        <v>2</v>
      </c>
      <c r="C5" s="2">
        <v>3</v>
      </c>
      <c r="D5" s="19">
        <v>4</v>
      </c>
      <c r="E5" s="4">
        <v>7</v>
      </c>
      <c r="F5" s="4">
        <v>8</v>
      </c>
      <c r="G5" s="4">
        <v>9</v>
      </c>
    </row>
    <row r="6" spans="1:19" ht="20.100000000000001" customHeight="1" x14ac:dyDescent="0.25">
      <c r="A6" s="89"/>
      <c r="B6" s="88" t="s">
        <v>88</v>
      </c>
      <c r="C6" s="90"/>
      <c r="D6" s="91"/>
      <c r="E6" s="91"/>
      <c r="F6" s="91"/>
      <c r="G6" s="92"/>
    </row>
    <row r="7" spans="1:19" ht="20.100000000000001" customHeight="1" x14ac:dyDescent="0.25">
      <c r="A7" s="2">
        <v>1</v>
      </c>
      <c r="B7" s="8" t="s">
        <v>18</v>
      </c>
      <c r="C7" s="9"/>
      <c r="D7" s="10"/>
      <c r="E7" s="30"/>
      <c r="F7" s="30"/>
      <c r="G7" s="30"/>
    </row>
    <row r="8" spans="1:19" ht="38.25" customHeight="1" x14ac:dyDescent="0.25">
      <c r="A8" s="2"/>
      <c r="B8" s="19" t="s">
        <v>19</v>
      </c>
      <c r="C8" s="7" t="s">
        <v>87</v>
      </c>
      <c r="D8" s="46">
        <v>0</v>
      </c>
      <c r="E8" s="38">
        <v>178284.24</v>
      </c>
      <c r="F8" s="38">
        <v>344329.592</v>
      </c>
      <c r="G8" s="37">
        <v>234900</v>
      </c>
      <c r="I8" s="131"/>
      <c r="J8" s="136"/>
      <c r="K8" s="161">
        <f>SUM(E8:J8)</f>
        <v>757513.83199999994</v>
      </c>
      <c r="M8" s="131"/>
      <c r="Q8" s="136">
        <f>E8+E17+E26+E35+E44+E53+E64+E73</f>
        <v>972632.59499999997</v>
      </c>
      <c r="R8" s="136">
        <f>F8+F17+F26+F35+F44+F53+F64+F73</f>
        <v>5733654.1600000001</v>
      </c>
      <c r="S8" s="131">
        <f>G8+G17+G26+G35+G44+G53+G64+G73</f>
        <v>234900</v>
      </c>
    </row>
    <row r="9" spans="1:19" ht="19.5" customHeight="1" x14ac:dyDescent="0.25">
      <c r="A9" s="2">
        <v>2</v>
      </c>
      <c r="B9" s="8" t="s">
        <v>20</v>
      </c>
      <c r="C9" s="9"/>
      <c r="D9" s="7"/>
      <c r="E9" s="11"/>
      <c r="F9" s="11"/>
      <c r="G9" s="11"/>
    </row>
    <row r="10" spans="1:19" ht="33" customHeight="1" x14ac:dyDescent="0.25">
      <c r="A10" s="2"/>
      <c r="B10" s="19" t="s">
        <v>21</v>
      </c>
      <c r="C10" s="7" t="s">
        <v>22</v>
      </c>
      <c r="D10" s="7">
        <v>0</v>
      </c>
      <c r="E10" s="19">
        <v>10</v>
      </c>
      <c r="F10" s="19">
        <v>19</v>
      </c>
      <c r="G10" s="7">
        <v>14</v>
      </c>
    </row>
    <row r="11" spans="1:19" ht="20.100000000000001" customHeight="1" x14ac:dyDescent="0.25">
      <c r="A11" s="2">
        <v>3</v>
      </c>
      <c r="B11" s="8" t="s">
        <v>23</v>
      </c>
      <c r="C11" s="9"/>
      <c r="D11" s="7"/>
      <c r="E11" s="11"/>
      <c r="F11" s="11"/>
      <c r="G11" s="11"/>
    </row>
    <row r="12" spans="1:19" ht="30" customHeight="1" x14ac:dyDescent="0.25">
      <c r="A12" s="2"/>
      <c r="B12" s="19" t="s">
        <v>24</v>
      </c>
      <c r="C12" s="7" t="s">
        <v>87</v>
      </c>
      <c r="D12" s="102">
        <v>0</v>
      </c>
      <c r="E12" s="102">
        <f>E8/E10</f>
        <v>17828.423999999999</v>
      </c>
      <c r="F12" s="43">
        <f>F8/F10</f>
        <v>18122.610105263157</v>
      </c>
      <c r="G12" s="102">
        <f>G8/G10</f>
        <v>16778.571428571428</v>
      </c>
    </row>
    <row r="13" spans="1:19" ht="20.100000000000001" customHeight="1" x14ac:dyDescent="0.25">
      <c r="A13" s="2">
        <v>4</v>
      </c>
      <c r="B13" s="8" t="s">
        <v>25</v>
      </c>
      <c r="C13" s="9"/>
      <c r="D13" s="7"/>
      <c r="E13" s="11"/>
      <c r="F13" s="11"/>
      <c r="G13" s="11"/>
    </row>
    <row r="14" spans="1:19" ht="20.100000000000001" customHeight="1" x14ac:dyDescent="0.25">
      <c r="A14" s="2"/>
      <c r="B14" s="19" t="s">
        <v>26</v>
      </c>
      <c r="C14" s="7" t="s">
        <v>27</v>
      </c>
      <c r="D14" s="7">
        <v>0</v>
      </c>
      <c r="E14" s="11">
        <v>0</v>
      </c>
      <c r="F14" s="11">
        <v>0</v>
      </c>
      <c r="G14" s="11">
        <v>0</v>
      </c>
    </row>
    <row r="15" spans="1:19" ht="20.100000000000001" customHeight="1" x14ac:dyDescent="0.25">
      <c r="A15" s="2"/>
      <c r="B15" s="178" t="s">
        <v>45</v>
      </c>
      <c r="C15" s="179"/>
      <c r="D15" s="179"/>
      <c r="E15" s="179"/>
      <c r="F15" s="179"/>
      <c r="G15" s="180"/>
    </row>
    <row r="16" spans="1:19" ht="20.100000000000001" customHeight="1" x14ac:dyDescent="0.25">
      <c r="A16" s="2">
        <v>1</v>
      </c>
      <c r="B16" s="8" t="s">
        <v>18</v>
      </c>
      <c r="C16" s="9"/>
      <c r="D16" s="18"/>
      <c r="E16" s="18"/>
      <c r="F16" s="18"/>
      <c r="G16" s="18"/>
    </row>
    <row r="17" spans="1:15" ht="31.5" customHeight="1" x14ac:dyDescent="0.25">
      <c r="A17" s="2"/>
      <c r="B17" s="19" t="s">
        <v>28</v>
      </c>
      <c r="C17" s="7" t="s">
        <v>87</v>
      </c>
      <c r="D17" s="46">
        <v>0</v>
      </c>
      <c r="E17" s="102">
        <v>176565.59299999999</v>
      </c>
      <c r="F17" s="102">
        <v>362706.70900000009</v>
      </c>
      <c r="G17" s="102">
        <v>0</v>
      </c>
      <c r="I17" s="132"/>
      <c r="K17" s="161">
        <f>SUM(E17:J17)</f>
        <v>539272.30200000014</v>
      </c>
      <c r="M17" s="132"/>
      <c r="O17" s="132"/>
    </row>
    <row r="18" spans="1:15" ht="20.100000000000001" customHeight="1" x14ac:dyDescent="0.25">
      <c r="A18" s="2">
        <v>2</v>
      </c>
      <c r="B18" s="13" t="s">
        <v>20</v>
      </c>
      <c r="C18" s="93"/>
      <c r="D18" s="18"/>
      <c r="E18" s="107"/>
      <c r="F18" s="107"/>
      <c r="G18" s="107"/>
      <c r="N18" s="132"/>
      <c r="O18" s="131"/>
    </row>
    <row r="19" spans="1:15" ht="30" customHeight="1" x14ac:dyDescent="0.25">
      <c r="A19" s="2"/>
      <c r="B19" s="19" t="s">
        <v>29</v>
      </c>
      <c r="C19" s="7" t="s">
        <v>22</v>
      </c>
      <c r="D19" s="19">
        <v>0</v>
      </c>
      <c r="E19" s="103">
        <v>9</v>
      </c>
      <c r="F19" s="103">
        <v>20</v>
      </c>
      <c r="G19" s="103">
        <v>0</v>
      </c>
      <c r="I19" s="132"/>
      <c r="N19" s="131"/>
      <c r="O19" s="132"/>
    </row>
    <row r="20" spans="1:15" ht="20.100000000000001" customHeight="1" x14ac:dyDescent="0.25">
      <c r="A20" s="2">
        <v>3</v>
      </c>
      <c r="B20" s="13" t="s">
        <v>23</v>
      </c>
      <c r="C20" s="93"/>
      <c r="D20" s="18"/>
      <c r="E20" s="107"/>
      <c r="F20" s="107"/>
      <c r="G20" s="107"/>
      <c r="N20" s="132"/>
      <c r="O20" s="132"/>
    </row>
    <row r="21" spans="1:15" ht="30.75" customHeight="1" x14ac:dyDescent="0.25">
      <c r="A21" s="2"/>
      <c r="B21" s="19" t="s">
        <v>24</v>
      </c>
      <c r="C21" s="7" t="s">
        <v>87</v>
      </c>
      <c r="D21" s="38">
        <v>0</v>
      </c>
      <c r="E21" s="46">
        <f>E17/E19</f>
        <v>19618.399222222222</v>
      </c>
      <c r="F21" s="46">
        <f>F17/F19</f>
        <v>18135.335450000006</v>
      </c>
      <c r="G21" s="102">
        <v>0</v>
      </c>
      <c r="J21" s="136"/>
      <c r="K21" s="132"/>
      <c r="M21" s="132"/>
      <c r="N21" s="132"/>
    </row>
    <row r="22" spans="1:15" ht="20.100000000000001" customHeight="1" x14ac:dyDescent="0.25">
      <c r="A22" s="2">
        <v>4</v>
      </c>
      <c r="B22" s="13" t="s">
        <v>25</v>
      </c>
      <c r="C22" s="93"/>
      <c r="D22" s="18"/>
      <c r="E22" s="107"/>
      <c r="F22" s="107"/>
      <c r="G22" s="107"/>
    </row>
    <row r="23" spans="1:15" ht="20.100000000000001" customHeight="1" x14ac:dyDescent="0.25">
      <c r="A23" s="2"/>
      <c r="B23" s="19" t="s">
        <v>26</v>
      </c>
      <c r="C23" s="7" t="s">
        <v>27</v>
      </c>
      <c r="D23" s="11">
        <v>0</v>
      </c>
      <c r="E23" s="103">
        <v>0</v>
      </c>
      <c r="F23" s="103">
        <v>0</v>
      </c>
      <c r="G23" s="103">
        <v>0</v>
      </c>
    </row>
    <row r="24" spans="1:15" ht="20.100000000000001" customHeight="1" x14ac:dyDescent="0.25">
      <c r="A24" s="2"/>
      <c r="B24" s="178" t="s">
        <v>46</v>
      </c>
      <c r="C24" s="179"/>
      <c r="D24" s="179"/>
      <c r="E24" s="179"/>
      <c r="F24" s="179"/>
      <c r="G24" s="180"/>
      <c r="M24" s="132"/>
    </row>
    <row r="25" spans="1:15" ht="20.100000000000001" customHeight="1" x14ac:dyDescent="0.25">
      <c r="A25" s="2">
        <v>1</v>
      </c>
      <c r="B25" s="13" t="s">
        <v>18</v>
      </c>
      <c r="C25" s="14"/>
      <c r="D25" s="18"/>
      <c r="E25" s="18"/>
      <c r="F25" s="18"/>
      <c r="G25" s="18"/>
    </row>
    <row r="26" spans="1:15" ht="30.75" customHeight="1" x14ac:dyDescent="0.25">
      <c r="A26" s="2"/>
      <c r="B26" s="19" t="s">
        <v>28</v>
      </c>
      <c r="C26" s="7" t="s">
        <v>89</v>
      </c>
      <c r="D26" s="38">
        <v>0</v>
      </c>
      <c r="E26" s="102">
        <v>85019.132000000012</v>
      </c>
      <c r="F26" s="102">
        <v>253310.342</v>
      </c>
      <c r="G26" s="102">
        <v>0</v>
      </c>
      <c r="I26" s="132"/>
      <c r="K26" s="162">
        <f>SUM(E26:J26)</f>
        <v>338329.47400000005</v>
      </c>
    </row>
    <row r="27" spans="1:15" ht="20.100000000000001" customHeight="1" x14ac:dyDescent="0.25">
      <c r="A27" s="2">
        <v>2</v>
      </c>
      <c r="B27" s="15" t="s">
        <v>20</v>
      </c>
      <c r="C27" s="94"/>
      <c r="D27" s="19"/>
      <c r="E27" s="107"/>
      <c r="F27" s="107"/>
      <c r="G27" s="107"/>
    </row>
    <row r="28" spans="1:15" ht="33.75" customHeight="1" x14ac:dyDescent="0.25">
      <c r="A28" s="2"/>
      <c r="B28" s="19" t="s">
        <v>29</v>
      </c>
      <c r="C28" s="7" t="s">
        <v>22</v>
      </c>
      <c r="D28" s="19">
        <v>0</v>
      </c>
      <c r="E28" s="103">
        <v>9</v>
      </c>
      <c r="F28" s="103">
        <v>4</v>
      </c>
      <c r="G28" s="103">
        <v>0</v>
      </c>
      <c r="I28" s="132"/>
      <c r="N28" s="132"/>
    </row>
    <row r="29" spans="1:15" ht="20.100000000000001" customHeight="1" x14ac:dyDescent="0.25">
      <c r="A29" s="2">
        <v>3</v>
      </c>
      <c r="B29" s="15" t="s">
        <v>23</v>
      </c>
      <c r="C29" s="95"/>
      <c r="D29" s="18"/>
      <c r="E29" s="107"/>
      <c r="F29" s="107"/>
      <c r="G29" s="107"/>
      <c r="N29" s="132"/>
    </row>
    <row r="30" spans="1:15" ht="30.75" customHeight="1" x14ac:dyDescent="0.25">
      <c r="A30" s="2"/>
      <c r="B30" s="2" t="s">
        <v>30</v>
      </c>
      <c r="C30" s="7" t="s">
        <v>87</v>
      </c>
      <c r="D30" s="38">
        <v>0</v>
      </c>
      <c r="E30" s="46">
        <f>E26/E28</f>
        <v>9446.5702222222244</v>
      </c>
      <c r="F30" s="46">
        <f>F26/F28</f>
        <v>63327.585500000001</v>
      </c>
      <c r="G30" s="46">
        <v>0</v>
      </c>
    </row>
    <row r="31" spans="1:15" ht="20.100000000000001" customHeight="1" x14ac:dyDescent="0.25">
      <c r="A31" s="2">
        <v>4</v>
      </c>
      <c r="B31" s="15" t="s">
        <v>25</v>
      </c>
      <c r="C31" s="94"/>
      <c r="D31" s="18"/>
      <c r="E31" s="18"/>
      <c r="F31" s="18"/>
      <c r="G31" s="18"/>
    </row>
    <row r="32" spans="1:15" ht="20.100000000000001" customHeight="1" x14ac:dyDescent="0.25">
      <c r="A32" s="2"/>
      <c r="B32" s="19" t="s">
        <v>26</v>
      </c>
      <c r="C32" s="7" t="s">
        <v>27</v>
      </c>
      <c r="D32" s="7">
        <v>0</v>
      </c>
      <c r="E32" s="7">
        <v>0</v>
      </c>
      <c r="F32" s="7">
        <v>0</v>
      </c>
      <c r="G32" s="7">
        <v>0</v>
      </c>
    </row>
    <row r="33" spans="1:14" ht="20.100000000000001" customHeight="1" x14ac:dyDescent="0.25">
      <c r="A33" s="2"/>
      <c r="B33" s="178" t="s">
        <v>47</v>
      </c>
      <c r="C33" s="179"/>
      <c r="D33" s="179"/>
      <c r="E33" s="179"/>
      <c r="F33" s="179"/>
      <c r="G33" s="180"/>
    </row>
    <row r="34" spans="1:14" ht="20.100000000000001" customHeight="1" x14ac:dyDescent="0.25">
      <c r="A34" s="2">
        <v>1</v>
      </c>
      <c r="B34" s="181" t="s">
        <v>18</v>
      </c>
      <c r="C34" s="182"/>
      <c r="D34" s="18"/>
      <c r="E34" s="18"/>
      <c r="F34" s="18"/>
      <c r="G34" s="18"/>
    </row>
    <row r="35" spans="1:14" ht="34.5" customHeight="1" x14ac:dyDescent="0.25">
      <c r="A35" s="2"/>
      <c r="B35" s="19" t="s">
        <v>28</v>
      </c>
      <c r="C35" s="7" t="s">
        <v>87</v>
      </c>
      <c r="D35" s="38">
        <v>0</v>
      </c>
      <c r="E35" s="46">
        <v>0</v>
      </c>
      <c r="F35" s="46">
        <v>151549.9</v>
      </c>
      <c r="G35" s="102">
        <v>0</v>
      </c>
      <c r="I35" s="131"/>
      <c r="K35" s="161">
        <f>SUM(E35:G35)</f>
        <v>151549.9</v>
      </c>
    </row>
    <row r="36" spans="1:14" ht="20.100000000000001" customHeight="1" x14ac:dyDescent="0.25">
      <c r="A36" s="2">
        <v>2</v>
      </c>
      <c r="B36" s="181" t="s">
        <v>20</v>
      </c>
      <c r="C36" s="182"/>
      <c r="D36" s="19"/>
      <c r="E36" s="107"/>
      <c r="F36" s="107"/>
      <c r="G36" s="107"/>
    </row>
    <row r="37" spans="1:14" ht="29.25" customHeight="1" x14ac:dyDescent="0.25">
      <c r="A37" s="2"/>
      <c r="B37" s="19" t="s">
        <v>29</v>
      </c>
      <c r="C37" s="7" t="s">
        <v>22</v>
      </c>
      <c r="D37" s="19">
        <v>0</v>
      </c>
      <c r="E37" s="103">
        <v>0</v>
      </c>
      <c r="F37" s="103">
        <v>5</v>
      </c>
      <c r="G37" s="103">
        <v>0</v>
      </c>
    </row>
    <row r="38" spans="1:14" ht="20.100000000000001" customHeight="1" x14ac:dyDescent="0.25">
      <c r="A38" s="2">
        <v>3</v>
      </c>
      <c r="B38" s="169" t="s">
        <v>23</v>
      </c>
      <c r="C38" s="170"/>
      <c r="D38" s="19"/>
      <c r="E38" s="107"/>
      <c r="F38" s="107"/>
      <c r="G38" s="107"/>
    </row>
    <row r="39" spans="1:14" ht="34.5" customHeight="1" x14ac:dyDescent="0.25">
      <c r="A39" s="2"/>
      <c r="B39" s="2" t="s">
        <v>30</v>
      </c>
      <c r="C39" s="7" t="s">
        <v>87</v>
      </c>
      <c r="D39" s="38">
        <v>0</v>
      </c>
      <c r="E39" s="46">
        <v>0</v>
      </c>
      <c r="F39" s="46">
        <f>F35/F37</f>
        <v>30309.98</v>
      </c>
      <c r="G39" s="107">
        <v>0</v>
      </c>
    </row>
    <row r="40" spans="1:14" ht="20.100000000000001" customHeight="1" x14ac:dyDescent="0.25">
      <c r="A40" s="2">
        <v>4</v>
      </c>
      <c r="B40" s="169" t="s">
        <v>25</v>
      </c>
      <c r="C40" s="170"/>
      <c r="D40" s="18"/>
      <c r="E40" s="107"/>
      <c r="F40" s="107"/>
      <c r="G40" s="107"/>
    </row>
    <row r="41" spans="1:14" ht="20.100000000000001" customHeight="1" x14ac:dyDescent="0.25">
      <c r="A41" s="2"/>
      <c r="B41" s="19" t="s">
        <v>26</v>
      </c>
      <c r="C41" s="7" t="s">
        <v>27</v>
      </c>
      <c r="D41" s="19">
        <v>0</v>
      </c>
      <c r="E41" s="103">
        <v>0</v>
      </c>
      <c r="F41" s="103">
        <v>0</v>
      </c>
      <c r="G41" s="103">
        <v>0</v>
      </c>
    </row>
    <row r="42" spans="1:14" ht="20.100000000000001" customHeight="1" x14ac:dyDescent="0.25">
      <c r="A42" s="2"/>
      <c r="B42" s="178" t="s">
        <v>48</v>
      </c>
      <c r="C42" s="179"/>
      <c r="D42" s="179"/>
      <c r="E42" s="179"/>
      <c r="F42" s="179"/>
      <c r="G42" s="180"/>
    </row>
    <row r="43" spans="1:14" ht="20.100000000000001" customHeight="1" x14ac:dyDescent="0.25">
      <c r="A43" s="2">
        <v>1</v>
      </c>
      <c r="B43" s="181" t="s">
        <v>18</v>
      </c>
      <c r="C43" s="182"/>
      <c r="D43" s="33"/>
      <c r="E43" s="33"/>
      <c r="F43" s="33"/>
      <c r="G43" s="9"/>
    </row>
    <row r="44" spans="1:14" ht="37.5" customHeight="1" x14ac:dyDescent="0.25">
      <c r="A44" s="2"/>
      <c r="B44" s="19" t="s">
        <v>28</v>
      </c>
      <c r="C44" s="7" t="s">
        <v>87</v>
      </c>
      <c r="D44" s="38">
        <v>0</v>
      </c>
      <c r="E44" s="108">
        <v>0</v>
      </c>
      <c r="F44" s="102">
        <v>774204.7</v>
      </c>
      <c r="G44" s="102">
        <v>0</v>
      </c>
      <c r="I44" s="132"/>
      <c r="J44" s="132"/>
      <c r="K44" s="162">
        <f>SUM(E44:J44)</f>
        <v>774204.7</v>
      </c>
    </row>
    <row r="45" spans="1:14" ht="20.100000000000001" customHeight="1" x14ac:dyDescent="0.25">
      <c r="A45" s="2">
        <v>2</v>
      </c>
      <c r="B45" s="181" t="s">
        <v>20</v>
      </c>
      <c r="C45" s="182"/>
      <c r="D45" s="18"/>
      <c r="E45" s="107"/>
      <c r="F45" s="107"/>
      <c r="G45" s="107"/>
    </row>
    <row r="46" spans="1:14" ht="30.75" customHeight="1" x14ac:dyDescent="0.25">
      <c r="A46" s="2"/>
      <c r="B46" s="19" t="s">
        <v>29</v>
      </c>
      <c r="C46" s="7" t="s">
        <v>22</v>
      </c>
      <c r="D46" s="19">
        <v>0</v>
      </c>
      <c r="E46" s="103">
        <v>0</v>
      </c>
      <c r="F46" s="103">
        <v>14</v>
      </c>
      <c r="G46" s="103">
        <v>0</v>
      </c>
      <c r="N46" s="132"/>
    </row>
    <row r="47" spans="1:14" ht="20.100000000000001" customHeight="1" x14ac:dyDescent="0.25">
      <c r="A47" s="2">
        <v>3</v>
      </c>
      <c r="B47" s="166" t="s">
        <v>23</v>
      </c>
      <c r="C47" s="167"/>
      <c r="D47" s="18"/>
      <c r="E47" s="107"/>
      <c r="F47" s="107"/>
      <c r="G47" s="107"/>
    </row>
    <row r="48" spans="1:14" ht="29.25" customHeight="1" x14ac:dyDescent="0.25">
      <c r="A48" s="2"/>
      <c r="B48" s="2" t="s">
        <v>30</v>
      </c>
      <c r="C48" s="7" t="s">
        <v>87</v>
      </c>
      <c r="D48" s="35">
        <v>0</v>
      </c>
      <c r="E48" s="108">
        <v>0</v>
      </c>
      <c r="F48" s="102">
        <f>F44/F46</f>
        <v>55300.335714285713</v>
      </c>
      <c r="G48" s="102">
        <v>0</v>
      </c>
      <c r="N48" s="132"/>
    </row>
    <row r="49" spans="1:14" ht="20.100000000000001" customHeight="1" x14ac:dyDescent="0.25">
      <c r="A49" s="2">
        <v>4</v>
      </c>
      <c r="B49" s="166" t="s">
        <v>25</v>
      </c>
      <c r="C49" s="167"/>
      <c r="D49" s="18"/>
      <c r="E49" s="107"/>
      <c r="F49" s="107"/>
      <c r="G49" s="107"/>
    </row>
    <row r="50" spans="1:14" ht="20.100000000000001" customHeight="1" x14ac:dyDescent="0.25">
      <c r="A50" s="2"/>
      <c r="B50" s="19" t="s">
        <v>26</v>
      </c>
      <c r="C50" s="7" t="s">
        <v>27</v>
      </c>
      <c r="D50" s="19">
        <v>0</v>
      </c>
      <c r="E50" s="103">
        <v>0</v>
      </c>
      <c r="F50" s="103">
        <v>0</v>
      </c>
      <c r="G50" s="103">
        <v>0</v>
      </c>
    </row>
    <row r="51" spans="1:14" ht="20.100000000000001" customHeight="1" x14ac:dyDescent="0.25">
      <c r="A51" s="2"/>
      <c r="B51" s="183" t="s">
        <v>31</v>
      </c>
      <c r="C51" s="184"/>
      <c r="D51" s="184"/>
      <c r="E51" s="184"/>
      <c r="F51" s="184"/>
      <c r="G51" s="185"/>
    </row>
    <row r="52" spans="1:14" ht="20.100000000000001" customHeight="1" x14ac:dyDescent="0.25">
      <c r="A52" s="2">
        <v>1</v>
      </c>
      <c r="B52" s="181" t="s">
        <v>18</v>
      </c>
      <c r="C52" s="182"/>
      <c r="D52" s="28"/>
      <c r="E52" s="28"/>
      <c r="F52" s="28"/>
      <c r="G52" s="28"/>
    </row>
    <row r="53" spans="1:14" ht="33" customHeight="1" x14ac:dyDescent="0.25">
      <c r="A53" s="2"/>
      <c r="B53" s="19" t="s">
        <v>28</v>
      </c>
      <c r="C53" s="7" t="s">
        <v>87</v>
      </c>
      <c r="D53" s="38"/>
      <c r="E53" s="112">
        <v>41402</v>
      </c>
      <c r="F53" s="107">
        <v>1097315.1499999999</v>
      </c>
      <c r="G53" s="102">
        <v>0</v>
      </c>
      <c r="I53" s="133"/>
      <c r="K53" s="163">
        <f>SUM(E53:J53)</f>
        <v>1138717.1499999999</v>
      </c>
      <c r="M53" s="132"/>
    </row>
    <row r="54" spans="1:14" ht="20.100000000000001" customHeight="1" x14ac:dyDescent="0.25">
      <c r="A54" s="2">
        <v>2</v>
      </c>
      <c r="B54" s="181" t="s">
        <v>20</v>
      </c>
      <c r="C54" s="182"/>
      <c r="D54" s="19"/>
      <c r="E54" s="109"/>
      <c r="F54" s="107"/>
      <c r="G54" s="107"/>
    </row>
    <row r="55" spans="1:14" ht="37.5" customHeight="1" x14ac:dyDescent="0.25">
      <c r="A55" s="2"/>
      <c r="B55" s="19" t="s">
        <v>29</v>
      </c>
      <c r="C55" s="7" t="s">
        <v>22</v>
      </c>
      <c r="D55" s="19">
        <v>5</v>
      </c>
      <c r="E55" s="104">
        <v>1</v>
      </c>
      <c r="F55" s="103">
        <v>14</v>
      </c>
      <c r="G55" s="103">
        <v>0</v>
      </c>
      <c r="M55" s="136"/>
      <c r="N55" s="132"/>
    </row>
    <row r="56" spans="1:14" ht="64.5" customHeight="1" x14ac:dyDescent="0.25">
      <c r="A56" s="2"/>
      <c r="B56" s="2" t="s">
        <v>114</v>
      </c>
      <c r="C56" s="39" t="s">
        <v>112</v>
      </c>
      <c r="D56" s="39">
        <v>0</v>
      </c>
      <c r="E56" s="117" t="s">
        <v>116</v>
      </c>
      <c r="F56" s="117" t="s">
        <v>116</v>
      </c>
      <c r="G56" s="103">
        <v>0</v>
      </c>
      <c r="M56" s="136"/>
      <c r="N56" s="164"/>
    </row>
    <row r="57" spans="1:14" ht="20.100000000000001" customHeight="1" x14ac:dyDescent="0.25">
      <c r="A57" s="2">
        <v>3</v>
      </c>
      <c r="B57" s="181" t="s">
        <v>23</v>
      </c>
      <c r="C57" s="182"/>
      <c r="D57" s="19"/>
      <c r="E57" s="109"/>
      <c r="F57" s="107"/>
      <c r="G57" s="107"/>
    </row>
    <row r="58" spans="1:14" ht="20.100000000000001" customHeight="1" x14ac:dyDescent="0.25">
      <c r="A58" s="2"/>
      <c r="B58" s="19" t="s">
        <v>30</v>
      </c>
      <c r="C58" s="7" t="s">
        <v>87</v>
      </c>
      <c r="D58" s="43">
        <f>D53/D55</f>
        <v>0</v>
      </c>
      <c r="E58" s="110">
        <f>E53/E55</f>
        <v>41402</v>
      </c>
      <c r="F58" s="102">
        <f>F53/F55</f>
        <v>78379.653571428571</v>
      </c>
      <c r="G58" s="102">
        <v>0</v>
      </c>
    </row>
    <row r="59" spans="1:14" ht="28.5" customHeight="1" x14ac:dyDescent="0.25">
      <c r="A59" s="2"/>
      <c r="B59" s="2" t="s">
        <v>115</v>
      </c>
      <c r="C59" s="7" t="s">
        <v>87</v>
      </c>
      <c r="D59" s="116">
        <v>0</v>
      </c>
      <c r="E59" s="119"/>
      <c r="F59" s="119"/>
      <c r="G59" s="115"/>
    </row>
    <row r="60" spans="1:14" ht="20.100000000000001" customHeight="1" x14ac:dyDescent="0.25">
      <c r="A60" s="2"/>
      <c r="B60" s="166" t="s">
        <v>25</v>
      </c>
      <c r="C60" s="167"/>
      <c r="D60" s="19"/>
      <c r="E60" s="16"/>
      <c r="F60" s="12"/>
      <c r="G60" s="12"/>
    </row>
    <row r="61" spans="1:14" ht="20.100000000000001" customHeight="1" x14ac:dyDescent="0.25">
      <c r="A61" s="2">
        <v>4</v>
      </c>
      <c r="B61" s="19" t="s">
        <v>26</v>
      </c>
      <c r="C61" s="7" t="s">
        <v>27</v>
      </c>
      <c r="D61" s="19">
        <v>3</v>
      </c>
      <c r="E61" s="104">
        <v>0</v>
      </c>
      <c r="F61" s="103">
        <v>0</v>
      </c>
      <c r="G61" s="103">
        <v>0</v>
      </c>
    </row>
    <row r="62" spans="1:14" ht="20.100000000000001" customHeight="1" x14ac:dyDescent="0.25">
      <c r="A62" s="2"/>
      <c r="B62" s="186" t="s">
        <v>32</v>
      </c>
      <c r="C62" s="187"/>
      <c r="D62" s="187"/>
      <c r="E62" s="187"/>
      <c r="F62" s="187"/>
      <c r="G62" s="188"/>
    </row>
    <row r="63" spans="1:14" ht="20.100000000000001" customHeight="1" x14ac:dyDescent="0.25">
      <c r="A63" s="2">
        <v>1</v>
      </c>
      <c r="B63" s="181" t="s">
        <v>18</v>
      </c>
      <c r="C63" s="182"/>
      <c r="D63" s="7"/>
      <c r="E63" s="29"/>
      <c r="F63" s="30"/>
      <c r="G63" s="31"/>
    </row>
    <row r="64" spans="1:14" ht="33.75" customHeight="1" x14ac:dyDescent="0.25">
      <c r="A64" s="2"/>
      <c r="B64" s="19" t="s">
        <v>28</v>
      </c>
      <c r="C64" s="7" t="s">
        <v>87</v>
      </c>
      <c r="D64" s="46">
        <v>0</v>
      </c>
      <c r="E64" s="102">
        <v>491361.63</v>
      </c>
      <c r="F64" s="102">
        <v>93203.227000000014</v>
      </c>
      <c r="G64" s="38">
        <v>0</v>
      </c>
      <c r="I64" s="132"/>
      <c r="J64" s="132"/>
      <c r="K64" s="162">
        <f>SUM(E64:J64)</f>
        <v>584564.85700000008</v>
      </c>
    </row>
    <row r="65" spans="1:14" ht="20.100000000000001" customHeight="1" x14ac:dyDescent="0.25">
      <c r="A65" s="2">
        <v>2</v>
      </c>
      <c r="B65" s="181" t="s">
        <v>20</v>
      </c>
      <c r="C65" s="182"/>
      <c r="D65" s="7"/>
      <c r="E65" s="29"/>
      <c r="F65" s="29"/>
      <c r="G65" s="29"/>
      <c r="I65" s="131"/>
    </row>
    <row r="66" spans="1:14" ht="28.5" customHeight="1" x14ac:dyDescent="0.25">
      <c r="A66" s="2"/>
      <c r="B66" s="19" t="s">
        <v>29</v>
      </c>
      <c r="C66" s="7" t="s">
        <v>22</v>
      </c>
      <c r="D66" s="7">
        <v>0</v>
      </c>
      <c r="E66" s="105">
        <v>9</v>
      </c>
      <c r="F66" s="105">
        <v>4</v>
      </c>
      <c r="G66" s="105">
        <v>0</v>
      </c>
      <c r="N66" s="132"/>
    </row>
    <row r="67" spans="1:14" ht="20.100000000000001" customHeight="1" x14ac:dyDescent="0.25">
      <c r="A67" s="2">
        <v>3</v>
      </c>
      <c r="B67" s="181" t="s">
        <v>23</v>
      </c>
      <c r="C67" s="182"/>
      <c r="D67" s="7"/>
      <c r="E67" s="29"/>
      <c r="F67" s="30"/>
      <c r="G67" s="31"/>
    </row>
    <row r="68" spans="1:14" ht="33.75" customHeight="1" x14ac:dyDescent="0.25">
      <c r="A68" s="2"/>
      <c r="B68" s="19" t="s">
        <v>24</v>
      </c>
      <c r="C68" s="7" t="s">
        <v>87</v>
      </c>
      <c r="D68" s="46">
        <v>0</v>
      </c>
      <c r="E68" s="111">
        <f>E64/E66</f>
        <v>54595.736666666664</v>
      </c>
      <c r="F68" s="111">
        <f>F64/F66</f>
        <v>23300.806750000003</v>
      </c>
      <c r="G68" s="46">
        <v>0</v>
      </c>
      <c r="N68" s="131"/>
    </row>
    <row r="69" spans="1:14" ht="20.100000000000001" customHeight="1" x14ac:dyDescent="0.25">
      <c r="A69" s="2">
        <v>4</v>
      </c>
      <c r="B69" s="181" t="s">
        <v>25</v>
      </c>
      <c r="C69" s="182"/>
      <c r="D69" s="7"/>
      <c r="E69" s="29"/>
      <c r="F69" s="30"/>
      <c r="G69" s="31"/>
    </row>
    <row r="70" spans="1:14" ht="20.100000000000001" customHeight="1" x14ac:dyDescent="0.25">
      <c r="A70" s="2"/>
      <c r="B70" s="19" t="s">
        <v>26</v>
      </c>
      <c r="C70" s="7" t="s">
        <v>27</v>
      </c>
      <c r="D70" s="7">
        <v>0</v>
      </c>
      <c r="E70" s="11">
        <v>0</v>
      </c>
      <c r="F70" s="11">
        <v>0</v>
      </c>
      <c r="G70" s="11">
        <v>0</v>
      </c>
    </row>
    <row r="71" spans="1:14" ht="20.100000000000001" customHeight="1" x14ac:dyDescent="0.25">
      <c r="A71" s="34"/>
      <c r="B71" s="99" t="s">
        <v>60</v>
      </c>
      <c r="C71" s="100"/>
      <c r="D71" s="100"/>
      <c r="E71" s="100"/>
      <c r="F71" s="100"/>
      <c r="G71" s="101"/>
    </row>
    <row r="72" spans="1:14" ht="20.100000000000001" customHeight="1" x14ac:dyDescent="0.25">
      <c r="A72" s="34">
        <v>1</v>
      </c>
      <c r="B72" s="181" t="s">
        <v>18</v>
      </c>
      <c r="C72" s="182"/>
      <c r="D72" s="17"/>
      <c r="E72" s="32"/>
      <c r="F72" s="32"/>
      <c r="G72" s="32"/>
    </row>
    <row r="73" spans="1:14" ht="30" customHeight="1" x14ac:dyDescent="0.25">
      <c r="A73" s="34"/>
      <c r="B73" s="19" t="s">
        <v>28</v>
      </c>
      <c r="C73" s="7" t="s">
        <v>87</v>
      </c>
      <c r="D73" s="47">
        <v>0</v>
      </c>
      <c r="E73" s="148">
        <v>0</v>
      </c>
      <c r="F73" s="148">
        <v>2657034.54</v>
      </c>
      <c r="G73" s="139">
        <v>0</v>
      </c>
      <c r="I73" s="133"/>
      <c r="K73" s="133">
        <f>SUM(E73:J73)</f>
        <v>2657034.54</v>
      </c>
    </row>
    <row r="74" spans="1:14" ht="20.100000000000001" customHeight="1" x14ac:dyDescent="0.25">
      <c r="A74" s="34">
        <v>2</v>
      </c>
      <c r="B74" s="181" t="s">
        <v>20</v>
      </c>
      <c r="C74" s="182"/>
      <c r="D74" s="17"/>
      <c r="E74" s="32"/>
      <c r="F74" s="32"/>
      <c r="G74" s="32"/>
    </row>
    <row r="75" spans="1:14" ht="32.25" customHeight="1" x14ac:dyDescent="0.25">
      <c r="A75" s="34"/>
      <c r="B75" s="19" t="s">
        <v>110</v>
      </c>
      <c r="C75" s="7" t="s">
        <v>22</v>
      </c>
      <c r="D75" s="17">
        <v>0</v>
      </c>
      <c r="E75" s="106">
        <v>0</v>
      </c>
      <c r="F75" s="106">
        <v>13</v>
      </c>
      <c r="G75" s="106">
        <v>0</v>
      </c>
      <c r="I75" s="131"/>
      <c r="K75" s="131"/>
      <c r="M75" s="136"/>
    </row>
    <row r="76" spans="1:14" ht="63" customHeight="1" x14ac:dyDescent="0.25">
      <c r="A76" s="34"/>
      <c r="B76" s="2" t="s">
        <v>111</v>
      </c>
      <c r="C76" s="39" t="s">
        <v>112</v>
      </c>
      <c r="D76" s="39">
        <v>0</v>
      </c>
      <c r="E76" s="117">
        <v>0</v>
      </c>
      <c r="F76" s="117" t="s">
        <v>116</v>
      </c>
      <c r="G76" s="117">
        <v>0</v>
      </c>
    </row>
    <row r="77" spans="1:14" ht="20.100000000000001" customHeight="1" x14ac:dyDescent="0.25">
      <c r="A77" s="34">
        <v>3</v>
      </c>
      <c r="B77" s="181" t="s">
        <v>23</v>
      </c>
      <c r="C77" s="182"/>
      <c r="D77" s="17"/>
      <c r="E77" s="118"/>
      <c r="F77" s="118"/>
      <c r="G77" s="32"/>
    </row>
    <row r="78" spans="1:14" ht="33" customHeight="1" x14ac:dyDescent="0.25">
      <c r="A78" s="34"/>
      <c r="B78" s="2" t="s">
        <v>113</v>
      </c>
      <c r="C78" s="7" t="s">
        <v>87</v>
      </c>
      <c r="D78" s="17">
        <v>0</v>
      </c>
      <c r="E78" s="117"/>
      <c r="F78" s="117"/>
      <c r="G78" s="32"/>
      <c r="M78" s="136"/>
    </row>
    <row r="79" spans="1:14" ht="20.100000000000001" customHeight="1" x14ac:dyDescent="0.25">
      <c r="A79" s="34"/>
      <c r="B79" s="19" t="s">
        <v>24</v>
      </c>
      <c r="C79" s="7" t="s">
        <v>87</v>
      </c>
      <c r="D79" s="47">
        <v>0</v>
      </c>
      <c r="E79" s="160">
        <v>0</v>
      </c>
      <c r="F79" s="127">
        <f>F73/F75</f>
        <v>204387.2723076923</v>
      </c>
      <c r="G79" s="47">
        <v>0</v>
      </c>
    </row>
    <row r="80" spans="1:14" ht="20.100000000000001" customHeight="1" x14ac:dyDescent="0.25">
      <c r="A80" s="34">
        <v>4</v>
      </c>
      <c r="B80" s="181" t="s">
        <v>25</v>
      </c>
      <c r="C80" s="182"/>
      <c r="D80" s="17"/>
      <c r="E80" s="32"/>
      <c r="F80" s="32"/>
      <c r="G80" s="32"/>
    </row>
    <row r="81" spans="1:7" ht="20.100000000000001" customHeight="1" x14ac:dyDescent="0.25">
      <c r="A81" s="34"/>
      <c r="B81" s="19" t="s">
        <v>26</v>
      </c>
      <c r="C81" s="11" t="s">
        <v>27</v>
      </c>
      <c r="D81" s="17">
        <v>0</v>
      </c>
      <c r="E81" s="11">
        <v>0</v>
      </c>
      <c r="F81" s="11">
        <v>0</v>
      </c>
      <c r="G81" s="11">
        <v>0</v>
      </c>
    </row>
    <row r="83" spans="1:7" ht="15.75" x14ac:dyDescent="0.25">
      <c r="B83" s="49" t="s">
        <v>141</v>
      </c>
      <c r="C83" s="49"/>
      <c r="D83" s="144"/>
      <c r="E83" s="49" t="s">
        <v>142</v>
      </c>
      <c r="F83" s="49"/>
    </row>
    <row r="84" spans="1:7" ht="12.75" customHeight="1" x14ac:dyDescent="0.25">
      <c r="B84" s="49"/>
      <c r="C84" s="49"/>
      <c r="D84" s="144"/>
      <c r="E84" s="145"/>
      <c r="F84" s="145"/>
    </row>
    <row r="85" spans="1:7" ht="15.75" x14ac:dyDescent="0.25">
      <c r="B85" s="49" t="s">
        <v>120</v>
      </c>
      <c r="C85" s="49"/>
      <c r="D85" s="144"/>
      <c r="E85" s="49" t="s">
        <v>126</v>
      </c>
      <c r="F85" s="49"/>
      <c r="G85" s="114"/>
    </row>
  </sheetData>
  <mergeCells count="33">
    <mergeCell ref="B77:C77"/>
    <mergeCell ref="B80:C80"/>
    <mergeCell ref="B72:C72"/>
    <mergeCell ref="B74:C74"/>
    <mergeCell ref="B62:G62"/>
    <mergeCell ref="B69:C69"/>
    <mergeCell ref="B67:C67"/>
    <mergeCell ref="B65:C65"/>
    <mergeCell ref="B63:C63"/>
    <mergeCell ref="B52:C52"/>
    <mergeCell ref="B54:C54"/>
    <mergeCell ref="B57:C57"/>
    <mergeCell ref="B40:C40"/>
    <mergeCell ref="B42:G42"/>
    <mergeCell ref="B43:C43"/>
    <mergeCell ref="B45:C45"/>
    <mergeCell ref="B47:C47"/>
    <mergeCell ref="B60:C60"/>
    <mergeCell ref="E1:G1"/>
    <mergeCell ref="B38:C38"/>
    <mergeCell ref="B2:G2"/>
    <mergeCell ref="A3:A4"/>
    <mergeCell ref="B3:B4"/>
    <mergeCell ref="C3:C4"/>
    <mergeCell ref="D3:D4"/>
    <mergeCell ref="E3:G3"/>
    <mergeCell ref="B15:G15"/>
    <mergeCell ref="B24:G24"/>
    <mergeCell ref="B33:G33"/>
    <mergeCell ref="B34:C34"/>
    <mergeCell ref="B36:C36"/>
    <mergeCell ref="B49:C49"/>
    <mergeCell ref="B51:G51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24" fitToHeight="0" orientation="landscape" useFirstPageNumber="1" r:id="rId1"/>
  <headerFooter differentFirst="1" alignWithMargins="0">
    <oddHeader xml:space="preserve">&amp;R&amp;"Times New Roman,Обычный"Продовження додатка&amp;12          </oddHeader>
    <oddFooter>&amp;C&amp;P</oddFooter>
    <firstHeader xml:space="preserve">&amp;C
</firstHeader>
    <firstFooter>&amp;C&amp;P</firstFooter>
  </headerFooter>
  <rowBreaks count="1" manualBreakCount="1">
    <brk id="17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83"/>
  <sheetViews>
    <sheetView view="pageBreakPreview" topLeftCell="A5" zoomScale="68" zoomScaleNormal="70" zoomScaleSheetLayoutView="68" zoomScalePageLayoutView="85" workbookViewId="0">
      <selection activeCell="P15" sqref="P15"/>
    </sheetView>
  </sheetViews>
  <sheetFormatPr defaultColWidth="9.140625" defaultRowHeight="15" x14ac:dyDescent="0.25"/>
  <cols>
    <col min="1" max="1" width="5" style="1" customWidth="1"/>
    <col min="2" max="2" width="22.28515625" style="1" customWidth="1"/>
    <col min="3" max="3" width="44.5703125" style="1" customWidth="1"/>
    <col min="4" max="4" width="11.140625" style="1" customWidth="1"/>
    <col min="5" max="5" width="12.42578125" style="1" customWidth="1"/>
    <col min="6" max="6" width="11" style="5" customWidth="1"/>
    <col min="7" max="7" width="14.140625" style="6" customWidth="1"/>
    <col min="8" max="8" width="12.5703125" style="6" customWidth="1"/>
    <col min="9" max="9" width="13.42578125" style="6" customWidth="1"/>
    <col min="10" max="10" width="21.28515625" style="1" customWidth="1"/>
    <col min="11" max="11" width="26.140625" style="1" customWidth="1"/>
    <col min="12" max="12" width="14.5703125" style="1" bestFit="1" customWidth="1"/>
    <col min="13" max="13" width="11.140625" style="1" bestFit="1" customWidth="1"/>
    <col min="14" max="14" width="22.42578125" style="1" customWidth="1"/>
    <col min="15" max="15" width="9.140625" style="1"/>
    <col min="16" max="16" width="10.42578125" style="1" bestFit="1" customWidth="1"/>
    <col min="17" max="17" width="11.140625" style="1" bestFit="1" customWidth="1"/>
    <col min="18" max="18" width="15.28515625" style="1" customWidth="1"/>
    <col min="19" max="19" width="10.42578125" style="1" bestFit="1" customWidth="1"/>
    <col min="20" max="16384" width="9.140625" style="1"/>
  </cols>
  <sheetData>
    <row r="1" spans="1:19" ht="36" customHeight="1" x14ac:dyDescent="0.25">
      <c r="C1" s="3"/>
      <c r="I1" s="236" t="s">
        <v>52</v>
      </c>
      <c r="J1" s="236"/>
    </row>
    <row r="2" spans="1:19" ht="67.5" customHeight="1" x14ac:dyDescent="0.25">
      <c r="B2" s="171" t="s">
        <v>151</v>
      </c>
      <c r="C2" s="171"/>
      <c r="D2" s="171"/>
      <c r="E2" s="171"/>
      <c r="F2" s="171"/>
      <c r="G2" s="171"/>
      <c r="H2" s="171"/>
      <c r="I2" s="171"/>
      <c r="J2" s="171"/>
    </row>
    <row r="3" spans="1:19" ht="49.5" customHeight="1" x14ac:dyDescent="0.25">
      <c r="A3" s="198" t="s">
        <v>0</v>
      </c>
      <c r="B3" s="198" t="s">
        <v>1</v>
      </c>
      <c r="C3" s="198" t="s">
        <v>2</v>
      </c>
      <c r="D3" s="198" t="s">
        <v>3</v>
      </c>
      <c r="E3" s="172" t="s">
        <v>4</v>
      </c>
      <c r="F3" s="198" t="s">
        <v>5</v>
      </c>
      <c r="G3" s="177" t="s">
        <v>260</v>
      </c>
      <c r="H3" s="177"/>
      <c r="I3" s="177"/>
      <c r="J3" s="177" t="s">
        <v>6</v>
      </c>
    </row>
    <row r="4" spans="1:19" ht="22.5" customHeight="1" x14ac:dyDescent="0.25">
      <c r="A4" s="198"/>
      <c r="B4" s="198"/>
      <c r="C4" s="198"/>
      <c r="D4" s="198"/>
      <c r="E4" s="173"/>
      <c r="F4" s="198"/>
      <c r="G4" s="23">
        <v>2024</v>
      </c>
      <c r="H4" s="23">
        <v>2025</v>
      </c>
      <c r="I4" s="23">
        <v>2026</v>
      </c>
      <c r="J4" s="177"/>
    </row>
    <row r="5" spans="1:19" s="5" customFormat="1" ht="15" customHeight="1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3">
        <v>7</v>
      </c>
      <c r="H5" s="23">
        <v>8</v>
      </c>
      <c r="I5" s="23">
        <v>9</v>
      </c>
      <c r="J5" s="20">
        <v>10</v>
      </c>
    </row>
    <row r="6" spans="1:19" ht="15" customHeight="1" x14ac:dyDescent="0.25">
      <c r="A6" s="21"/>
      <c r="B6" s="21"/>
      <c r="C6" s="21"/>
      <c r="D6" s="21"/>
      <c r="E6" s="21"/>
      <c r="F6" s="21"/>
      <c r="G6" s="22"/>
      <c r="H6" s="22"/>
      <c r="I6" s="22"/>
      <c r="J6" s="21"/>
    </row>
    <row r="7" spans="1:19" ht="18.75" customHeight="1" x14ac:dyDescent="0.25">
      <c r="A7" s="79"/>
      <c r="B7" s="80"/>
      <c r="C7" s="58" t="s">
        <v>64</v>
      </c>
      <c r="D7" s="59"/>
      <c r="E7" s="59"/>
      <c r="F7" s="59"/>
      <c r="G7" s="59"/>
      <c r="H7" s="59"/>
      <c r="I7" s="59"/>
      <c r="J7" s="60"/>
    </row>
    <row r="8" spans="1:19" ht="82.5" customHeight="1" x14ac:dyDescent="0.25">
      <c r="A8" s="54" t="s">
        <v>41</v>
      </c>
      <c r="B8" s="172" t="s">
        <v>65</v>
      </c>
      <c r="C8" s="53" t="s">
        <v>252</v>
      </c>
      <c r="D8" s="52">
        <v>2025</v>
      </c>
      <c r="E8" s="52" t="s">
        <v>58</v>
      </c>
      <c r="F8" s="2" t="s">
        <v>67</v>
      </c>
      <c r="G8" s="46"/>
      <c r="H8" s="38">
        <v>20106.491000000002</v>
      </c>
      <c r="I8" s="46"/>
      <c r="J8" s="244" t="s">
        <v>145</v>
      </c>
      <c r="K8" s="48"/>
      <c r="M8" s="48"/>
      <c r="N8" s="48">
        <f>SUM(G8:I13)</f>
        <v>757513.83199999994</v>
      </c>
      <c r="O8" s="48"/>
      <c r="Q8" s="48"/>
      <c r="R8" s="48"/>
    </row>
    <row r="9" spans="1:19" ht="80.25" customHeight="1" x14ac:dyDescent="0.25">
      <c r="A9" s="113"/>
      <c r="B9" s="174"/>
      <c r="C9" s="24" t="s">
        <v>174</v>
      </c>
      <c r="D9" s="52">
        <v>2025</v>
      </c>
      <c r="E9" s="2" t="s">
        <v>58</v>
      </c>
      <c r="F9" s="2" t="s">
        <v>67</v>
      </c>
      <c r="G9" s="7"/>
      <c r="H9" s="38">
        <v>41529.141000000003</v>
      </c>
      <c r="I9" s="38"/>
      <c r="J9" s="245"/>
      <c r="K9" s="48"/>
      <c r="M9" s="48"/>
      <c r="N9" s="48"/>
      <c r="R9" s="48"/>
    </row>
    <row r="10" spans="1:19" ht="89.25" customHeight="1" x14ac:dyDescent="0.25">
      <c r="A10" s="113"/>
      <c r="B10" s="174"/>
      <c r="C10" s="24" t="s">
        <v>175</v>
      </c>
      <c r="D10" s="2">
        <v>2025</v>
      </c>
      <c r="E10" s="2" t="s">
        <v>58</v>
      </c>
      <c r="F10" s="2" t="s">
        <v>63</v>
      </c>
      <c r="G10" s="46"/>
      <c r="H10" s="46">
        <v>7293.96</v>
      </c>
      <c r="I10" s="38"/>
      <c r="J10" s="245"/>
      <c r="N10" s="48"/>
      <c r="R10" s="48"/>
    </row>
    <row r="11" spans="1:19" ht="97.5" customHeight="1" x14ac:dyDescent="0.25">
      <c r="A11" s="113"/>
      <c r="B11" s="173"/>
      <c r="C11" s="24" t="s">
        <v>104</v>
      </c>
      <c r="D11" s="2">
        <v>2024</v>
      </c>
      <c r="E11" s="2"/>
      <c r="F11" s="2" t="s">
        <v>63</v>
      </c>
      <c r="G11" s="38">
        <v>84.24</v>
      </c>
      <c r="H11" s="38"/>
      <c r="I11" s="38"/>
      <c r="J11" s="246"/>
      <c r="M11" s="48">
        <f>SUM(I12:I13)</f>
        <v>234900</v>
      </c>
      <c r="N11" s="48"/>
      <c r="O11" s="48"/>
      <c r="P11" s="48">
        <f>G11+G12+G33+G37+G38+G39+G40+G41+G45+G46+G50+G54+G55+G56+G57+G58+G61+G62+G64+G95+G120+G124+G125+G129+G131+G132+G133+G134+G135</f>
        <v>395613.674</v>
      </c>
      <c r="R11" s="48">
        <f>H8+H9+H10+H12+H15+H16+H17+H18+H19+H20+H21+H22+H24+H25+H26+H27+H28+H30+H31+H34+H35+H36+H43+H44+H52+H66+H67+H69+H71+H72+H73+H74+H77+H78+H79+H80+H81+H82+H83+H84+H85+H86+H87+H89+H91+H93+H97+H98+H99+H100+H101+H102+H103+H104+H107+H108+H109+H110+H111+H112+H113+H114+H115+H118+H119+H121+H137+H139+H141+H142+H143+H144+H145+H146+H147+H148+H149+H150+H151</f>
        <v>4333081.6109999996</v>
      </c>
    </row>
    <row r="12" spans="1:19" ht="90" customHeight="1" x14ac:dyDescent="0.25">
      <c r="A12" s="267" t="s">
        <v>134</v>
      </c>
      <c r="B12" s="172" t="s">
        <v>173</v>
      </c>
      <c r="C12" s="243" t="s">
        <v>135</v>
      </c>
      <c r="D12" s="198" t="s">
        <v>152</v>
      </c>
      <c r="E12" s="198" t="s">
        <v>222</v>
      </c>
      <c r="F12" s="2" t="s">
        <v>63</v>
      </c>
      <c r="G12" s="46">
        <v>29700</v>
      </c>
      <c r="H12" s="46">
        <v>45900</v>
      </c>
      <c r="I12" s="129">
        <v>39150</v>
      </c>
      <c r="J12" s="272" t="s">
        <v>136</v>
      </c>
      <c r="M12" s="48"/>
      <c r="N12" s="134"/>
      <c r="O12" s="130"/>
      <c r="P12" s="48">
        <f>G53+G59+G63+G65+G96</f>
        <v>80834.421000000002</v>
      </c>
      <c r="Q12" s="1" t="s">
        <v>130</v>
      </c>
      <c r="R12" s="48">
        <f>H23+H29+H68+H88+H90+H122+H123</f>
        <v>1022859.545</v>
      </c>
    </row>
    <row r="13" spans="1:19" ht="110.25" customHeight="1" x14ac:dyDescent="0.25">
      <c r="A13" s="267"/>
      <c r="B13" s="173"/>
      <c r="C13" s="243"/>
      <c r="D13" s="198"/>
      <c r="E13" s="198"/>
      <c r="F13" s="2" t="s">
        <v>137</v>
      </c>
      <c r="G13" s="46">
        <v>148500</v>
      </c>
      <c r="H13" s="46">
        <v>229500</v>
      </c>
      <c r="I13" s="61">
        <v>195750</v>
      </c>
      <c r="J13" s="273"/>
      <c r="M13" s="134"/>
      <c r="N13" s="134"/>
      <c r="O13" s="137"/>
      <c r="P13" s="48">
        <f>G13+G47+G60+G127+G130</f>
        <v>496184.5</v>
      </c>
      <c r="R13" s="48">
        <f>H13+H32+H75+H105+H106</f>
        <v>377713</v>
      </c>
    </row>
    <row r="14" spans="1:19" ht="21.75" customHeight="1" x14ac:dyDescent="0.25">
      <c r="A14" s="57"/>
      <c r="B14" s="57"/>
      <c r="C14" s="240" t="s">
        <v>34</v>
      </c>
      <c r="D14" s="241"/>
      <c r="E14" s="241"/>
      <c r="F14" s="242"/>
      <c r="G14" s="237"/>
      <c r="H14" s="238"/>
      <c r="I14" s="238"/>
      <c r="J14" s="239"/>
    </row>
    <row r="15" spans="1:19" ht="123.75" customHeight="1" x14ac:dyDescent="0.25">
      <c r="A15" s="21" t="s">
        <v>42</v>
      </c>
      <c r="B15" s="98" t="s">
        <v>35</v>
      </c>
      <c r="C15" s="50" t="s">
        <v>253</v>
      </c>
      <c r="D15" s="2">
        <v>2025</v>
      </c>
      <c r="E15" s="2" t="s">
        <v>12</v>
      </c>
      <c r="F15" s="2" t="s">
        <v>63</v>
      </c>
      <c r="G15" s="155"/>
      <c r="H15" s="38">
        <v>2624.64</v>
      </c>
      <c r="I15" s="36"/>
      <c r="J15" s="86" t="s">
        <v>49</v>
      </c>
      <c r="K15" s="48"/>
      <c r="N15" s="48">
        <f>SUM(G15:I50)</f>
        <v>539272.30200000003</v>
      </c>
      <c r="S15" s="48"/>
    </row>
    <row r="16" spans="1:19" ht="58.5" customHeight="1" x14ac:dyDescent="0.25">
      <c r="A16" s="21"/>
      <c r="B16" s="62"/>
      <c r="C16" s="24" t="s">
        <v>262</v>
      </c>
      <c r="D16" s="2">
        <v>2025</v>
      </c>
      <c r="E16" s="2" t="s">
        <v>12</v>
      </c>
      <c r="F16" s="2" t="s">
        <v>63</v>
      </c>
      <c r="G16" s="61"/>
      <c r="H16" s="38">
        <v>258.7</v>
      </c>
      <c r="I16" s="36"/>
      <c r="J16" s="63"/>
      <c r="N16" s="48"/>
    </row>
    <row r="17" spans="1:14" ht="64.5" customHeight="1" x14ac:dyDescent="0.25">
      <c r="A17" s="21"/>
      <c r="B17" s="24"/>
      <c r="C17" s="120" t="s">
        <v>263</v>
      </c>
      <c r="D17" s="19">
        <v>2025</v>
      </c>
      <c r="E17" s="19" t="s">
        <v>12</v>
      </c>
      <c r="F17" s="19" t="s">
        <v>63</v>
      </c>
      <c r="G17" s="38"/>
      <c r="H17" s="38">
        <v>7244.68</v>
      </c>
      <c r="I17" s="38"/>
      <c r="J17" s="19"/>
      <c r="M17" s="48"/>
    </row>
    <row r="18" spans="1:14" ht="81" customHeight="1" x14ac:dyDescent="0.25">
      <c r="A18" s="21"/>
      <c r="B18" s="24"/>
      <c r="C18" s="24" t="s">
        <v>264</v>
      </c>
      <c r="D18" s="2">
        <v>2025</v>
      </c>
      <c r="E18" s="2" t="s">
        <v>12</v>
      </c>
      <c r="F18" s="2" t="s">
        <v>63</v>
      </c>
      <c r="G18" s="36"/>
      <c r="H18" s="38">
        <v>1200</v>
      </c>
      <c r="I18" s="36"/>
      <c r="J18" s="2"/>
      <c r="M18" s="48">
        <f>SUM(H15:H50)</f>
        <v>362706.70900000009</v>
      </c>
    </row>
    <row r="19" spans="1:14" ht="88.5" customHeight="1" x14ac:dyDescent="0.25">
      <c r="A19" s="26"/>
      <c r="B19" s="26"/>
      <c r="C19" s="70" t="s">
        <v>265</v>
      </c>
      <c r="D19" s="19">
        <v>2025</v>
      </c>
      <c r="E19" s="19" t="s">
        <v>12</v>
      </c>
      <c r="F19" s="19" t="s">
        <v>63</v>
      </c>
      <c r="G19" s="38"/>
      <c r="H19" s="38">
        <v>16349.441999999999</v>
      </c>
      <c r="I19" s="38"/>
      <c r="J19" s="2"/>
      <c r="N19" s="1" t="s">
        <v>130</v>
      </c>
    </row>
    <row r="20" spans="1:14" ht="70.5" customHeight="1" x14ac:dyDescent="0.25">
      <c r="A20" s="21"/>
      <c r="B20" s="24"/>
      <c r="C20" s="24" t="s">
        <v>266</v>
      </c>
      <c r="D20" s="2">
        <v>2025</v>
      </c>
      <c r="E20" s="2" t="s">
        <v>12</v>
      </c>
      <c r="F20" s="2" t="s">
        <v>63</v>
      </c>
      <c r="G20" s="36"/>
      <c r="H20" s="36">
        <v>2400</v>
      </c>
      <c r="I20" s="36"/>
      <c r="J20" s="2"/>
    </row>
    <row r="21" spans="1:14" ht="69.75" customHeight="1" x14ac:dyDescent="0.25">
      <c r="A21" s="21"/>
      <c r="B21" s="24"/>
      <c r="C21" s="24" t="s">
        <v>267</v>
      </c>
      <c r="D21" s="2">
        <v>2025</v>
      </c>
      <c r="E21" s="2" t="s">
        <v>12</v>
      </c>
      <c r="F21" s="2" t="s">
        <v>63</v>
      </c>
      <c r="G21" s="37"/>
      <c r="H21" s="38">
        <v>4588.25</v>
      </c>
      <c r="I21" s="36"/>
      <c r="J21" s="2"/>
    </row>
    <row r="22" spans="1:14" ht="44.25" customHeight="1" x14ac:dyDescent="0.25">
      <c r="A22" s="193"/>
      <c r="B22" s="193"/>
      <c r="C22" s="243" t="s">
        <v>268</v>
      </c>
      <c r="D22" s="198">
        <v>2025</v>
      </c>
      <c r="E22" s="198" t="s">
        <v>12</v>
      </c>
      <c r="F22" s="2" t="s">
        <v>63</v>
      </c>
      <c r="G22" s="46"/>
      <c r="H22" s="38">
        <v>11056.08</v>
      </c>
      <c r="I22" s="38"/>
      <c r="J22" s="198"/>
    </row>
    <row r="23" spans="1:14" ht="39.75" customHeight="1" x14ac:dyDescent="0.25">
      <c r="A23" s="193"/>
      <c r="B23" s="193"/>
      <c r="C23" s="243"/>
      <c r="D23" s="198"/>
      <c r="E23" s="198"/>
      <c r="F23" s="2" t="s">
        <v>9</v>
      </c>
      <c r="G23" s="46"/>
      <c r="H23" s="38">
        <v>99504.75</v>
      </c>
      <c r="I23" s="38"/>
      <c r="J23" s="198"/>
    </row>
    <row r="24" spans="1:14" ht="66" customHeight="1" x14ac:dyDescent="0.25">
      <c r="A24" s="20"/>
      <c r="B24" s="20"/>
      <c r="C24" s="24" t="s">
        <v>269</v>
      </c>
      <c r="D24" s="2">
        <v>2025</v>
      </c>
      <c r="E24" s="2" t="s">
        <v>12</v>
      </c>
      <c r="F24" s="2" t="s">
        <v>105</v>
      </c>
      <c r="G24" s="40"/>
      <c r="H24" s="7">
        <v>10152.370000000001</v>
      </c>
      <c r="I24" s="7"/>
      <c r="J24" s="2"/>
    </row>
    <row r="25" spans="1:14" ht="65.25" customHeight="1" x14ac:dyDescent="0.25">
      <c r="A25" s="20"/>
      <c r="B25" s="20"/>
      <c r="C25" s="24" t="s">
        <v>270</v>
      </c>
      <c r="D25" s="2">
        <v>2025</v>
      </c>
      <c r="E25" s="2" t="s">
        <v>12</v>
      </c>
      <c r="F25" s="2" t="s">
        <v>105</v>
      </c>
      <c r="G25" s="40"/>
      <c r="H25" s="38">
        <v>11193.4</v>
      </c>
      <c r="I25" s="38"/>
      <c r="J25" s="2"/>
    </row>
    <row r="26" spans="1:14" ht="65.25" customHeight="1" x14ac:dyDescent="0.25">
      <c r="A26" s="20"/>
      <c r="B26" s="20"/>
      <c r="C26" s="24" t="s">
        <v>271</v>
      </c>
      <c r="D26" s="2">
        <v>2025</v>
      </c>
      <c r="E26" s="2" t="s">
        <v>12</v>
      </c>
      <c r="F26" s="2" t="s">
        <v>105</v>
      </c>
      <c r="G26" s="40"/>
      <c r="H26" s="38">
        <v>9954.5400000000009</v>
      </c>
      <c r="I26" s="38"/>
      <c r="J26" s="2"/>
    </row>
    <row r="27" spans="1:14" ht="93" customHeight="1" x14ac:dyDescent="0.25">
      <c r="A27" s="56"/>
      <c r="B27" s="56"/>
      <c r="C27" s="122" t="s">
        <v>272</v>
      </c>
      <c r="D27" s="121">
        <v>2025</v>
      </c>
      <c r="E27" s="121" t="s">
        <v>12</v>
      </c>
      <c r="F27" s="2" t="s">
        <v>63</v>
      </c>
      <c r="G27" s="36"/>
      <c r="H27" s="38">
        <v>1498.37</v>
      </c>
      <c r="I27" s="36"/>
      <c r="J27" s="2"/>
    </row>
    <row r="28" spans="1:14" ht="45.75" customHeight="1" x14ac:dyDescent="0.25">
      <c r="A28" s="205"/>
      <c r="B28" s="205"/>
      <c r="C28" s="234" t="s">
        <v>273</v>
      </c>
      <c r="D28" s="172">
        <v>2025</v>
      </c>
      <c r="E28" s="172" t="s">
        <v>12</v>
      </c>
      <c r="F28" s="2" t="s">
        <v>63</v>
      </c>
      <c r="G28" s="40"/>
      <c r="H28" s="38">
        <v>2138.2600000000002</v>
      </c>
      <c r="I28" s="38"/>
      <c r="J28" s="172"/>
    </row>
    <row r="29" spans="1:14" ht="42.75" customHeight="1" x14ac:dyDescent="0.25">
      <c r="A29" s="206"/>
      <c r="B29" s="206"/>
      <c r="C29" s="235"/>
      <c r="D29" s="173"/>
      <c r="E29" s="173"/>
      <c r="F29" s="2" t="s">
        <v>9</v>
      </c>
      <c r="G29" s="40"/>
      <c r="H29" s="38">
        <v>4989.28</v>
      </c>
      <c r="I29" s="38"/>
      <c r="J29" s="173"/>
    </row>
    <row r="30" spans="1:14" ht="75.75" customHeight="1" x14ac:dyDescent="0.25">
      <c r="A30" s="20"/>
      <c r="B30" s="20"/>
      <c r="C30" s="149" t="s">
        <v>274</v>
      </c>
      <c r="D30" s="19">
        <v>2025</v>
      </c>
      <c r="E30" s="19" t="s">
        <v>58</v>
      </c>
      <c r="F30" s="19" t="s">
        <v>63</v>
      </c>
      <c r="G30" s="38"/>
      <c r="H30" s="38">
        <v>4480.3500000000004</v>
      </c>
      <c r="I30" s="154"/>
      <c r="J30" s="19"/>
    </row>
    <row r="31" spans="1:14" ht="38.25" customHeight="1" x14ac:dyDescent="0.25">
      <c r="A31" s="205"/>
      <c r="B31" s="205"/>
      <c r="C31" s="207" t="s">
        <v>275</v>
      </c>
      <c r="D31" s="198">
        <v>2025</v>
      </c>
      <c r="E31" s="198" t="s">
        <v>58</v>
      </c>
      <c r="F31" s="121" t="s">
        <v>63</v>
      </c>
      <c r="G31" s="37"/>
      <c r="H31" s="142">
        <v>1500</v>
      </c>
      <c r="I31" s="142"/>
      <c r="J31" s="2"/>
    </row>
    <row r="32" spans="1:14" ht="40.5" customHeight="1" x14ac:dyDescent="0.25">
      <c r="A32" s="206"/>
      <c r="B32" s="206"/>
      <c r="C32" s="208"/>
      <c r="D32" s="198"/>
      <c r="E32" s="198"/>
      <c r="F32" s="19" t="s">
        <v>75</v>
      </c>
      <c r="G32" s="37"/>
      <c r="H32" s="142">
        <v>140000</v>
      </c>
      <c r="I32" s="142"/>
      <c r="J32" s="140"/>
    </row>
    <row r="33" spans="1:13" ht="79.5" customHeight="1" x14ac:dyDescent="0.25">
      <c r="A33" s="126"/>
      <c r="B33" s="20"/>
      <c r="C33" s="153" t="s">
        <v>276</v>
      </c>
      <c r="D33" s="19">
        <v>2024</v>
      </c>
      <c r="E33" s="19" t="s">
        <v>58</v>
      </c>
      <c r="F33" s="141" t="s">
        <v>63</v>
      </c>
      <c r="G33" s="46">
        <v>19224.12</v>
      </c>
      <c r="H33" s="142"/>
      <c r="I33" s="150"/>
      <c r="J33" s="2"/>
    </row>
    <row r="34" spans="1:13" ht="74.25" customHeight="1" x14ac:dyDescent="0.25">
      <c r="A34" s="126"/>
      <c r="B34" s="20"/>
      <c r="C34" s="50" t="s">
        <v>277</v>
      </c>
      <c r="D34" s="19">
        <v>2025</v>
      </c>
      <c r="E34" s="19" t="s">
        <v>58</v>
      </c>
      <c r="F34" s="141" t="s">
        <v>63</v>
      </c>
      <c r="G34" s="138"/>
      <c r="H34" s="142">
        <v>9896.4439999999995</v>
      </c>
      <c r="I34" s="142"/>
      <c r="J34" s="2"/>
    </row>
    <row r="35" spans="1:13" ht="69" customHeight="1" x14ac:dyDescent="0.25">
      <c r="A35" s="126"/>
      <c r="B35" s="20"/>
      <c r="C35" s="149" t="s">
        <v>278</v>
      </c>
      <c r="D35" s="19">
        <v>2025</v>
      </c>
      <c r="E35" s="19" t="s">
        <v>58</v>
      </c>
      <c r="F35" s="141" t="s">
        <v>63</v>
      </c>
      <c r="G35" s="142"/>
      <c r="H35" s="142">
        <v>10298.623</v>
      </c>
      <c r="I35" s="142"/>
      <c r="J35" s="2"/>
    </row>
    <row r="36" spans="1:13" ht="63" customHeight="1" x14ac:dyDescent="0.25">
      <c r="A36" s="20"/>
      <c r="B36" s="20"/>
      <c r="C36" s="149" t="s">
        <v>279</v>
      </c>
      <c r="D36" s="19">
        <v>2025</v>
      </c>
      <c r="E36" s="19" t="s">
        <v>58</v>
      </c>
      <c r="F36" s="19" t="s">
        <v>63</v>
      </c>
      <c r="G36" s="156"/>
      <c r="H36" s="142">
        <v>500</v>
      </c>
      <c r="I36" s="142"/>
      <c r="J36" s="2"/>
    </row>
    <row r="37" spans="1:13" ht="86.25" customHeight="1" x14ac:dyDescent="0.25">
      <c r="A37" s="20"/>
      <c r="B37" s="20"/>
      <c r="C37" s="50" t="s">
        <v>280</v>
      </c>
      <c r="D37" s="2" t="s">
        <v>153</v>
      </c>
      <c r="E37" s="2" t="s">
        <v>58</v>
      </c>
      <c r="F37" s="2" t="s">
        <v>67</v>
      </c>
      <c r="G37" s="156">
        <v>12972.86</v>
      </c>
      <c r="H37" s="150"/>
      <c r="I37" s="142"/>
      <c r="J37" s="2"/>
    </row>
    <row r="38" spans="1:13" ht="97.5" customHeight="1" x14ac:dyDescent="0.25">
      <c r="A38" s="20"/>
      <c r="B38" s="20"/>
      <c r="C38" s="149" t="s">
        <v>281</v>
      </c>
      <c r="D38" s="2" t="s">
        <v>153</v>
      </c>
      <c r="E38" s="2" t="s">
        <v>58</v>
      </c>
      <c r="F38" s="2" t="s">
        <v>63</v>
      </c>
      <c r="G38" s="142">
        <v>47776.014000000003</v>
      </c>
      <c r="H38" s="150"/>
      <c r="I38" s="150"/>
      <c r="J38" s="2"/>
    </row>
    <row r="39" spans="1:13" ht="79.5" customHeight="1" x14ac:dyDescent="0.25">
      <c r="A39" s="20"/>
      <c r="B39" s="20"/>
      <c r="C39" s="149" t="s">
        <v>282</v>
      </c>
      <c r="D39" s="2" t="s">
        <v>153</v>
      </c>
      <c r="E39" s="2" t="s">
        <v>58</v>
      </c>
      <c r="F39" s="2" t="s">
        <v>63</v>
      </c>
      <c r="G39" s="156">
        <v>45651.144999999997</v>
      </c>
      <c r="H39" s="150"/>
      <c r="I39" s="150"/>
      <c r="J39" s="2"/>
    </row>
    <row r="40" spans="1:13" ht="93.75" customHeight="1" x14ac:dyDescent="0.25">
      <c r="A40" s="20"/>
      <c r="B40" s="20"/>
      <c r="C40" s="149" t="s">
        <v>283</v>
      </c>
      <c r="D40" s="2">
        <v>2024</v>
      </c>
      <c r="E40" s="2" t="s">
        <v>12</v>
      </c>
      <c r="F40" s="2" t="s">
        <v>67</v>
      </c>
      <c r="G40" s="155">
        <v>25000</v>
      </c>
      <c r="H40" s="150"/>
      <c r="I40" s="150"/>
      <c r="J40" s="2"/>
    </row>
    <row r="41" spans="1:13" ht="43.5" customHeight="1" x14ac:dyDescent="0.25">
      <c r="A41" s="205"/>
      <c r="B41" s="205"/>
      <c r="C41" s="234" t="s">
        <v>285</v>
      </c>
      <c r="D41" s="172" t="s">
        <v>153</v>
      </c>
      <c r="E41" s="172" t="s">
        <v>58</v>
      </c>
      <c r="F41" s="172" t="s">
        <v>67</v>
      </c>
      <c r="G41" s="228">
        <v>12053.683000000001</v>
      </c>
      <c r="H41" s="230"/>
      <c r="I41" s="230"/>
      <c r="J41" s="172"/>
    </row>
    <row r="42" spans="1:13" ht="53.25" customHeight="1" x14ac:dyDescent="0.25">
      <c r="A42" s="206"/>
      <c r="B42" s="206"/>
      <c r="C42" s="235"/>
      <c r="D42" s="173"/>
      <c r="E42" s="173"/>
      <c r="F42" s="173"/>
      <c r="G42" s="229"/>
      <c r="H42" s="231"/>
      <c r="I42" s="231"/>
      <c r="J42" s="173"/>
    </row>
    <row r="43" spans="1:13" ht="84" customHeight="1" x14ac:dyDescent="0.25">
      <c r="A43" s="20"/>
      <c r="B43" s="20"/>
      <c r="C43" s="151" t="s">
        <v>286</v>
      </c>
      <c r="D43" s="19">
        <v>2025</v>
      </c>
      <c r="E43" s="19" t="s">
        <v>58</v>
      </c>
      <c r="F43" s="19" t="s">
        <v>63</v>
      </c>
      <c r="G43" s="46"/>
      <c r="H43" s="142">
        <v>7348.25</v>
      </c>
      <c r="I43" s="142"/>
      <c r="J43" s="2"/>
    </row>
    <row r="44" spans="1:13" ht="78" customHeight="1" x14ac:dyDescent="0.25">
      <c r="A44" s="20"/>
      <c r="B44" s="20"/>
      <c r="C44" s="151" t="s">
        <v>287</v>
      </c>
      <c r="D44" s="19">
        <v>2025</v>
      </c>
      <c r="E44" s="19" t="s">
        <v>58</v>
      </c>
      <c r="F44" s="19" t="s">
        <v>63</v>
      </c>
      <c r="G44" s="138"/>
      <c r="H44" s="142">
        <v>3530.28</v>
      </c>
      <c r="I44" s="142"/>
      <c r="J44" s="140"/>
    </row>
    <row r="45" spans="1:13" ht="108" customHeight="1" x14ac:dyDescent="0.25">
      <c r="A45" s="20"/>
      <c r="B45" s="172" t="s">
        <v>236</v>
      </c>
      <c r="C45" s="151" t="s">
        <v>288</v>
      </c>
      <c r="D45" s="19">
        <v>2024</v>
      </c>
      <c r="E45" s="19" t="s">
        <v>235</v>
      </c>
      <c r="F45" s="19" t="s">
        <v>63</v>
      </c>
      <c r="G45" s="156">
        <v>4000</v>
      </c>
      <c r="H45" s="142"/>
      <c r="I45" s="142"/>
      <c r="J45" s="172" t="s">
        <v>237</v>
      </c>
    </row>
    <row r="46" spans="1:13" ht="66" customHeight="1" x14ac:dyDescent="0.25">
      <c r="A46" s="53"/>
      <c r="B46" s="174"/>
      <c r="C46" s="234" t="s">
        <v>289</v>
      </c>
      <c r="D46" s="175">
        <v>2024</v>
      </c>
      <c r="E46" s="175" t="s">
        <v>235</v>
      </c>
      <c r="F46" s="19" t="s">
        <v>63</v>
      </c>
      <c r="G46" s="156">
        <v>4840</v>
      </c>
      <c r="H46" s="142"/>
      <c r="I46" s="142"/>
      <c r="J46" s="174"/>
    </row>
    <row r="47" spans="1:13" ht="58.5" customHeight="1" x14ac:dyDescent="0.25">
      <c r="A47" s="157"/>
      <c r="B47" s="173"/>
      <c r="C47" s="235"/>
      <c r="D47" s="214"/>
      <c r="E47" s="214"/>
      <c r="F47" s="19" t="s">
        <v>238</v>
      </c>
      <c r="G47" s="156">
        <v>4491</v>
      </c>
      <c r="H47" s="142"/>
      <c r="I47" s="142"/>
      <c r="J47" s="173"/>
      <c r="L47" s="130"/>
      <c r="M47" s="130"/>
    </row>
    <row r="48" spans="1:13" ht="87" customHeight="1" x14ac:dyDescent="0.25">
      <c r="A48" s="20"/>
      <c r="B48" s="20"/>
      <c r="C48" s="149" t="s">
        <v>290</v>
      </c>
      <c r="D48" s="19">
        <v>2024</v>
      </c>
      <c r="E48" s="19" t="s">
        <v>12</v>
      </c>
      <c r="F48" s="19" t="s">
        <v>150</v>
      </c>
      <c r="G48" s="138"/>
      <c r="H48" s="142"/>
      <c r="I48" s="142"/>
      <c r="J48" s="2"/>
    </row>
    <row r="49" spans="1:14" ht="85.5" customHeight="1" x14ac:dyDescent="0.25">
      <c r="A49" s="20"/>
      <c r="B49" s="20"/>
      <c r="C49" s="149" t="s">
        <v>291</v>
      </c>
      <c r="D49" s="19">
        <v>2024</v>
      </c>
      <c r="E49" s="19" t="s">
        <v>12</v>
      </c>
      <c r="F49" s="19" t="s">
        <v>150</v>
      </c>
      <c r="G49" s="138"/>
      <c r="H49" s="142"/>
      <c r="I49" s="142"/>
      <c r="J49" s="2"/>
    </row>
    <row r="50" spans="1:14" ht="72" customHeight="1" x14ac:dyDescent="0.25">
      <c r="A50" s="20"/>
      <c r="B50" s="20"/>
      <c r="C50" s="149" t="s">
        <v>292</v>
      </c>
      <c r="D50" s="19" t="s">
        <v>153</v>
      </c>
      <c r="E50" s="19" t="s">
        <v>12</v>
      </c>
      <c r="F50" s="19" t="s">
        <v>63</v>
      </c>
      <c r="G50" s="46">
        <v>556.77099999999996</v>
      </c>
      <c r="H50" s="142"/>
      <c r="I50" s="142"/>
      <c r="J50" s="2"/>
    </row>
    <row r="51" spans="1:14" ht="24.75" customHeight="1" x14ac:dyDescent="0.25">
      <c r="A51" s="57"/>
      <c r="B51" s="81"/>
      <c r="C51" s="178" t="s">
        <v>33</v>
      </c>
      <c r="D51" s="179"/>
      <c r="E51" s="179"/>
      <c r="F51" s="179"/>
      <c r="G51" s="179"/>
      <c r="H51" s="179"/>
      <c r="I51" s="179"/>
      <c r="J51" s="180"/>
    </row>
    <row r="52" spans="1:14" ht="87" customHeight="1" x14ac:dyDescent="0.25">
      <c r="A52" s="21" t="s">
        <v>68</v>
      </c>
      <c r="B52" s="20" t="s">
        <v>69</v>
      </c>
      <c r="C52" s="120" t="s">
        <v>214</v>
      </c>
      <c r="D52" s="2">
        <v>2025</v>
      </c>
      <c r="E52" s="2" t="s">
        <v>72</v>
      </c>
      <c r="F52" s="2" t="s">
        <v>67</v>
      </c>
      <c r="G52" s="38"/>
      <c r="H52" s="38">
        <v>200</v>
      </c>
      <c r="I52" s="38"/>
      <c r="J52" s="20" t="s">
        <v>109</v>
      </c>
      <c r="K52" s="48"/>
      <c r="N52" s="48">
        <f>SUM(G52:I69)</f>
        <v>338329.47399999999</v>
      </c>
    </row>
    <row r="53" spans="1:14" ht="69" customHeight="1" x14ac:dyDescent="0.25">
      <c r="A53" s="172" t="s">
        <v>70</v>
      </c>
      <c r="B53" s="172" t="s">
        <v>71</v>
      </c>
      <c r="C53" s="209" t="s">
        <v>176</v>
      </c>
      <c r="D53" s="175">
        <v>2024</v>
      </c>
      <c r="E53" s="172" t="s">
        <v>139</v>
      </c>
      <c r="F53" s="19" t="s">
        <v>9</v>
      </c>
      <c r="G53" s="46">
        <v>23414.050999999999</v>
      </c>
      <c r="H53" s="38"/>
      <c r="I53" s="38"/>
      <c r="J53" s="86"/>
    </row>
    <row r="54" spans="1:14" ht="66.75" customHeight="1" x14ac:dyDescent="0.25">
      <c r="A54" s="173"/>
      <c r="B54" s="173"/>
      <c r="C54" s="210"/>
      <c r="D54" s="214"/>
      <c r="E54" s="173"/>
      <c r="F54" s="19" t="s">
        <v>67</v>
      </c>
      <c r="G54" s="46">
        <v>5125.7809999999999</v>
      </c>
      <c r="H54" s="38"/>
      <c r="I54" s="38"/>
      <c r="J54" s="44"/>
    </row>
    <row r="55" spans="1:14" ht="85.5" customHeight="1" x14ac:dyDescent="0.25">
      <c r="A55" s="21"/>
      <c r="B55" s="24"/>
      <c r="C55" s="120" t="s">
        <v>177</v>
      </c>
      <c r="D55" s="2">
        <v>2024</v>
      </c>
      <c r="E55" s="2" t="s">
        <v>72</v>
      </c>
      <c r="F55" s="2" t="s">
        <v>67</v>
      </c>
      <c r="G55" s="38">
        <v>15761.5</v>
      </c>
      <c r="H55" s="38"/>
      <c r="I55" s="38"/>
      <c r="J55" s="42"/>
      <c r="M55" s="48">
        <f>SUM(H52:H69)</f>
        <v>253310.342</v>
      </c>
    </row>
    <row r="56" spans="1:14" ht="77.25" customHeight="1" x14ac:dyDescent="0.25">
      <c r="A56" s="21"/>
      <c r="B56" s="24"/>
      <c r="C56" s="67" t="s">
        <v>178</v>
      </c>
      <c r="D56" s="2">
        <v>2024</v>
      </c>
      <c r="E56" s="2" t="s">
        <v>72</v>
      </c>
      <c r="F56" s="2" t="s">
        <v>63</v>
      </c>
      <c r="G56" s="46">
        <v>7100</v>
      </c>
      <c r="H56" s="38"/>
      <c r="I56" s="154"/>
      <c r="J56" s="44"/>
    </row>
    <row r="57" spans="1:14" ht="82.5" customHeight="1" x14ac:dyDescent="0.25">
      <c r="A57" s="21"/>
      <c r="B57" s="24"/>
      <c r="C57" s="120" t="s">
        <v>186</v>
      </c>
      <c r="D57" s="2">
        <v>2024</v>
      </c>
      <c r="E57" s="2" t="s">
        <v>72</v>
      </c>
      <c r="F57" s="2" t="s">
        <v>63</v>
      </c>
      <c r="G57" s="46">
        <v>888.2</v>
      </c>
      <c r="H57" s="46"/>
      <c r="I57" s="46"/>
      <c r="J57" s="44"/>
    </row>
    <row r="58" spans="1:14" ht="68.25" customHeight="1" x14ac:dyDescent="0.25">
      <c r="A58" s="193"/>
      <c r="B58" s="193"/>
      <c r="C58" s="264" t="s">
        <v>229</v>
      </c>
      <c r="D58" s="198">
        <v>2024</v>
      </c>
      <c r="E58" s="198" t="s">
        <v>148</v>
      </c>
      <c r="F58" s="2" t="s">
        <v>67</v>
      </c>
      <c r="G58" s="38">
        <v>1478.9</v>
      </c>
      <c r="H58" s="38"/>
      <c r="I58" s="38"/>
      <c r="J58" s="44"/>
    </row>
    <row r="59" spans="1:14" ht="74.25" customHeight="1" x14ac:dyDescent="0.25">
      <c r="A59" s="193"/>
      <c r="B59" s="193"/>
      <c r="C59" s="264"/>
      <c r="D59" s="198"/>
      <c r="E59" s="198"/>
      <c r="F59" s="2" t="s">
        <v>9</v>
      </c>
      <c r="G59" s="38">
        <v>6037.4</v>
      </c>
      <c r="H59" s="38"/>
      <c r="I59" s="38"/>
      <c r="J59" s="44"/>
    </row>
    <row r="60" spans="1:14" ht="63" customHeight="1" x14ac:dyDescent="0.25">
      <c r="A60" s="20"/>
      <c r="B60" s="20"/>
      <c r="C60" s="120" t="s">
        <v>230</v>
      </c>
      <c r="D60" s="19">
        <v>2024</v>
      </c>
      <c r="E60" s="19" t="s">
        <v>72</v>
      </c>
      <c r="F60" s="19" t="s">
        <v>75</v>
      </c>
      <c r="G60" s="38">
        <v>1600</v>
      </c>
      <c r="H60" s="38"/>
      <c r="I60" s="38"/>
      <c r="J60" s="86"/>
    </row>
    <row r="61" spans="1:14" ht="79.5" customHeight="1" x14ac:dyDescent="0.25">
      <c r="A61" s="20"/>
      <c r="B61" s="20"/>
      <c r="C61" s="120" t="s">
        <v>231</v>
      </c>
      <c r="D61" s="19">
        <v>2024</v>
      </c>
      <c r="E61" s="19" t="s">
        <v>72</v>
      </c>
      <c r="F61" s="19" t="s">
        <v>67</v>
      </c>
      <c r="G61" s="38">
        <v>4800</v>
      </c>
      <c r="H61" s="38"/>
      <c r="I61" s="38"/>
      <c r="J61" s="86"/>
    </row>
    <row r="62" spans="1:14" ht="69" customHeight="1" x14ac:dyDescent="0.25">
      <c r="A62" s="205"/>
      <c r="B62" s="205"/>
      <c r="C62" s="209" t="s">
        <v>232</v>
      </c>
      <c r="D62" s="175">
        <v>2024</v>
      </c>
      <c r="E62" s="175" t="s">
        <v>148</v>
      </c>
      <c r="F62" s="19" t="s">
        <v>67</v>
      </c>
      <c r="G62" s="38">
        <v>1432.1</v>
      </c>
      <c r="H62" s="38"/>
      <c r="I62" s="38"/>
      <c r="J62" s="86"/>
    </row>
    <row r="63" spans="1:14" ht="53.25" customHeight="1" x14ac:dyDescent="0.25">
      <c r="A63" s="206"/>
      <c r="B63" s="206"/>
      <c r="C63" s="210"/>
      <c r="D63" s="214"/>
      <c r="E63" s="214"/>
      <c r="F63" s="19" t="s">
        <v>9</v>
      </c>
      <c r="G63" s="38">
        <v>7616.1</v>
      </c>
      <c r="H63" s="38"/>
      <c r="I63" s="38"/>
      <c r="J63" s="86"/>
      <c r="L63" s="48"/>
    </row>
    <row r="64" spans="1:14" ht="69" customHeight="1" x14ac:dyDescent="0.25">
      <c r="A64" s="205"/>
      <c r="B64" s="205"/>
      <c r="C64" s="209" t="s">
        <v>233</v>
      </c>
      <c r="D64" s="175">
        <v>2024</v>
      </c>
      <c r="E64" s="175" t="s">
        <v>148</v>
      </c>
      <c r="F64" s="19" t="s">
        <v>67</v>
      </c>
      <c r="G64" s="38">
        <v>1937.6</v>
      </c>
      <c r="H64" s="38"/>
      <c r="I64" s="38"/>
      <c r="J64" s="86"/>
    </row>
    <row r="65" spans="1:14" ht="53.25" customHeight="1" x14ac:dyDescent="0.25">
      <c r="A65" s="206"/>
      <c r="B65" s="206"/>
      <c r="C65" s="210"/>
      <c r="D65" s="214"/>
      <c r="E65" s="214"/>
      <c r="F65" s="19" t="s">
        <v>9</v>
      </c>
      <c r="G65" s="38">
        <v>7827.5</v>
      </c>
      <c r="H65" s="38"/>
      <c r="I65" s="38"/>
      <c r="J65" s="86"/>
    </row>
    <row r="66" spans="1:14" ht="69.75" customHeight="1" x14ac:dyDescent="0.25">
      <c r="A66" s="66" t="s">
        <v>187</v>
      </c>
      <c r="B66" s="65" t="s">
        <v>36</v>
      </c>
      <c r="C66" s="55" t="s">
        <v>249</v>
      </c>
      <c r="D66" s="2">
        <v>2025</v>
      </c>
      <c r="E66" s="2" t="s">
        <v>72</v>
      </c>
      <c r="F66" s="2" t="s">
        <v>63</v>
      </c>
      <c r="G66" s="46"/>
      <c r="H66" s="38">
        <v>22646.37</v>
      </c>
      <c r="I66" s="38"/>
      <c r="J66" s="44" t="s">
        <v>61</v>
      </c>
    </row>
    <row r="67" spans="1:14" ht="75" customHeight="1" x14ac:dyDescent="0.25">
      <c r="A67" s="66" t="s">
        <v>43</v>
      </c>
      <c r="B67" s="68" t="s">
        <v>54</v>
      </c>
      <c r="C67" s="55" t="s">
        <v>250</v>
      </c>
      <c r="D67" s="2">
        <v>2025</v>
      </c>
      <c r="E67" s="2" t="s">
        <v>72</v>
      </c>
      <c r="F67" s="2" t="s">
        <v>63</v>
      </c>
      <c r="G67" s="38"/>
      <c r="H67" s="38">
        <v>2112.09</v>
      </c>
      <c r="I67" s="38"/>
      <c r="J67" s="2" t="s">
        <v>55</v>
      </c>
    </row>
    <row r="68" spans="1:14" ht="48" customHeight="1" x14ac:dyDescent="0.25">
      <c r="A68" s="232" t="s">
        <v>53</v>
      </c>
      <c r="B68" s="249" t="s">
        <v>147</v>
      </c>
      <c r="C68" s="274" t="s">
        <v>188</v>
      </c>
      <c r="D68" s="172">
        <v>2025</v>
      </c>
      <c r="E68" s="172" t="s">
        <v>146</v>
      </c>
      <c r="F68" s="2" t="s">
        <v>9</v>
      </c>
      <c r="G68" s="38"/>
      <c r="H68" s="38">
        <v>200129.51300000001</v>
      </c>
      <c r="I68" s="38"/>
      <c r="J68" s="172" t="s">
        <v>221</v>
      </c>
    </row>
    <row r="69" spans="1:14" ht="41.25" customHeight="1" x14ac:dyDescent="0.25">
      <c r="A69" s="233"/>
      <c r="B69" s="250"/>
      <c r="C69" s="275"/>
      <c r="D69" s="173"/>
      <c r="E69" s="173"/>
      <c r="F69" s="2" t="s">
        <v>63</v>
      </c>
      <c r="G69" s="38"/>
      <c r="H69" s="38">
        <v>28222.368999999999</v>
      </c>
      <c r="I69" s="38"/>
      <c r="J69" s="173"/>
    </row>
    <row r="70" spans="1:14" ht="24.75" customHeight="1" x14ac:dyDescent="0.25">
      <c r="A70" s="57"/>
      <c r="B70" s="57"/>
      <c r="C70" s="219" t="s">
        <v>37</v>
      </c>
      <c r="D70" s="220"/>
      <c r="E70" s="220"/>
      <c r="F70" s="220"/>
      <c r="G70" s="220"/>
      <c r="H70" s="220"/>
      <c r="I70" s="220"/>
      <c r="J70" s="221"/>
    </row>
    <row r="71" spans="1:14" ht="81" customHeight="1" x14ac:dyDescent="0.25">
      <c r="A71" s="26" t="s">
        <v>73</v>
      </c>
      <c r="B71" s="87" t="s">
        <v>38</v>
      </c>
      <c r="C71" s="64" t="s">
        <v>189</v>
      </c>
      <c r="D71" s="39">
        <v>2025</v>
      </c>
      <c r="E71" s="2" t="s">
        <v>74</v>
      </c>
      <c r="F71" s="2" t="s">
        <v>67</v>
      </c>
      <c r="G71" s="129"/>
      <c r="H71" s="129">
        <v>101049.9</v>
      </c>
      <c r="I71" s="129"/>
      <c r="J71" s="2" t="s">
        <v>215</v>
      </c>
      <c r="N71" s="130">
        <f>SUM(G71:I75)</f>
        <v>151549.9</v>
      </c>
    </row>
    <row r="72" spans="1:14" ht="78.75" customHeight="1" x14ac:dyDescent="0.25">
      <c r="A72" s="21"/>
      <c r="B72" s="27"/>
      <c r="C72" s="64" t="s">
        <v>216</v>
      </c>
      <c r="D72" s="39">
        <v>2025</v>
      </c>
      <c r="E72" s="2" t="s">
        <v>74</v>
      </c>
      <c r="F72" s="2" t="s">
        <v>63</v>
      </c>
      <c r="G72" s="36"/>
      <c r="H72" s="36">
        <v>1000</v>
      </c>
      <c r="I72" s="36"/>
      <c r="J72" s="42"/>
    </row>
    <row r="73" spans="1:14" ht="54.75" customHeight="1" x14ac:dyDescent="0.25">
      <c r="A73" s="21"/>
      <c r="B73" s="27"/>
      <c r="C73" s="64" t="s">
        <v>217</v>
      </c>
      <c r="D73" s="39">
        <v>2025</v>
      </c>
      <c r="E73" s="2" t="s">
        <v>58</v>
      </c>
      <c r="F73" s="2" t="s">
        <v>63</v>
      </c>
      <c r="G73" s="36"/>
      <c r="H73" s="36">
        <v>3000</v>
      </c>
      <c r="I73" s="36"/>
      <c r="J73" s="42"/>
    </row>
    <row r="74" spans="1:14" ht="75" customHeight="1" x14ac:dyDescent="0.25">
      <c r="A74" s="21"/>
      <c r="B74" s="27"/>
      <c r="C74" s="64" t="s">
        <v>190</v>
      </c>
      <c r="D74" s="39">
        <v>2025</v>
      </c>
      <c r="E74" s="2" t="s">
        <v>58</v>
      </c>
      <c r="F74" s="2" t="s">
        <v>63</v>
      </c>
      <c r="G74" s="129"/>
      <c r="H74" s="129">
        <v>45500</v>
      </c>
      <c r="I74" s="129"/>
      <c r="J74" s="42"/>
    </row>
    <row r="75" spans="1:14" ht="51" customHeight="1" x14ac:dyDescent="0.25">
      <c r="A75" s="21" t="s">
        <v>191</v>
      </c>
      <c r="B75" s="71" t="s">
        <v>122</v>
      </c>
      <c r="C75" s="64" t="s">
        <v>254</v>
      </c>
      <c r="D75" s="39">
        <v>2025</v>
      </c>
      <c r="E75" s="2" t="s">
        <v>58</v>
      </c>
      <c r="F75" s="2" t="s">
        <v>121</v>
      </c>
      <c r="G75" s="37"/>
      <c r="H75" s="36">
        <v>1000</v>
      </c>
      <c r="I75" s="61"/>
      <c r="J75" s="2" t="s">
        <v>123</v>
      </c>
    </row>
    <row r="76" spans="1:14" ht="22.5" customHeight="1" x14ac:dyDescent="0.25">
      <c r="A76" s="57"/>
      <c r="B76" s="82"/>
      <c r="C76" s="219" t="s">
        <v>39</v>
      </c>
      <c r="D76" s="220"/>
      <c r="E76" s="220"/>
      <c r="F76" s="220"/>
      <c r="G76" s="220"/>
      <c r="H76" s="220"/>
      <c r="I76" s="220"/>
      <c r="J76" s="221"/>
    </row>
    <row r="77" spans="1:14" ht="60.75" customHeight="1" x14ac:dyDescent="0.25">
      <c r="A77" s="45" t="s">
        <v>66</v>
      </c>
      <c r="B77" s="65" t="s">
        <v>40</v>
      </c>
      <c r="C77" s="25" t="s">
        <v>192</v>
      </c>
      <c r="D77" s="19">
        <v>2025</v>
      </c>
      <c r="E77" s="19" t="s">
        <v>58</v>
      </c>
      <c r="F77" s="2" t="s">
        <v>63</v>
      </c>
      <c r="G77" s="40"/>
      <c r="H77" s="37">
        <v>90</v>
      </c>
      <c r="I77" s="37"/>
      <c r="J77" s="44" t="s">
        <v>197</v>
      </c>
      <c r="N77" s="130">
        <f>SUM(G77:I93)</f>
        <v>774204.69799999997</v>
      </c>
    </row>
    <row r="78" spans="1:14" ht="56.25" customHeight="1" x14ac:dyDescent="0.25">
      <c r="A78" s="45"/>
      <c r="B78" s="65"/>
      <c r="C78" s="76" t="s">
        <v>193</v>
      </c>
      <c r="D78" s="2">
        <v>2025</v>
      </c>
      <c r="E78" s="2" t="s">
        <v>58</v>
      </c>
      <c r="F78" s="2" t="s">
        <v>63</v>
      </c>
      <c r="G78" s="40"/>
      <c r="H78" s="37">
        <v>850</v>
      </c>
      <c r="I78" s="37"/>
      <c r="J78" s="44"/>
    </row>
    <row r="79" spans="1:14" ht="75.75" customHeight="1" x14ac:dyDescent="0.25">
      <c r="A79" s="45"/>
      <c r="B79" s="65"/>
      <c r="C79" s="76" t="s">
        <v>194</v>
      </c>
      <c r="D79" s="2">
        <v>2025</v>
      </c>
      <c r="E79" s="2" t="s">
        <v>58</v>
      </c>
      <c r="F79" s="2" t="s">
        <v>63</v>
      </c>
      <c r="G79" s="46"/>
      <c r="H79" s="38">
        <v>6127.3670000000002</v>
      </c>
      <c r="I79" s="38"/>
      <c r="J79" s="44"/>
    </row>
    <row r="80" spans="1:14" ht="63" customHeight="1" x14ac:dyDescent="0.25">
      <c r="A80" s="45"/>
      <c r="B80" s="65" t="s">
        <v>195</v>
      </c>
      <c r="C80" s="25" t="s">
        <v>223</v>
      </c>
      <c r="D80" s="2">
        <v>2025</v>
      </c>
      <c r="E80" s="2" t="s">
        <v>58</v>
      </c>
      <c r="F80" s="2" t="s">
        <v>63</v>
      </c>
      <c r="G80" s="46"/>
      <c r="H80" s="46">
        <v>1196.3920000000001</v>
      </c>
      <c r="I80" s="46"/>
      <c r="J80" s="44" t="s">
        <v>196</v>
      </c>
    </row>
    <row r="81" spans="1:14" ht="63" customHeight="1" x14ac:dyDescent="0.25">
      <c r="A81" s="45"/>
      <c r="B81" s="65"/>
      <c r="C81" s="25" t="s">
        <v>224</v>
      </c>
      <c r="D81" s="2">
        <v>2025</v>
      </c>
      <c r="E81" s="2" t="s">
        <v>58</v>
      </c>
      <c r="F81" s="2" t="s">
        <v>63</v>
      </c>
      <c r="G81" s="46"/>
      <c r="H81" s="46">
        <v>1197.848</v>
      </c>
      <c r="I81" s="46"/>
      <c r="J81" s="44"/>
    </row>
    <row r="82" spans="1:14" ht="63" customHeight="1" x14ac:dyDescent="0.25">
      <c r="A82" s="45"/>
      <c r="B82" s="65"/>
      <c r="C82" s="25" t="s">
        <v>225</v>
      </c>
      <c r="D82" s="2">
        <v>2025</v>
      </c>
      <c r="E82" s="2" t="s">
        <v>58</v>
      </c>
      <c r="F82" s="2" t="s">
        <v>63</v>
      </c>
      <c r="G82" s="46"/>
      <c r="H82" s="46">
        <v>1193.6099999999999</v>
      </c>
      <c r="I82" s="46"/>
      <c r="J82" s="44"/>
    </row>
    <row r="83" spans="1:14" ht="63" customHeight="1" x14ac:dyDescent="0.25">
      <c r="A83" s="45"/>
      <c r="B83" s="65"/>
      <c r="C83" s="25" t="s">
        <v>226</v>
      </c>
      <c r="D83" s="2">
        <v>2025</v>
      </c>
      <c r="E83" s="2" t="s">
        <v>58</v>
      </c>
      <c r="F83" s="2" t="s">
        <v>63</v>
      </c>
      <c r="G83" s="46"/>
      <c r="H83" s="46">
        <v>1202.8879999999999</v>
      </c>
      <c r="I83" s="46"/>
      <c r="J83" s="44"/>
    </row>
    <row r="84" spans="1:14" ht="63" customHeight="1" x14ac:dyDescent="0.25">
      <c r="A84" s="45"/>
      <c r="B84" s="65"/>
      <c r="C84" s="25" t="s">
        <v>227</v>
      </c>
      <c r="D84" s="2">
        <v>2025</v>
      </c>
      <c r="E84" s="2" t="s">
        <v>58</v>
      </c>
      <c r="F84" s="2" t="s">
        <v>63</v>
      </c>
      <c r="G84" s="46"/>
      <c r="H84" s="46">
        <v>1196.5550000000001</v>
      </c>
      <c r="I84" s="46"/>
      <c r="J84" s="44"/>
    </row>
    <row r="85" spans="1:14" ht="63" customHeight="1" x14ac:dyDescent="0.25">
      <c r="A85" s="45"/>
      <c r="B85" s="65"/>
      <c r="C85" s="25" t="s">
        <v>228</v>
      </c>
      <c r="D85" s="2">
        <v>2025</v>
      </c>
      <c r="E85" s="2" t="s">
        <v>58</v>
      </c>
      <c r="F85" s="2" t="s">
        <v>63</v>
      </c>
      <c r="G85" s="46"/>
      <c r="H85" s="46">
        <v>1200.038</v>
      </c>
      <c r="I85" s="46"/>
      <c r="J85" s="44"/>
    </row>
    <row r="86" spans="1:14" ht="75.75" customHeight="1" x14ac:dyDescent="0.25">
      <c r="A86" s="21" t="s">
        <v>44</v>
      </c>
      <c r="B86" s="68" t="s">
        <v>77</v>
      </c>
      <c r="C86" s="72" t="s">
        <v>179</v>
      </c>
      <c r="D86" s="2">
        <v>2025</v>
      </c>
      <c r="E86" s="2" t="s">
        <v>58</v>
      </c>
      <c r="F86" s="2" t="s">
        <v>63</v>
      </c>
      <c r="G86" s="38"/>
      <c r="H86" s="38">
        <v>3000</v>
      </c>
      <c r="I86" s="38"/>
      <c r="J86" s="73" t="s">
        <v>76</v>
      </c>
    </row>
    <row r="87" spans="1:14" ht="36" customHeight="1" x14ac:dyDescent="0.25">
      <c r="A87" s="205" t="s">
        <v>57</v>
      </c>
      <c r="B87" s="249" t="s">
        <v>127</v>
      </c>
      <c r="C87" s="196" t="s">
        <v>149</v>
      </c>
      <c r="D87" s="172">
        <v>2025</v>
      </c>
      <c r="E87" s="172" t="s">
        <v>58</v>
      </c>
      <c r="F87" s="121" t="s">
        <v>63</v>
      </c>
      <c r="G87" s="38"/>
      <c r="H87" s="38">
        <v>55050</v>
      </c>
      <c r="I87" s="38"/>
      <c r="J87" s="226" t="s">
        <v>128</v>
      </c>
    </row>
    <row r="88" spans="1:14" ht="37.5" customHeight="1" x14ac:dyDescent="0.25">
      <c r="A88" s="206"/>
      <c r="B88" s="250"/>
      <c r="C88" s="197"/>
      <c r="D88" s="173"/>
      <c r="E88" s="173"/>
      <c r="F88" s="128" t="s">
        <v>9</v>
      </c>
      <c r="G88" s="38"/>
      <c r="H88" s="38">
        <v>495000</v>
      </c>
      <c r="I88" s="38"/>
      <c r="J88" s="227"/>
    </row>
    <row r="89" spans="1:14" ht="36" customHeight="1" x14ac:dyDescent="0.25">
      <c r="A89" s="205"/>
      <c r="B89" s="249"/>
      <c r="C89" s="196" t="s">
        <v>143</v>
      </c>
      <c r="D89" s="172">
        <v>2025</v>
      </c>
      <c r="E89" s="172" t="s">
        <v>58</v>
      </c>
      <c r="F89" s="2" t="s">
        <v>63</v>
      </c>
      <c r="G89" s="38"/>
      <c r="H89" s="38">
        <v>20000</v>
      </c>
      <c r="I89" s="38"/>
      <c r="J89" s="226"/>
    </row>
    <row r="90" spans="1:14" ht="36" customHeight="1" x14ac:dyDescent="0.25">
      <c r="A90" s="206"/>
      <c r="B90" s="250"/>
      <c r="C90" s="197"/>
      <c r="D90" s="173"/>
      <c r="E90" s="173"/>
      <c r="F90" s="128" t="s">
        <v>9</v>
      </c>
      <c r="G90" s="38"/>
      <c r="H90" s="38">
        <v>175500</v>
      </c>
      <c r="I90" s="38"/>
      <c r="J90" s="227"/>
    </row>
    <row r="91" spans="1:14" ht="40.5" customHeight="1" x14ac:dyDescent="0.25">
      <c r="A91" s="193" t="s">
        <v>101</v>
      </c>
      <c r="B91" s="251" t="s">
        <v>99</v>
      </c>
      <c r="C91" s="252" t="s">
        <v>180</v>
      </c>
      <c r="D91" s="198">
        <v>2025</v>
      </c>
      <c r="E91" s="198" t="s">
        <v>58</v>
      </c>
      <c r="F91" s="172" t="s">
        <v>67</v>
      </c>
      <c r="G91" s="247"/>
      <c r="H91" s="215">
        <v>5600</v>
      </c>
      <c r="I91" s="215"/>
      <c r="J91" s="172" t="s">
        <v>100</v>
      </c>
    </row>
    <row r="92" spans="1:14" ht="30" customHeight="1" x14ac:dyDescent="0.25">
      <c r="A92" s="193"/>
      <c r="B92" s="251"/>
      <c r="C92" s="252"/>
      <c r="D92" s="198"/>
      <c r="E92" s="198"/>
      <c r="F92" s="173"/>
      <c r="G92" s="248"/>
      <c r="H92" s="216"/>
      <c r="I92" s="216"/>
      <c r="J92" s="173"/>
    </row>
    <row r="93" spans="1:14" ht="65.25" customHeight="1" x14ac:dyDescent="0.25">
      <c r="A93" s="20" t="s">
        <v>102</v>
      </c>
      <c r="B93" s="68" t="s">
        <v>90</v>
      </c>
      <c r="C93" s="83" t="s">
        <v>255</v>
      </c>
      <c r="D93" s="2">
        <v>2025</v>
      </c>
      <c r="E93" s="2" t="s">
        <v>58</v>
      </c>
      <c r="F93" s="2" t="s">
        <v>67</v>
      </c>
      <c r="G93" s="40"/>
      <c r="H93" s="36">
        <v>5800</v>
      </c>
      <c r="I93" s="36"/>
      <c r="J93" s="84" t="s">
        <v>103</v>
      </c>
    </row>
    <row r="94" spans="1:14" ht="23.25" customHeight="1" x14ac:dyDescent="0.25">
      <c r="A94" s="57"/>
      <c r="B94" s="57"/>
      <c r="C94" s="97" t="s">
        <v>10</v>
      </c>
      <c r="D94" s="97"/>
      <c r="E94" s="97"/>
      <c r="F94" s="97"/>
      <c r="G94" s="97"/>
      <c r="H94" s="97"/>
      <c r="I94" s="97"/>
      <c r="J94" s="97"/>
    </row>
    <row r="95" spans="1:14" ht="30.75" customHeight="1" x14ac:dyDescent="0.25">
      <c r="A95" s="193" t="s">
        <v>78</v>
      </c>
      <c r="B95" s="201" t="s">
        <v>8</v>
      </c>
      <c r="C95" s="200" t="s">
        <v>181</v>
      </c>
      <c r="D95" s="198">
        <v>2024</v>
      </c>
      <c r="E95" s="199" t="s">
        <v>125</v>
      </c>
      <c r="F95" s="2" t="s">
        <v>63</v>
      </c>
      <c r="G95" s="46">
        <v>5462.63</v>
      </c>
      <c r="H95" s="46"/>
      <c r="I95" s="46"/>
      <c r="J95" s="278" t="s">
        <v>133</v>
      </c>
      <c r="K95" s="48"/>
      <c r="N95" s="48">
        <f>SUM(G95:I116)</f>
        <v>1138717.1500000001</v>
      </c>
    </row>
    <row r="96" spans="1:14" ht="33" customHeight="1" x14ac:dyDescent="0.25">
      <c r="A96" s="193"/>
      <c r="B96" s="201"/>
      <c r="C96" s="200"/>
      <c r="D96" s="198"/>
      <c r="E96" s="199"/>
      <c r="F96" s="2" t="s">
        <v>9</v>
      </c>
      <c r="G96" s="38">
        <v>35939.370000000003</v>
      </c>
      <c r="H96" s="38"/>
      <c r="I96" s="38"/>
      <c r="J96" s="279"/>
      <c r="K96" s="48"/>
    </row>
    <row r="97" spans="1:14" ht="69" customHeight="1" x14ac:dyDescent="0.25">
      <c r="A97" s="21" t="s">
        <v>79</v>
      </c>
      <c r="B97" s="85" t="s">
        <v>7</v>
      </c>
      <c r="C97" s="24" t="s">
        <v>182</v>
      </c>
      <c r="D97" s="2">
        <v>2025</v>
      </c>
      <c r="E97" s="69" t="s">
        <v>125</v>
      </c>
      <c r="F97" s="2" t="s">
        <v>63</v>
      </c>
      <c r="G97" s="40"/>
      <c r="H97" s="36">
        <v>17907.903999999999</v>
      </c>
      <c r="I97" s="36"/>
      <c r="J97" s="69" t="s">
        <v>92</v>
      </c>
      <c r="K97" s="48"/>
      <c r="M97" s="48"/>
    </row>
    <row r="98" spans="1:14" ht="68.25" customHeight="1" x14ac:dyDescent="0.25">
      <c r="A98" s="21"/>
      <c r="B98" s="74"/>
      <c r="C98" s="24" t="s">
        <v>183</v>
      </c>
      <c r="D98" s="2">
        <v>2025</v>
      </c>
      <c r="E98" s="69" t="s">
        <v>125</v>
      </c>
      <c r="F98" s="2" t="s">
        <v>63</v>
      </c>
      <c r="G98" s="40"/>
      <c r="H98" s="36">
        <v>10977.85</v>
      </c>
      <c r="I98" s="36"/>
      <c r="J98" s="42"/>
      <c r="L98" s="48">
        <f>SUM(H97:H116)</f>
        <v>1097315.1499999999</v>
      </c>
    </row>
    <row r="99" spans="1:14" ht="63" customHeight="1" x14ac:dyDescent="0.25">
      <c r="A99" s="21"/>
      <c r="B99" s="74"/>
      <c r="C99" s="24" t="s">
        <v>256</v>
      </c>
      <c r="D99" s="2">
        <v>2025</v>
      </c>
      <c r="E99" s="69" t="s">
        <v>125</v>
      </c>
      <c r="F99" s="2" t="s">
        <v>63</v>
      </c>
      <c r="G99" s="38"/>
      <c r="H99" s="46">
        <v>8547.402</v>
      </c>
      <c r="I99" s="46"/>
      <c r="J99" s="39"/>
    </row>
    <row r="100" spans="1:14" ht="63" customHeight="1" x14ac:dyDescent="0.25">
      <c r="A100" s="21"/>
      <c r="B100" s="74"/>
      <c r="C100" s="120" t="s">
        <v>257</v>
      </c>
      <c r="D100" s="19" t="s">
        <v>261</v>
      </c>
      <c r="E100" s="44" t="s">
        <v>125</v>
      </c>
      <c r="F100" s="19" t="s">
        <v>63</v>
      </c>
      <c r="G100" s="38"/>
      <c r="H100" s="38">
        <v>16306.879000000001</v>
      </c>
      <c r="I100" s="46"/>
      <c r="J100" s="39"/>
      <c r="K100" s="146"/>
    </row>
    <row r="101" spans="1:14" ht="63" customHeight="1" x14ac:dyDescent="0.25">
      <c r="A101" s="21"/>
      <c r="B101" s="74"/>
      <c r="C101" s="120" t="s">
        <v>258</v>
      </c>
      <c r="D101" s="19" t="s">
        <v>261</v>
      </c>
      <c r="E101" s="44" t="s">
        <v>125</v>
      </c>
      <c r="F101" s="19" t="s">
        <v>63</v>
      </c>
      <c r="G101" s="38"/>
      <c r="H101" s="38">
        <v>12486.8</v>
      </c>
      <c r="I101" s="46"/>
      <c r="J101" s="39"/>
      <c r="K101" s="146"/>
      <c r="L101" s="48"/>
    </row>
    <row r="102" spans="1:14" ht="58.5" customHeight="1" x14ac:dyDescent="0.25">
      <c r="A102" s="21"/>
      <c r="B102" s="74"/>
      <c r="C102" s="120" t="s">
        <v>259</v>
      </c>
      <c r="D102" s="19" t="s">
        <v>261</v>
      </c>
      <c r="E102" s="44" t="s">
        <v>125</v>
      </c>
      <c r="F102" s="19" t="s">
        <v>63</v>
      </c>
      <c r="G102" s="38"/>
      <c r="H102" s="38">
        <v>16031.571</v>
      </c>
      <c r="I102" s="46"/>
      <c r="J102" s="39"/>
      <c r="K102" s="147"/>
    </row>
    <row r="103" spans="1:14" ht="63" customHeight="1" x14ac:dyDescent="0.25">
      <c r="A103" s="21" t="s">
        <v>80</v>
      </c>
      <c r="B103" s="71" t="s">
        <v>91</v>
      </c>
      <c r="C103" s="24" t="s">
        <v>184</v>
      </c>
      <c r="D103" s="19" t="s">
        <v>261</v>
      </c>
      <c r="E103" s="69" t="s">
        <v>125</v>
      </c>
      <c r="F103" s="2" t="s">
        <v>63</v>
      </c>
      <c r="G103" s="156"/>
      <c r="H103" s="156">
        <v>5783.0609999999997</v>
      </c>
      <c r="I103" s="46"/>
      <c r="J103" s="96" t="s">
        <v>93</v>
      </c>
    </row>
    <row r="104" spans="1:14" ht="54" customHeight="1" x14ac:dyDescent="0.25">
      <c r="A104" s="21"/>
      <c r="B104" s="74"/>
      <c r="C104" s="24" t="s">
        <v>198</v>
      </c>
      <c r="D104" s="2">
        <v>2025</v>
      </c>
      <c r="E104" s="69" t="s">
        <v>125</v>
      </c>
      <c r="F104" s="2" t="s">
        <v>63</v>
      </c>
      <c r="G104" s="37"/>
      <c r="H104" s="37">
        <v>28350.48</v>
      </c>
      <c r="I104" s="36"/>
      <c r="J104" s="73"/>
      <c r="N104" s="1" t="s">
        <v>130</v>
      </c>
    </row>
    <row r="105" spans="1:14" ht="68.25" customHeight="1" x14ac:dyDescent="0.25">
      <c r="A105" s="21"/>
      <c r="B105" s="74"/>
      <c r="C105" s="24" t="s">
        <v>199</v>
      </c>
      <c r="D105" s="2">
        <v>2025</v>
      </c>
      <c r="E105" s="69" t="s">
        <v>125</v>
      </c>
      <c r="F105" s="2" t="s">
        <v>129</v>
      </c>
      <c r="G105" s="36"/>
      <c r="H105" s="46">
        <v>7113</v>
      </c>
      <c r="I105" s="37"/>
      <c r="J105" s="73"/>
    </row>
    <row r="106" spans="1:14" ht="87" customHeight="1" x14ac:dyDescent="0.25">
      <c r="A106" s="21"/>
      <c r="B106" s="74"/>
      <c r="C106" s="24" t="s">
        <v>200</v>
      </c>
      <c r="D106" s="2">
        <v>2025</v>
      </c>
      <c r="E106" s="69" t="s">
        <v>58</v>
      </c>
      <c r="F106" s="2" t="s">
        <v>121</v>
      </c>
      <c r="G106" s="36"/>
      <c r="H106" s="37">
        <v>100</v>
      </c>
      <c r="I106" s="42"/>
      <c r="J106" s="73"/>
    </row>
    <row r="107" spans="1:14" ht="63.75" customHeight="1" x14ac:dyDescent="0.25">
      <c r="A107" s="21"/>
      <c r="B107" s="74"/>
      <c r="C107" s="24" t="s">
        <v>201</v>
      </c>
      <c r="D107" s="2">
        <v>2025</v>
      </c>
      <c r="E107" s="69" t="s">
        <v>125</v>
      </c>
      <c r="F107" s="2" t="s">
        <v>63</v>
      </c>
      <c r="G107" s="40"/>
      <c r="H107" s="36">
        <v>1500</v>
      </c>
      <c r="I107" s="36"/>
      <c r="J107" s="73"/>
    </row>
    <row r="108" spans="1:14" ht="66.75" customHeight="1" x14ac:dyDescent="0.25">
      <c r="A108" s="21"/>
      <c r="B108" s="74"/>
      <c r="C108" s="24" t="s">
        <v>202</v>
      </c>
      <c r="D108" s="2">
        <v>2025</v>
      </c>
      <c r="E108" s="69" t="s">
        <v>125</v>
      </c>
      <c r="F108" s="2" t="s">
        <v>67</v>
      </c>
      <c r="G108" s="43"/>
      <c r="H108" s="43">
        <v>101000</v>
      </c>
      <c r="I108" s="43"/>
      <c r="J108" s="73"/>
    </row>
    <row r="109" spans="1:14" ht="51.75" customHeight="1" x14ac:dyDescent="0.25">
      <c r="A109" s="21"/>
      <c r="B109" s="74"/>
      <c r="C109" s="24" t="s">
        <v>203</v>
      </c>
      <c r="D109" s="2">
        <v>2025</v>
      </c>
      <c r="E109" s="69" t="s">
        <v>125</v>
      </c>
      <c r="F109" s="2" t="s">
        <v>63</v>
      </c>
      <c r="G109" s="46"/>
      <c r="H109" s="46">
        <v>500</v>
      </c>
      <c r="I109" s="46"/>
      <c r="J109" s="73"/>
    </row>
    <row r="110" spans="1:14" ht="72" customHeight="1" x14ac:dyDescent="0.25">
      <c r="A110" s="124"/>
      <c r="B110" s="74"/>
      <c r="C110" s="120" t="s">
        <v>204</v>
      </c>
      <c r="D110" s="19">
        <v>2025</v>
      </c>
      <c r="E110" s="44" t="s">
        <v>125</v>
      </c>
      <c r="F110" s="19" t="s">
        <v>63</v>
      </c>
      <c r="G110" s="46"/>
      <c r="H110" s="46">
        <v>10000</v>
      </c>
      <c r="I110" s="46"/>
      <c r="J110" s="73"/>
    </row>
    <row r="111" spans="1:14" ht="60.75" customHeight="1" x14ac:dyDescent="0.25">
      <c r="A111" s="21"/>
      <c r="B111" s="74"/>
      <c r="C111" s="120" t="s">
        <v>205</v>
      </c>
      <c r="D111" s="19" t="s">
        <v>261</v>
      </c>
      <c r="E111" s="44" t="s">
        <v>125</v>
      </c>
      <c r="F111" s="19" t="s">
        <v>63</v>
      </c>
      <c r="G111" s="38"/>
      <c r="H111" s="38">
        <v>2347.6060000000002</v>
      </c>
      <c r="I111" s="38"/>
      <c r="J111" s="73"/>
    </row>
    <row r="112" spans="1:14" ht="60.75" customHeight="1" x14ac:dyDescent="0.25">
      <c r="A112" s="21"/>
      <c r="B112" s="74"/>
      <c r="C112" s="120" t="s">
        <v>206</v>
      </c>
      <c r="D112" s="19">
        <v>2025</v>
      </c>
      <c r="E112" s="44" t="s">
        <v>125</v>
      </c>
      <c r="F112" s="19" t="s">
        <v>63</v>
      </c>
      <c r="G112" s="156"/>
      <c r="H112" s="38">
        <v>4101.3140000000003</v>
      </c>
      <c r="I112" s="38"/>
      <c r="J112" s="73"/>
    </row>
    <row r="113" spans="1:14" ht="60.75" customHeight="1" x14ac:dyDescent="0.25">
      <c r="A113" s="21"/>
      <c r="B113" s="74"/>
      <c r="C113" s="120" t="s">
        <v>207</v>
      </c>
      <c r="D113" s="19">
        <v>2025</v>
      </c>
      <c r="E113" s="44" t="s">
        <v>125</v>
      </c>
      <c r="F113" s="19" t="s">
        <v>63</v>
      </c>
      <c r="G113" s="156"/>
      <c r="H113" s="38">
        <v>4892.1459999999997</v>
      </c>
      <c r="I113" s="38"/>
      <c r="J113" s="73"/>
    </row>
    <row r="114" spans="1:14" ht="66" customHeight="1" x14ac:dyDescent="0.25">
      <c r="A114" s="124"/>
      <c r="B114" s="125"/>
      <c r="C114" s="24" t="s">
        <v>208</v>
      </c>
      <c r="D114" s="2">
        <v>2025</v>
      </c>
      <c r="E114" s="69" t="s">
        <v>125</v>
      </c>
      <c r="F114" s="2" t="s">
        <v>63</v>
      </c>
      <c r="G114" s="155"/>
      <c r="H114" s="38">
        <v>4876.9269999999997</v>
      </c>
      <c r="I114" s="36"/>
      <c r="J114" s="123"/>
    </row>
    <row r="115" spans="1:14" ht="38.25" customHeight="1" x14ac:dyDescent="0.25">
      <c r="A115" s="205" t="s">
        <v>117</v>
      </c>
      <c r="B115" s="256" t="s">
        <v>119</v>
      </c>
      <c r="C115" s="270" t="s">
        <v>185</v>
      </c>
      <c r="D115" s="172">
        <v>2025</v>
      </c>
      <c r="E115" s="276" t="s">
        <v>125</v>
      </c>
      <c r="F115" s="172" t="s">
        <v>124</v>
      </c>
      <c r="G115" s="258"/>
      <c r="H115" s="258">
        <v>844492.21</v>
      </c>
      <c r="I115" s="258"/>
      <c r="J115" s="222" t="s">
        <v>118</v>
      </c>
    </row>
    <row r="116" spans="1:14" ht="34.5" customHeight="1" x14ac:dyDescent="0.25">
      <c r="A116" s="206"/>
      <c r="B116" s="257"/>
      <c r="C116" s="271"/>
      <c r="D116" s="173"/>
      <c r="E116" s="277"/>
      <c r="F116" s="173"/>
      <c r="G116" s="259"/>
      <c r="H116" s="259"/>
      <c r="I116" s="259"/>
      <c r="J116" s="223"/>
    </row>
    <row r="117" spans="1:14" ht="22.5" customHeight="1" x14ac:dyDescent="0.25">
      <c r="A117" s="57"/>
      <c r="B117" s="81"/>
      <c r="C117" s="253" t="s">
        <v>94</v>
      </c>
      <c r="D117" s="254"/>
      <c r="E117" s="254"/>
      <c r="F117" s="254"/>
      <c r="G117" s="254"/>
      <c r="H117" s="254"/>
      <c r="I117" s="254"/>
      <c r="J117" s="255"/>
    </row>
    <row r="118" spans="1:14" ht="78" customHeight="1" x14ac:dyDescent="0.25">
      <c r="A118" s="21" t="s">
        <v>81</v>
      </c>
      <c r="B118" s="25" t="s">
        <v>13</v>
      </c>
      <c r="C118" s="75" t="s">
        <v>167</v>
      </c>
      <c r="D118" s="39">
        <v>2025</v>
      </c>
      <c r="E118" s="69" t="s">
        <v>125</v>
      </c>
      <c r="F118" s="2" t="s">
        <v>63</v>
      </c>
      <c r="G118" s="46"/>
      <c r="H118" s="46">
        <v>4650</v>
      </c>
      <c r="I118" s="46"/>
      <c r="J118" s="44" t="s">
        <v>108</v>
      </c>
      <c r="N118" s="48">
        <f>SUM(G118:I135)</f>
        <v>584564.85699999996</v>
      </c>
    </row>
    <row r="119" spans="1:14" ht="78" customHeight="1" x14ac:dyDescent="0.25">
      <c r="A119" s="21"/>
      <c r="B119" s="65" t="s">
        <v>219</v>
      </c>
      <c r="C119" s="75" t="s">
        <v>168</v>
      </c>
      <c r="D119" s="39">
        <v>2025</v>
      </c>
      <c r="E119" s="69" t="s">
        <v>125</v>
      </c>
      <c r="F119" s="2" t="s">
        <v>63</v>
      </c>
      <c r="G119" s="38"/>
      <c r="H119" s="46">
        <v>1000</v>
      </c>
      <c r="I119" s="47"/>
      <c r="J119" s="44" t="s">
        <v>131</v>
      </c>
    </row>
    <row r="120" spans="1:14" ht="69.75" customHeight="1" x14ac:dyDescent="0.25">
      <c r="A120" s="21" t="s">
        <v>95</v>
      </c>
      <c r="B120" s="76" t="s">
        <v>56</v>
      </c>
      <c r="C120" s="24" t="s">
        <v>169</v>
      </c>
      <c r="D120" s="39">
        <v>2024</v>
      </c>
      <c r="E120" s="69" t="s">
        <v>125</v>
      </c>
      <c r="F120" s="2" t="s">
        <v>63</v>
      </c>
      <c r="G120" s="46">
        <v>150</v>
      </c>
      <c r="H120" s="46"/>
      <c r="I120" s="46"/>
      <c r="J120" s="44" t="s">
        <v>106</v>
      </c>
    </row>
    <row r="121" spans="1:14" ht="58.5" customHeight="1" x14ac:dyDescent="0.25">
      <c r="A121" s="189" t="s">
        <v>96</v>
      </c>
      <c r="B121" s="262" t="s">
        <v>83</v>
      </c>
      <c r="C121" s="243" t="s">
        <v>170</v>
      </c>
      <c r="D121" s="213">
        <v>2025</v>
      </c>
      <c r="E121" s="198" t="s">
        <v>11</v>
      </c>
      <c r="F121" s="34" t="s">
        <v>63</v>
      </c>
      <c r="G121" s="77"/>
      <c r="H121" s="139">
        <v>39817.224999999999</v>
      </c>
      <c r="I121" s="77"/>
      <c r="J121" s="172" t="s">
        <v>84</v>
      </c>
      <c r="M121" s="48">
        <f>SUM(H118:H135)</f>
        <v>93203.227000000014</v>
      </c>
    </row>
    <row r="122" spans="1:14" ht="66" customHeight="1" x14ac:dyDescent="0.25">
      <c r="A122" s="189"/>
      <c r="B122" s="263"/>
      <c r="C122" s="243"/>
      <c r="D122" s="213"/>
      <c r="E122" s="198"/>
      <c r="F122" s="2" t="s">
        <v>9</v>
      </c>
      <c r="G122" s="40"/>
      <c r="H122" s="139">
        <v>35835.5</v>
      </c>
      <c r="I122" s="77"/>
      <c r="J122" s="173"/>
    </row>
    <row r="123" spans="1:14" ht="61.5" customHeight="1" x14ac:dyDescent="0.25">
      <c r="A123" s="66" t="s">
        <v>97</v>
      </c>
      <c r="B123" s="20" t="s">
        <v>85</v>
      </c>
      <c r="C123" s="24" t="s">
        <v>171</v>
      </c>
      <c r="D123" s="39">
        <v>2025</v>
      </c>
      <c r="E123" s="2" t="s">
        <v>58</v>
      </c>
      <c r="F123" s="2" t="s">
        <v>9</v>
      </c>
      <c r="G123" s="40"/>
      <c r="H123" s="139">
        <v>11900.502</v>
      </c>
      <c r="I123" s="77"/>
      <c r="J123" s="34" t="s">
        <v>86</v>
      </c>
    </row>
    <row r="124" spans="1:14" ht="71.25" customHeight="1" x14ac:dyDescent="0.25">
      <c r="A124" s="66" t="s">
        <v>172</v>
      </c>
      <c r="B124" s="158" t="s">
        <v>234</v>
      </c>
      <c r="C124" s="159" t="s">
        <v>251</v>
      </c>
      <c r="D124" s="39" t="s">
        <v>153</v>
      </c>
      <c r="E124" s="36" t="s">
        <v>58</v>
      </c>
      <c r="F124" s="36" t="s">
        <v>63</v>
      </c>
      <c r="G124" s="37">
        <v>1593.23</v>
      </c>
      <c r="H124" s="139"/>
      <c r="I124" s="77"/>
      <c r="J124" s="34"/>
    </row>
    <row r="125" spans="1:14" ht="52.5" customHeight="1" x14ac:dyDescent="0.25">
      <c r="A125" s="190" t="s">
        <v>144</v>
      </c>
      <c r="B125" s="205" t="s">
        <v>220</v>
      </c>
      <c r="C125" s="209" t="s">
        <v>239</v>
      </c>
      <c r="D125" s="211" t="s">
        <v>153</v>
      </c>
      <c r="E125" s="172" t="s">
        <v>58</v>
      </c>
      <c r="F125" s="172" t="s">
        <v>63</v>
      </c>
      <c r="G125" s="202">
        <v>138000</v>
      </c>
      <c r="H125" s="217"/>
      <c r="I125" s="217"/>
      <c r="J125" s="194" t="s">
        <v>132</v>
      </c>
    </row>
    <row r="126" spans="1:14" ht="50.25" customHeight="1" x14ac:dyDescent="0.25">
      <c r="A126" s="191"/>
      <c r="B126" s="225"/>
      <c r="C126" s="210"/>
      <c r="D126" s="212"/>
      <c r="E126" s="173"/>
      <c r="F126" s="173"/>
      <c r="G126" s="203"/>
      <c r="H126" s="218"/>
      <c r="I126" s="218"/>
      <c r="J126" s="195"/>
      <c r="N126" s="135"/>
    </row>
    <row r="127" spans="1:14" ht="52.5" customHeight="1" x14ac:dyDescent="0.25">
      <c r="A127" s="191"/>
      <c r="B127" s="225"/>
      <c r="C127" s="209" t="s">
        <v>240</v>
      </c>
      <c r="D127" s="211" t="s">
        <v>153</v>
      </c>
      <c r="E127" s="172" t="s">
        <v>58</v>
      </c>
      <c r="F127" s="172" t="s">
        <v>138</v>
      </c>
      <c r="G127" s="202">
        <v>336083.5</v>
      </c>
      <c r="H127" s="217"/>
      <c r="I127" s="217"/>
      <c r="J127" s="194" t="s">
        <v>132</v>
      </c>
    </row>
    <row r="128" spans="1:14" ht="42" customHeight="1" x14ac:dyDescent="0.25">
      <c r="A128" s="192"/>
      <c r="B128" s="206"/>
      <c r="C128" s="210"/>
      <c r="D128" s="212"/>
      <c r="E128" s="173"/>
      <c r="F128" s="173"/>
      <c r="G128" s="203"/>
      <c r="H128" s="218"/>
      <c r="I128" s="218"/>
      <c r="J128" s="195"/>
      <c r="N128" s="135"/>
    </row>
    <row r="129" spans="1:14" ht="55.5" customHeight="1" x14ac:dyDescent="0.25">
      <c r="A129" s="189" t="s">
        <v>212</v>
      </c>
      <c r="B129" s="193" t="s">
        <v>210</v>
      </c>
      <c r="C129" s="264" t="s">
        <v>241</v>
      </c>
      <c r="D129" s="213" t="s">
        <v>152</v>
      </c>
      <c r="E129" s="198" t="s">
        <v>218</v>
      </c>
      <c r="F129" s="2" t="s">
        <v>63</v>
      </c>
      <c r="G129" s="156">
        <v>2450</v>
      </c>
      <c r="H129" s="139"/>
      <c r="I129" s="139"/>
      <c r="J129" s="224" t="s">
        <v>213</v>
      </c>
      <c r="N129" s="135"/>
    </row>
    <row r="130" spans="1:14" ht="49.5" customHeight="1" x14ac:dyDescent="0.25">
      <c r="A130" s="189"/>
      <c r="B130" s="193"/>
      <c r="C130" s="264"/>
      <c r="D130" s="213"/>
      <c r="E130" s="198"/>
      <c r="F130" s="2" t="s">
        <v>238</v>
      </c>
      <c r="G130" s="156">
        <v>5510</v>
      </c>
      <c r="H130" s="139"/>
      <c r="I130" s="139"/>
      <c r="J130" s="224"/>
      <c r="N130" s="135"/>
    </row>
    <row r="131" spans="1:14" ht="76.5" customHeight="1" x14ac:dyDescent="0.25">
      <c r="A131" s="66"/>
      <c r="B131" s="193"/>
      <c r="C131" s="120" t="s">
        <v>242</v>
      </c>
      <c r="D131" s="39" t="s">
        <v>152</v>
      </c>
      <c r="E131" s="2" t="s">
        <v>218</v>
      </c>
      <c r="F131" s="2" t="s">
        <v>211</v>
      </c>
      <c r="G131" s="156">
        <v>5884.9</v>
      </c>
      <c r="H131" s="139"/>
      <c r="I131" s="139"/>
      <c r="J131" s="224"/>
      <c r="N131" s="135"/>
    </row>
    <row r="132" spans="1:14" ht="60" customHeight="1" x14ac:dyDescent="0.25">
      <c r="A132" s="21" t="s">
        <v>243</v>
      </c>
      <c r="B132" s="26" t="s">
        <v>50</v>
      </c>
      <c r="C132" s="21" t="s">
        <v>244</v>
      </c>
      <c r="D132" s="7">
        <v>2024</v>
      </c>
      <c r="E132" s="69" t="s">
        <v>125</v>
      </c>
      <c r="F132" s="2" t="s">
        <v>63</v>
      </c>
      <c r="G132" s="38">
        <v>220</v>
      </c>
      <c r="H132" s="38"/>
      <c r="I132" s="38"/>
      <c r="J132" s="69" t="s">
        <v>107</v>
      </c>
    </row>
    <row r="133" spans="1:14" ht="60" customHeight="1" x14ac:dyDescent="0.25">
      <c r="A133" s="21"/>
      <c r="B133" s="70"/>
      <c r="C133" s="143" t="s">
        <v>245</v>
      </c>
      <c r="D133" s="7">
        <v>2024</v>
      </c>
      <c r="E133" s="44" t="s">
        <v>125</v>
      </c>
      <c r="F133" s="19" t="s">
        <v>63</v>
      </c>
      <c r="G133" s="38">
        <v>200</v>
      </c>
      <c r="H133" s="38"/>
      <c r="I133" s="38"/>
      <c r="J133" s="44"/>
    </row>
    <row r="134" spans="1:14" ht="60" customHeight="1" x14ac:dyDescent="0.25">
      <c r="A134" s="20"/>
      <c r="B134" s="20"/>
      <c r="C134" s="50" t="s">
        <v>246</v>
      </c>
      <c r="D134" s="2">
        <v>2024</v>
      </c>
      <c r="E134" s="2" t="s">
        <v>58</v>
      </c>
      <c r="F134" s="2" t="s">
        <v>63</v>
      </c>
      <c r="G134" s="38">
        <v>100</v>
      </c>
      <c r="H134" s="46"/>
      <c r="I134" s="46"/>
      <c r="J134" s="2"/>
    </row>
    <row r="135" spans="1:14" ht="52.5" customHeight="1" x14ac:dyDescent="0.25">
      <c r="A135" s="152" t="s">
        <v>247</v>
      </c>
      <c r="B135" s="45" t="s">
        <v>140</v>
      </c>
      <c r="C135" s="120" t="s">
        <v>248</v>
      </c>
      <c r="D135" s="7">
        <v>2024</v>
      </c>
      <c r="E135" s="19" t="s">
        <v>58</v>
      </c>
      <c r="F135" s="19" t="s">
        <v>63</v>
      </c>
      <c r="G135" s="139">
        <v>1170</v>
      </c>
      <c r="H135" s="139"/>
      <c r="I135" s="139"/>
      <c r="J135" s="19"/>
    </row>
    <row r="136" spans="1:14" ht="28.5" customHeight="1" x14ac:dyDescent="0.25">
      <c r="A136" s="78"/>
      <c r="B136" s="78"/>
      <c r="C136" s="219" t="s">
        <v>98</v>
      </c>
      <c r="D136" s="220"/>
      <c r="E136" s="220"/>
      <c r="F136" s="220"/>
      <c r="G136" s="220"/>
      <c r="H136" s="220"/>
      <c r="I136" s="220"/>
      <c r="J136" s="221"/>
      <c r="N136" s="48">
        <f>SUM(G137:I151)</f>
        <v>2657034.5380000002</v>
      </c>
    </row>
    <row r="137" spans="1:14" ht="16.5" customHeight="1" x14ac:dyDescent="0.25">
      <c r="A137" s="268" t="s">
        <v>82</v>
      </c>
      <c r="B137" s="205" t="s">
        <v>60</v>
      </c>
      <c r="C137" s="270" t="s">
        <v>154</v>
      </c>
      <c r="D137" s="172">
        <v>2025</v>
      </c>
      <c r="E137" s="211" t="s">
        <v>58</v>
      </c>
      <c r="F137" s="172" t="s">
        <v>63</v>
      </c>
      <c r="G137" s="217"/>
      <c r="H137" s="217">
        <v>206259.72200000001</v>
      </c>
      <c r="I137" s="217"/>
      <c r="J137" s="172" t="s">
        <v>59</v>
      </c>
      <c r="N137" s="48">
        <f>SUM(N1:N136)</f>
        <v>6941186.7510000002</v>
      </c>
    </row>
    <row r="138" spans="1:14" ht="51" customHeight="1" x14ac:dyDescent="0.25">
      <c r="A138" s="269"/>
      <c r="B138" s="206"/>
      <c r="C138" s="271"/>
      <c r="D138" s="173"/>
      <c r="E138" s="212"/>
      <c r="F138" s="173"/>
      <c r="G138" s="218"/>
      <c r="H138" s="218"/>
      <c r="I138" s="218"/>
      <c r="J138" s="173"/>
    </row>
    <row r="139" spans="1:14" ht="18" customHeight="1" x14ac:dyDescent="0.25">
      <c r="A139" s="265"/>
      <c r="B139" s="265"/>
      <c r="C139" s="260" t="s">
        <v>155</v>
      </c>
      <c r="D139" s="211">
        <v>2025</v>
      </c>
      <c r="E139" s="211" t="s">
        <v>58</v>
      </c>
      <c r="F139" s="172" t="s">
        <v>67</v>
      </c>
      <c r="G139" s="258"/>
      <c r="H139" s="258">
        <v>247047.19</v>
      </c>
      <c r="I139" s="258"/>
      <c r="J139" s="205"/>
    </row>
    <row r="140" spans="1:14" ht="53.25" customHeight="1" x14ac:dyDescent="0.25">
      <c r="A140" s="266"/>
      <c r="B140" s="266"/>
      <c r="C140" s="261"/>
      <c r="D140" s="212"/>
      <c r="E140" s="212"/>
      <c r="F140" s="173"/>
      <c r="G140" s="259"/>
      <c r="H140" s="259"/>
      <c r="I140" s="259"/>
      <c r="J140" s="206"/>
      <c r="L140" s="48"/>
      <c r="M140" s="48"/>
    </row>
    <row r="141" spans="1:14" ht="73.5" customHeight="1" x14ac:dyDescent="0.25">
      <c r="A141" s="41"/>
      <c r="B141" s="26"/>
      <c r="C141" s="51" t="s">
        <v>156</v>
      </c>
      <c r="D141" s="39">
        <v>2025</v>
      </c>
      <c r="E141" s="39" t="s">
        <v>58</v>
      </c>
      <c r="F141" s="2" t="s">
        <v>67</v>
      </c>
      <c r="G141" s="38"/>
      <c r="H141" s="38">
        <v>27087.651999999998</v>
      </c>
      <c r="I141" s="38"/>
      <c r="J141" s="24"/>
    </row>
    <row r="142" spans="1:14" ht="75.75" customHeight="1" x14ac:dyDescent="0.25">
      <c r="A142" s="41"/>
      <c r="B142" s="26"/>
      <c r="C142" s="51" t="s">
        <v>157</v>
      </c>
      <c r="D142" s="39">
        <v>2025</v>
      </c>
      <c r="E142" s="39" t="s">
        <v>58</v>
      </c>
      <c r="F142" s="2" t="s">
        <v>67</v>
      </c>
      <c r="G142" s="36"/>
      <c r="H142" s="46">
        <v>7110.43</v>
      </c>
      <c r="I142" s="37"/>
      <c r="J142" s="24"/>
    </row>
    <row r="143" spans="1:14" ht="50.25" customHeight="1" x14ac:dyDescent="0.25">
      <c r="A143" s="41"/>
      <c r="B143" s="26"/>
      <c r="C143" s="51" t="s">
        <v>158</v>
      </c>
      <c r="D143" s="39">
        <v>2025</v>
      </c>
      <c r="E143" s="39" t="s">
        <v>58</v>
      </c>
      <c r="F143" s="2" t="s">
        <v>63</v>
      </c>
      <c r="H143" s="38">
        <v>660.37</v>
      </c>
      <c r="I143" s="36"/>
      <c r="J143" s="24"/>
    </row>
    <row r="144" spans="1:14" ht="60" customHeight="1" x14ac:dyDescent="0.25">
      <c r="A144" s="41"/>
      <c r="B144" s="26"/>
      <c r="C144" s="24" t="s">
        <v>159</v>
      </c>
      <c r="D144" s="39">
        <v>2025</v>
      </c>
      <c r="E144" s="39" t="s">
        <v>58</v>
      </c>
      <c r="F144" s="2" t="s">
        <v>63</v>
      </c>
      <c r="G144" s="37"/>
      <c r="H144" s="46">
        <v>75544.778000000006</v>
      </c>
      <c r="I144" s="37"/>
      <c r="J144" s="24"/>
      <c r="K144" s="147"/>
    </row>
    <row r="145" spans="1:10" ht="51" customHeight="1" x14ac:dyDescent="0.25">
      <c r="A145" s="41"/>
      <c r="B145" s="26"/>
      <c r="C145" s="120" t="s">
        <v>160</v>
      </c>
      <c r="D145" s="39">
        <v>2025</v>
      </c>
      <c r="E145" s="39" t="s">
        <v>58</v>
      </c>
      <c r="F145" s="2" t="s">
        <v>67</v>
      </c>
      <c r="G145" s="40"/>
      <c r="H145" s="46">
        <v>300000</v>
      </c>
      <c r="I145" s="37"/>
      <c r="J145" s="24"/>
    </row>
    <row r="146" spans="1:10" ht="44.25" customHeight="1" x14ac:dyDescent="0.25">
      <c r="A146" s="41"/>
      <c r="B146" s="26"/>
      <c r="C146" s="120" t="s">
        <v>161</v>
      </c>
      <c r="D146" s="39">
        <v>2025</v>
      </c>
      <c r="E146" s="39" t="s">
        <v>58</v>
      </c>
      <c r="F146" s="2" t="s">
        <v>63</v>
      </c>
      <c r="G146" s="40"/>
      <c r="H146" s="37">
        <v>524000</v>
      </c>
      <c r="I146" s="46"/>
      <c r="J146" s="24"/>
    </row>
    <row r="147" spans="1:10" ht="44.25" customHeight="1" x14ac:dyDescent="0.25">
      <c r="A147" s="41"/>
      <c r="B147" s="70"/>
      <c r="C147" s="120" t="s">
        <v>162</v>
      </c>
      <c r="D147" s="7">
        <v>2025</v>
      </c>
      <c r="E147" s="7" t="s">
        <v>58</v>
      </c>
      <c r="F147" s="19" t="s">
        <v>63</v>
      </c>
      <c r="G147" s="138"/>
      <c r="H147" s="46">
        <v>600000</v>
      </c>
      <c r="I147" s="46"/>
      <c r="J147" s="120"/>
    </row>
    <row r="148" spans="1:10" ht="44.25" customHeight="1" x14ac:dyDescent="0.25">
      <c r="A148" s="41"/>
      <c r="B148" s="70"/>
      <c r="C148" s="120" t="s">
        <v>163</v>
      </c>
      <c r="D148" s="7">
        <v>2025</v>
      </c>
      <c r="E148" s="7" t="s">
        <v>58</v>
      </c>
      <c r="F148" s="19" t="s">
        <v>63</v>
      </c>
      <c r="G148" s="138"/>
      <c r="H148" s="46">
        <v>550000</v>
      </c>
      <c r="I148" s="46"/>
      <c r="J148" s="120"/>
    </row>
    <row r="149" spans="1:10" ht="44.25" customHeight="1" x14ac:dyDescent="0.25">
      <c r="A149" s="41"/>
      <c r="B149" s="70"/>
      <c r="C149" s="120" t="s">
        <v>164</v>
      </c>
      <c r="D149" s="7">
        <v>2025</v>
      </c>
      <c r="E149" s="7" t="s">
        <v>58</v>
      </c>
      <c r="F149" s="19" t="s">
        <v>63</v>
      </c>
      <c r="G149" s="138"/>
      <c r="H149" s="46">
        <v>12197.038</v>
      </c>
      <c r="I149" s="46"/>
      <c r="J149" s="120"/>
    </row>
    <row r="150" spans="1:10" ht="48.75" customHeight="1" x14ac:dyDescent="0.25">
      <c r="A150" s="41"/>
      <c r="B150" s="70"/>
      <c r="C150" s="120" t="s">
        <v>165</v>
      </c>
      <c r="D150" s="7">
        <v>2025</v>
      </c>
      <c r="E150" s="7" t="s">
        <v>58</v>
      </c>
      <c r="F150" s="19" t="s">
        <v>63</v>
      </c>
      <c r="G150" s="138"/>
      <c r="H150" s="46">
        <v>10127.358</v>
      </c>
      <c r="I150" s="46"/>
      <c r="J150" s="120"/>
    </row>
    <row r="151" spans="1:10" ht="53.25" customHeight="1" x14ac:dyDescent="0.25">
      <c r="A151" s="41"/>
      <c r="B151" s="70"/>
      <c r="C151" s="120" t="s">
        <v>166</v>
      </c>
      <c r="D151" s="7">
        <v>2025</v>
      </c>
      <c r="E151" s="7" t="s">
        <v>58</v>
      </c>
      <c r="F151" s="19" t="s">
        <v>63</v>
      </c>
      <c r="G151" s="138"/>
      <c r="H151" s="46">
        <v>97000</v>
      </c>
      <c r="I151" s="46"/>
      <c r="J151" s="120"/>
    </row>
    <row r="152" spans="1:10" x14ac:dyDescent="0.25">
      <c r="B152" s="165" t="s">
        <v>284</v>
      </c>
      <c r="F152" s="1"/>
      <c r="G152" s="1"/>
    </row>
    <row r="153" spans="1:10" ht="32.25" customHeight="1" x14ac:dyDescent="0.25">
      <c r="C153" s="49" t="s">
        <v>141</v>
      </c>
      <c r="F153" s="204" t="s">
        <v>142</v>
      </c>
      <c r="G153" s="204"/>
      <c r="H153" s="204"/>
    </row>
    <row r="155" spans="1:10" ht="15.75" x14ac:dyDescent="0.25">
      <c r="C155" s="49" t="s">
        <v>120</v>
      </c>
      <c r="F155" s="204" t="s">
        <v>126</v>
      </c>
      <c r="G155" s="204"/>
      <c r="H155" s="204"/>
    </row>
    <row r="183" spans="3:3" x14ac:dyDescent="0.25">
      <c r="C183" s="1" t="s">
        <v>62</v>
      </c>
    </row>
  </sheetData>
  <mergeCells count="174">
    <mergeCell ref="E22:E23"/>
    <mergeCell ref="A22:A23"/>
    <mergeCell ref="B22:B23"/>
    <mergeCell ref="A28:A29"/>
    <mergeCell ref="J68:J69"/>
    <mergeCell ref="C115:C116"/>
    <mergeCell ref="A115:A116"/>
    <mergeCell ref="F115:F116"/>
    <mergeCell ref="E87:E88"/>
    <mergeCell ref="B68:B69"/>
    <mergeCell ref="C68:C69"/>
    <mergeCell ref="E115:E116"/>
    <mergeCell ref="D115:D116"/>
    <mergeCell ref="C76:J76"/>
    <mergeCell ref="G115:G116"/>
    <mergeCell ref="H115:H116"/>
    <mergeCell ref="I115:I116"/>
    <mergeCell ref="J95:J96"/>
    <mergeCell ref="A87:A88"/>
    <mergeCell ref="A89:A90"/>
    <mergeCell ref="B89:B90"/>
    <mergeCell ref="G139:G140"/>
    <mergeCell ref="F139:F140"/>
    <mergeCell ref="D137:D138"/>
    <mergeCell ref="E137:E138"/>
    <mergeCell ref="B139:B140"/>
    <mergeCell ref="A12:A13"/>
    <mergeCell ref="D12:D13"/>
    <mergeCell ref="E12:E13"/>
    <mergeCell ref="A41:A42"/>
    <mergeCell ref="C58:C59"/>
    <mergeCell ref="C51:J51"/>
    <mergeCell ref="A58:A59"/>
    <mergeCell ref="D58:D59"/>
    <mergeCell ref="E58:E59"/>
    <mergeCell ref="A62:A63"/>
    <mergeCell ref="C62:C63"/>
    <mergeCell ref="A64:A65"/>
    <mergeCell ref="B64:B65"/>
    <mergeCell ref="A139:A140"/>
    <mergeCell ref="E139:E140"/>
    <mergeCell ref="D139:D140"/>
    <mergeCell ref="A137:A138"/>
    <mergeCell ref="B137:B138"/>
    <mergeCell ref="C137:C138"/>
    <mergeCell ref="C139:C140"/>
    <mergeCell ref="C121:C122"/>
    <mergeCell ref="B121:B122"/>
    <mergeCell ref="C125:C126"/>
    <mergeCell ref="D125:D126"/>
    <mergeCell ref="F125:F126"/>
    <mergeCell ref="F137:F138"/>
    <mergeCell ref="D129:D130"/>
    <mergeCell ref="E129:E130"/>
    <mergeCell ref="C129:C130"/>
    <mergeCell ref="J139:J140"/>
    <mergeCell ref="I139:I140"/>
    <mergeCell ref="H139:H140"/>
    <mergeCell ref="J137:J138"/>
    <mergeCell ref="J127:J128"/>
    <mergeCell ref="H125:H126"/>
    <mergeCell ref="I125:I126"/>
    <mergeCell ref="H127:H128"/>
    <mergeCell ref="I127:I128"/>
    <mergeCell ref="H137:H138"/>
    <mergeCell ref="I137:I138"/>
    <mergeCell ref="F127:F128"/>
    <mergeCell ref="G127:G128"/>
    <mergeCell ref="E64:E65"/>
    <mergeCell ref="B58:B59"/>
    <mergeCell ref="D28:D29"/>
    <mergeCell ref="E28:E29"/>
    <mergeCell ref="C41:C42"/>
    <mergeCell ref="B41:B42"/>
    <mergeCell ref="G91:G92"/>
    <mergeCell ref="B87:B88"/>
    <mergeCell ref="C87:C88"/>
    <mergeCell ref="B28:B29"/>
    <mergeCell ref="C28:C29"/>
    <mergeCell ref="B31:B32"/>
    <mergeCell ref="D87:D88"/>
    <mergeCell ref="B91:B92"/>
    <mergeCell ref="C91:C92"/>
    <mergeCell ref="D68:D69"/>
    <mergeCell ref="D91:D92"/>
    <mergeCell ref="E46:E47"/>
    <mergeCell ref="C117:J117"/>
    <mergeCell ref="B115:B116"/>
    <mergeCell ref="B45:B47"/>
    <mergeCell ref="D62:D63"/>
    <mergeCell ref="E62:E63"/>
    <mergeCell ref="C64:C65"/>
    <mergeCell ref="D64:D65"/>
    <mergeCell ref="I1:J1"/>
    <mergeCell ref="J3:J4"/>
    <mergeCell ref="B2:J2"/>
    <mergeCell ref="G3:I3"/>
    <mergeCell ref="F3:F4"/>
    <mergeCell ref="D3:D4"/>
    <mergeCell ref="E3:E4"/>
    <mergeCell ref="G14:J14"/>
    <mergeCell ref="C14:F14"/>
    <mergeCell ref="C12:C13"/>
    <mergeCell ref="B12:B13"/>
    <mergeCell ref="B8:B11"/>
    <mergeCell ref="J8:J11"/>
    <mergeCell ref="B62:B63"/>
    <mergeCell ref="J28:J29"/>
    <mergeCell ref="J12:J13"/>
    <mergeCell ref="J22:J23"/>
    <mergeCell ref="C22:C23"/>
    <mergeCell ref="D22:D23"/>
    <mergeCell ref="A3:A4"/>
    <mergeCell ref="B3:B4"/>
    <mergeCell ref="C3:C4"/>
    <mergeCell ref="J121:J122"/>
    <mergeCell ref="J87:J88"/>
    <mergeCell ref="A121:A122"/>
    <mergeCell ref="E91:E92"/>
    <mergeCell ref="B53:B54"/>
    <mergeCell ref="A53:A54"/>
    <mergeCell ref="F41:F42"/>
    <mergeCell ref="G41:G42"/>
    <mergeCell ref="H41:H42"/>
    <mergeCell ref="I41:I42"/>
    <mergeCell ref="D41:D42"/>
    <mergeCell ref="E41:E42"/>
    <mergeCell ref="A68:A69"/>
    <mergeCell ref="J91:J92"/>
    <mergeCell ref="C70:J70"/>
    <mergeCell ref="J41:J42"/>
    <mergeCell ref="J89:J90"/>
    <mergeCell ref="E68:E69"/>
    <mergeCell ref="A91:A92"/>
    <mergeCell ref="C46:C47"/>
    <mergeCell ref="D46:D47"/>
    <mergeCell ref="F155:H155"/>
    <mergeCell ref="A31:A32"/>
    <mergeCell ref="D31:D32"/>
    <mergeCell ref="E31:E32"/>
    <mergeCell ref="C31:C32"/>
    <mergeCell ref="C127:C128"/>
    <mergeCell ref="D127:D128"/>
    <mergeCell ref="E127:E128"/>
    <mergeCell ref="E121:E122"/>
    <mergeCell ref="D121:D122"/>
    <mergeCell ref="C53:C54"/>
    <mergeCell ref="D53:D54"/>
    <mergeCell ref="E53:E54"/>
    <mergeCell ref="H91:H92"/>
    <mergeCell ref="F153:H153"/>
    <mergeCell ref="G137:G138"/>
    <mergeCell ref="C136:J136"/>
    <mergeCell ref="J115:J116"/>
    <mergeCell ref="D89:D90"/>
    <mergeCell ref="A95:A96"/>
    <mergeCell ref="J45:J47"/>
    <mergeCell ref="J129:J131"/>
    <mergeCell ref="B125:B128"/>
    <mergeCell ref="E125:E126"/>
    <mergeCell ref="A129:A130"/>
    <mergeCell ref="A125:A126"/>
    <mergeCell ref="A127:A128"/>
    <mergeCell ref="B129:B131"/>
    <mergeCell ref="J125:J126"/>
    <mergeCell ref="C89:C90"/>
    <mergeCell ref="D95:D96"/>
    <mergeCell ref="E95:E96"/>
    <mergeCell ref="E89:E90"/>
    <mergeCell ref="C95:C96"/>
    <mergeCell ref="B95:B96"/>
    <mergeCell ref="F91:F92"/>
    <mergeCell ref="G125:G126"/>
    <mergeCell ref="I91:I92"/>
  </mergeCells>
  <phoneticPr fontId="16" type="noConversion"/>
  <pageMargins left="0.70866141732283461" right="0.70866141732283461" top="0.74803149606299213" bottom="0.74803149606299213" header="0.31496062992125984" footer="0.31496062992125984"/>
  <pageSetup paperSize="9" scale="78" firstPageNumber="8" fitToHeight="0" orientation="landscape" useFirstPageNumber="1" r:id="rId1"/>
  <headerFooter differentFirst="1" alignWithMargins="0">
    <oddHeader>&amp;R&amp;"Times New Roman,Обычный"&amp;12
Продовження додатка</oddHeader>
    <oddFooter>&amp;C &amp;P</oddFooter>
    <firstHeader xml:space="preserve">&amp;C
</firstHeader>
    <firstFooter>&amp;C8</firstFooter>
  </headerFooter>
  <rowBreaks count="14" manualBreakCount="14">
    <brk id="11" max="9" man="1"/>
    <brk id="19" max="9" man="1"/>
    <brk id="29" max="9" man="1"/>
    <brk id="37" max="9" man="1"/>
    <brk id="44" max="9" man="1"/>
    <brk id="52" max="9" man="1"/>
    <brk id="60" max="9" man="1"/>
    <brk id="69" max="9" man="1"/>
    <brk id="80" max="9" man="1"/>
    <brk id="92" max="9" man="1"/>
    <brk id="103" max="9" man="1"/>
    <brk id="112" max="9" man="1"/>
    <brk id="123" max="9" man="1"/>
    <brk id="13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Показники результативності</vt:lpstr>
      <vt:lpstr>Напрями діяльності</vt:lpstr>
      <vt:lpstr>'Напрями діяльності'!Область_друку</vt:lpstr>
      <vt:lpstr>'Показники результативності'!Область_друку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ukb</dc:creator>
  <cp:lastModifiedBy>Пользователь Windows</cp:lastModifiedBy>
  <cp:lastPrinted>2023-12-18T14:09:43Z</cp:lastPrinted>
  <dcterms:created xsi:type="dcterms:W3CDTF">2018-04-02T09:23:17Z</dcterms:created>
  <dcterms:modified xsi:type="dcterms:W3CDTF">2023-12-18T14:46:49Z</dcterms:modified>
</cp:coreProperties>
</file>