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Департамент\Планово контрольний\ПРОГРАМА СОЦ 2024 рік\Сесія серпень 2024\проєкт соцзахист\"/>
    </mc:Choice>
  </mc:AlternateContent>
  <bookViews>
    <workbookView xWindow="0" yWindow="0" windowWidth="28800" windowHeight="12030" tabRatio="518"/>
  </bookViews>
  <sheets>
    <sheet name="лист (2)" sheetId="6" r:id="rId1"/>
    <sheet name="лист" sheetId="5" r:id="rId2"/>
  </sheets>
  <definedNames>
    <definedName name="__xlnm.Print_Area" localSheetId="1">лист!$A$1:$O$296</definedName>
    <definedName name="__xlnm.Print_Area" localSheetId="0">'лист (2)'!$A$1:$O$307</definedName>
    <definedName name="OLE_LINK1" localSheetId="1">#N/A</definedName>
    <definedName name="OLE_LINK1" localSheetId="0">#N/A</definedName>
    <definedName name="_xlnm.Print_Area" localSheetId="1">лист!$A$1:$L$280</definedName>
    <definedName name="_xlnm.Print_Area" localSheetId="0">'лист (2)'!$A$1:$L$291</definedName>
  </definedNames>
  <calcPr calcId="162913"/>
</workbook>
</file>

<file path=xl/calcChain.xml><?xml version="1.0" encoding="utf-8"?>
<calcChain xmlns="http://schemas.openxmlformats.org/spreadsheetml/2006/main">
  <c r="H292" i="6" l="1"/>
  <c r="H288" i="6"/>
  <c r="H293" i="6"/>
  <c r="I292" i="6"/>
  <c r="G292" i="6"/>
  <c r="I293" i="6"/>
  <c r="G293" i="6"/>
  <c r="J293" i="6" l="1"/>
  <c r="J292" i="6"/>
  <c r="K292" i="6" l="1"/>
  <c r="K294" i="6" l="1"/>
  <c r="L293" i="6"/>
  <c r="L292" i="6"/>
  <c r="H294" i="6"/>
  <c r="K293" i="6"/>
  <c r="L294" i="6" l="1"/>
  <c r="K89" i="6"/>
  <c r="J89" i="6"/>
  <c r="J294" i="6" s="1"/>
  <c r="I179" i="6" l="1"/>
  <c r="I294" i="6" s="1"/>
  <c r="K287" i="6" l="1"/>
  <c r="J287" i="6"/>
  <c r="I287" i="6"/>
  <c r="H287" i="6"/>
  <c r="G287" i="6"/>
  <c r="K261" i="6"/>
  <c r="J261" i="6"/>
  <c r="I261" i="6"/>
  <c r="H261" i="6"/>
  <c r="G261" i="6"/>
  <c r="K249" i="6"/>
  <c r="J249" i="6"/>
  <c r="I249" i="6"/>
  <c r="H249" i="6"/>
  <c r="G249" i="6"/>
  <c r="K236" i="6"/>
  <c r="J236" i="6"/>
  <c r="I236" i="6"/>
  <c r="H236" i="6"/>
  <c r="G236" i="6"/>
  <c r="K225" i="6"/>
  <c r="J225" i="6"/>
  <c r="I225" i="6"/>
  <c r="H225" i="6"/>
  <c r="G225" i="6"/>
  <c r="K182" i="6"/>
  <c r="J182" i="6"/>
  <c r="I182" i="6"/>
  <c r="H182" i="6"/>
  <c r="G182" i="6"/>
  <c r="K173" i="6"/>
  <c r="J173" i="6"/>
  <c r="I173" i="6"/>
  <c r="H173" i="6"/>
  <c r="G170" i="6"/>
  <c r="G173" i="6" s="1"/>
  <c r="K167" i="6"/>
  <c r="J167" i="6"/>
  <c r="I167" i="6"/>
  <c r="H167" i="6"/>
  <c r="G167" i="6"/>
  <c r="K138" i="6"/>
  <c r="J138" i="6"/>
  <c r="I138" i="6"/>
  <c r="H138" i="6"/>
  <c r="G138" i="6"/>
  <c r="K119" i="6"/>
  <c r="J119" i="6"/>
  <c r="I119" i="6"/>
  <c r="H119" i="6"/>
  <c r="G105" i="6"/>
  <c r="K79" i="6"/>
  <c r="K103" i="6" s="1"/>
  <c r="J79" i="6"/>
  <c r="J103" i="6" s="1"/>
  <c r="I79" i="6"/>
  <c r="I103" i="6" s="1"/>
  <c r="H79" i="6"/>
  <c r="H103" i="6" s="1"/>
  <c r="G79" i="6"/>
  <c r="G103" i="6" s="1"/>
  <c r="K74" i="6"/>
  <c r="J74" i="6"/>
  <c r="I74" i="6"/>
  <c r="H74" i="6"/>
  <c r="G74" i="6"/>
  <c r="K69" i="6"/>
  <c r="J69" i="6"/>
  <c r="I69" i="6"/>
  <c r="H69" i="6"/>
  <c r="G69" i="6"/>
  <c r="K57" i="6"/>
  <c r="K63" i="6" s="1"/>
  <c r="J57" i="6"/>
  <c r="J63" i="6" s="1"/>
  <c r="I57" i="6"/>
  <c r="I63" i="6" s="1"/>
  <c r="H57" i="6"/>
  <c r="H63" i="6" s="1"/>
  <c r="G57" i="6"/>
  <c r="G63" i="6" s="1"/>
  <c r="K51" i="6"/>
  <c r="J51" i="6"/>
  <c r="I51" i="6"/>
  <c r="H51" i="6"/>
  <c r="G51" i="6"/>
  <c r="K41" i="6"/>
  <c r="J41" i="6"/>
  <c r="I41" i="6"/>
  <c r="H41" i="6"/>
  <c r="G41" i="6"/>
  <c r="K34" i="6"/>
  <c r="J34" i="6"/>
  <c r="I34" i="6"/>
  <c r="H34" i="6"/>
  <c r="G34" i="6"/>
  <c r="G119" i="6" l="1"/>
  <c r="G294" i="6"/>
  <c r="K288" i="6"/>
  <c r="G288" i="6"/>
  <c r="J288" i="6"/>
  <c r="I288" i="6"/>
  <c r="M119" i="6"/>
  <c r="G214" i="5"/>
  <c r="H214" i="5"/>
  <c r="I214" i="5"/>
  <c r="J214" i="5"/>
  <c r="K214" i="5"/>
  <c r="H171" i="5" l="1"/>
  <c r="I171" i="5"/>
  <c r="J171" i="5"/>
  <c r="K171" i="5"/>
  <c r="G171" i="5"/>
  <c r="G41" i="5" l="1"/>
  <c r="I34" i="5" l="1"/>
  <c r="J34" i="5"/>
  <c r="K34" i="5"/>
  <c r="H34" i="5"/>
  <c r="H238" i="5" l="1"/>
  <c r="I238" i="5"/>
  <c r="J238" i="5"/>
  <c r="K238" i="5"/>
  <c r="G238" i="5"/>
  <c r="H225" i="5"/>
  <c r="I225" i="5"/>
  <c r="J225" i="5"/>
  <c r="K225" i="5"/>
  <c r="H162" i="5"/>
  <c r="I162" i="5"/>
  <c r="J162" i="5"/>
  <c r="K162" i="5"/>
  <c r="H156" i="5"/>
  <c r="I156" i="5"/>
  <c r="J156" i="5"/>
  <c r="K156" i="5"/>
  <c r="H114" i="5"/>
  <c r="I114" i="5"/>
  <c r="J114" i="5"/>
  <c r="K114" i="5"/>
  <c r="H74" i="5"/>
  <c r="I74" i="5"/>
  <c r="J74" i="5"/>
  <c r="K74" i="5"/>
  <c r="H69" i="5"/>
  <c r="I69" i="5"/>
  <c r="J69" i="5"/>
  <c r="K69" i="5"/>
  <c r="H41" i="5"/>
  <c r="I41" i="5"/>
  <c r="J41" i="5"/>
  <c r="K41" i="5"/>
  <c r="H51" i="5"/>
  <c r="I51" i="5"/>
  <c r="J51" i="5"/>
  <c r="K51" i="5"/>
  <c r="G100" i="5" l="1"/>
  <c r="G114" i="5" s="1"/>
  <c r="M114" i="5" s="1"/>
  <c r="G51" i="5" l="1"/>
  <c r="H79" i="5" l="1"/>
  <c r="H98" i="5" s="1"/>
  <c r="I79" i="5"/>
  <c r="I98" i="5" s="1"/>
  <c r="J79" i="5"/>
  <c r="J98" i="5" s="1"/>
  <c r="K79" i="5"/>
  <c r="K98" i="5" s="1"/>
  <c r="G79" i="5"/>
  <c r="G98" i="5" s="1"/>
  <c r="G159" i="5" l="1"/>
  <c r="G162" i="5" s="1"/>
  <c r="G34" i="5" l="1"/>
  <c r="G69" i="5" l="1"/>
  <c r="H57" i="5" l="1"/>
  <c r="H63" i="5" s="1"/>
  <c r="I57" i="5"/>
  <c r="I63" i="5" s="1"/>
  <c r="J57" i="5"/>
  <c r="J63" i="5" s="1"/>
  <c r="K57" i="5"/>
  <c r="K63" i="5" s="1"/>
  <c r="G57" i="5"/>
  <c r="G63" i="5" l="1"/>
  <c r="H250" i="5"/>
  <c r="I250" i="5"/>
  <c r="J250" i="5"/>
  <c r="K250" i="5"/>
  <c r="G250" i="5"/>
  <c r="H276" i="5" l="1"/>
  <c r="I276" i="5"/>
  <c r="J276" i="5"/>
  <c r="K276" i="5"/>
  <c r="G276" i="5"/>
  <c r="G225" i="5" l="1"/>
  <c r="G156" i="5"/>
  <c r="K127" i="5"/>
  <c r="J127" i="5"/>
  <c r="I127" i="5"/>
  <c r="H127" i="5"/>
  <c r="G127" i="5"/>
  <c r="G74" i="5"/>
</calcChain>
</file>

<file path=xl/sharedStrings.xml><?xml version="1.0" encoding="utf-8"?>
<sst xmlns="http://schemas.openxmlformats.org/spreadsheetml/2006/main" count="2105" uniqueCount="618">
  <si>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</si>
  <si>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</si>
  <si>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</si>
  <si>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</si>
  <si>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</si>
  <si>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</si>
  <si>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</si>
  <si>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</si>
  <si>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</si>
  <si>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</si>
  <si>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</si>
  <si>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</si>
  <si>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</si>
  <si>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</si>
  <si>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</si>
  <si>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</si>
  <si>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</si>
  <si>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</si>
  <si>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</si>
  <si>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</si>
  <si>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</si>
  <si>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</si>
  <si>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</si>
  <si>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</si>
  <si>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</si>
  <si>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</si>
  <si>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</si>
  <si>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</si>
  <si>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</si>
  <si>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</si>
  <si>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</si>
  <si>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</si>
  <si>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</si>
  <si>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</si>
  <si>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</si>
  <si>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</si>
  <si>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</si>
  <si>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</si>
  <si>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</si>
  <si>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</si>
  <si>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</si>
  <si>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</si>
  <si>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</si>
  <si>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</si>
  <si>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</si>
  <si>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</si>
  <si>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</si>
  <si>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</si>
  <si>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</si>
  <si>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</si>
  <si>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</si>
  <si>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</si>
  <si>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</si>
  <si>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</si>
  <si>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</si>
  <si>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</si>
  <si>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</si>
  <si>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</si>
  <si>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</si>
  <si>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</si>
  <si>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</si>
  <si>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</si>
  <si>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</si>
  <si>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</si>
  <si>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</si>
  <si>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</si>
  <si>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</si>
  <si>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</si>
  <si>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</si>
  <si>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</si>
  <si>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</si>
  <si>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</si>
  <si>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</si>
  <si>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</si>
  <si>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</si>
  <si>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</si>
  <si>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</si>
  <si>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</si>
  <si>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</si>
  <si>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</si>
  <si>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</si>
  <si>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</si>
  <si>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</si>
  <si>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</si>
  <si>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</si>
  <si>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</si>
  <si>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</si>
  <si>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</si>
  <si>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</si>
  <si>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</si>
  <si>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</si>
  <si>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</si>
  <si>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</si>
  <si>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</si>
  <si>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</si>
  <si>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</si>
  <si>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</si>
  <si>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</si>
  <si>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</si>
  <si>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</si>
  <si>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</si>
  <si>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</si>
  <si>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</si>
  <si>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</si>
  <si>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</si>
  <si>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</si>
  <si>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</si>
  <si>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</si>
  <si>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</si>
  <si>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</si>
  <si>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</si>
  <si>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</si>
  <si>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</si>
  <si>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</si>
  <si>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</si>
  <si>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</si>
  <si>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</si>
  <si>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</si>
  <si>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</si>
  <si>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</si>
  <si>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</si>
  <si>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</si>
  <si>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</si>
  <si>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</si>
  <si>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</si>
  <si>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</si>
  <si>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</si>
  <si>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</si>
  <si>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</si>
  <si>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</si>
  <si>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</si>
  <si>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</si>
  <si>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</si>
  <si>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</si>
  <si>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</si>
  <si>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</si>
  <si>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</si>
  <si>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</si>
  <si>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</si>
  <si>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</si>
  <si>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</si>
  <si>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</si>
  <si>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</si>
  <si>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</si>
  <si>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</si>
  <si>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</si>
  <si>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</si>
  <si>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</si>
  <si>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</si>
  <si>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</si>
  <si>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</si>
  <si>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</si>
  <si>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</si>
  <si>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</si>
  <si>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</si>
  <si>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</si>
  <si>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</si>
  <si>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</si>
  <si>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</si>
  <si>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</si>
  <si>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</si>
  <si>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</si>
  <si>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</si>
  <si>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</si>
  <si>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</si>
  <si>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</si>
  <si>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</si>
  <si>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</si>
  <si>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</si>
  <si>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</si>
  <si>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</si>
  <si>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</si>
  <si>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</si>
  <si>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</si>
  <si>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</si>
  <si>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</si>
  <si>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</si>
  <si>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</si>
  <si>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</si>
  <si>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</si>
  <si>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</si>
  <si>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</si>
  <si>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</si>
  <si>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</si>
  <si>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</si>
  <si>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</si>
  <si>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</si>
  <si>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</si>
  <si>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</si>
  <si>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</si>
  <si>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</si>
  <si>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</si>
  <si>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</si>
  <si>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</si>
  <si>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</si>
  <si>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</si>
  <si>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</si>
  <si>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</si>
  <si>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</si>
  <si>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</si>
  <si>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</si>
  <si>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</si>
  <si>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</si>
  <si>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</si>
  <si>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</si>
  <si>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</si>
  <si>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</si>
  <si>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</si>
  <si>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</si>
  <si>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</si>
  <si>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</si>
  <si>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</si>
  <si>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</si>
  <si>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</si>
  <si>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</si>
  <si>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</si>
  <si>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</si>
  <si>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</si>
  <si>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</si>
  <si>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</si>
  <si>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</si>
  <si>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</si>
  <si>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</si>
  <si>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</si>
  <si>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</si>
  <si>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</si>
  <si>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</si>
  <si>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</si>
  <si>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</si>
  <si>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</si>
  <si>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</si>
  <si>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</si>
  <si>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</si>
  <si>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</si>
  <si>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</si>
  <si>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</si>
  <si>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</si>
  <si>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</si>
  <si>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</si>
  <si>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</si>
  <si>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</si>
  <si>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</si>
  <si>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</si>
  <si>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</si>
  <si>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</si>
  <si>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</si>
  <si>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</si>
  <si>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</si>
  <si>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</si>
  <si>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</si>
  <si>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</si>
  <si>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</si>
  <si>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</si>
  <si>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</si>
  <si>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</si>
  <si>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</si>
  <si>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</si>
  <si>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</si>
  <si>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</si>
  <si>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</si>
  <si>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</si>
  <si>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</si>
  <si>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</si>
  <si>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</si>
  <si>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</si>
  <si>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</si>
  <si>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</si>
  <si>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</si>
  <si>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</si>
  <si>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</si>
  <si>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</si>
  <si>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</si>
  <si>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</si>
  <si>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</si>
  <si>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</si>
  <si>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</si>
  <si>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</si>
  <si>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</si>
  <si>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</si>
  <si>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</si>
  <si>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</si>
  <si>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</si>
  <si>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</si>
  <si>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</si>
  <si>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</si>
  <si>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</si>
  <si>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</si>
  <si>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</si>
  <si>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</si>
  <si>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</si>
  <si>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</si>
  <si>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</si>
  <si>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</si>
  <si>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</si>
  <si>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</si>
  <si>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</si>
  <si>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</si>
  <si>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</si>
  <si>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</si>
  <si>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</si>
  <si>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</si>
  <si>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</si>
  <si>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</si>
  <si>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</si>
  <si>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</si>
  <si>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</si>
  <si>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</si>
  <si>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</si>
  <si>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</si>
  <si>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</si>
  <si>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</si>
  <si>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</si>
  <si>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</si>
  <si>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</si>
  <si>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</si>
  <si>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</si>
  <si>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</si>
  <si>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</si>
  <si>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</si>
  <si>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</si>
  <si>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</si>
  <si>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</si>
  <si>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</si>
  <si>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</si>
  <si>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</si>
  <si>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</si>
  <si>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</si>
  <si>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</si>
  <si>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</si>
  <si>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</si>
  <si>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</si>
  <si>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</si>
  <si>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</si>
  <si>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</si>
  <si>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</si>
  <si>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</si>
  <si>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</si>
  <si>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</si>
  <si>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</si>
  <si>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</si>
  <si>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</si>
  <si>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</si>
  <si>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</si>
  <si>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</si>
  <si>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</si>
  <si>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</si>
  <si>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</si>
  <si>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</si>
  <si>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</si>
  <si>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</si>
  <si>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</si>
  <si>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</si>
  <si>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</si>
  <si>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</si>
  <si>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</si>
  <si>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</si>
  <si>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</si>
  <si>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</si>
  <si>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</si>
  <si>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</si>
  <si>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</si>
  <si>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</si>
  <si>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</si>
  <si>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</si>
  <si>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</si>
  <si>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</si>
  <si>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</si>
  <si>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</si>
  <si>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</si>
  <si>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</si>
  <si>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</si>
  <si>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</si>
  <si>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</si>
  <si>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</si>
  <si>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</si>
  <si>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</si>
  <si>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</si>
  <si>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</si>
  <si>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</si>
  <si>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</si>
  <si>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</si>
  <si>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</si>
  <si>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</si>
  <si>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</si>
  <si>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</si>
  <si>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</si>
  <si>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</si>
  <si>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</si>
  <si>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</si>
  <si>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</si>
  <si>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</si>
  <si>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</si>
  <si>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</si>
  <si>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</si>
  <si>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</si>
  <si>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</si>
  <si>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</si>
  <si>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</si>
  <si>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</si>
  <si>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</si>
  <si>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</si>
  <si>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</si>
  <si>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</si>
  <si>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</si>
  <si>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</si>
  <si>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</si>
  <si>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</si>
  <si>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Вікторія КРАСНОПІР</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</si>
  <si>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</si>
  <si>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</si>
  <si>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</si>
  <si>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</si>
  <si>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</si>
  <si>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</si>
  <si>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</si>
  <si>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</si>
  <si>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</si>
  <si>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</si>
  <si>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</si>
  <si>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</si>
  <si>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</si>
  <si>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</si>
  <si>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</si>
  <si>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</si>
  <si>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</si>
  <si>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</si>
  <si>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</si>
  <si>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</si>
  <si>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</si>
  <si>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</si>
  <si>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</si>
  <si>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</si>
  <si>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</si>
  <si>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</si>
  <si>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</si>
  <si>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</si>
  <si>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</si>
  <si>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</si>
  <si>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</si>
  <si>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</si>
  <si>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</si>
  <si>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</si>
  <si>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</si>
  <si>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</si>
  <si>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</si>
  <si>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</si>
  <si>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</si>
  <si>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</si>
  <si>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</si>
  <si>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</si>
  <si>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</si>
  <si>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</si>
  <si>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</si>
  <si>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</si>
  <si>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</si>
  <si>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</si>
  <si>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</si>
  <si>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</si>
  <si>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</si>
  <si>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</si>
  <si>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</si>
  <si>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</si>
  <si>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</si>
  <si>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</si>
  <si>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</si>
  <si>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</si>
  <si>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</si>
  <si>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</si>
  <si>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</si>
  <si>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</si>
  <si>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</si>
  <si>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</si>
  <si>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</si>
  <si>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</si>
  <si>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</si>
  <si>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</si>
  <si>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</si>
  <si>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</si>
  <si>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</si>
  <si>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</si>
  <si>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</si>
  <si>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</si>
  <si>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</si>
  <si>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</si>
  <si>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</si>
  <si>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</si>
  <si>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</si>
  <si>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</si>
  <si>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</si>
  <si>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</si>
  <si>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</si>
  <si>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</si>
  <si>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</si>
  <si>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</si>
  <si>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</si>
  <si>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</si>
  <si>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</si>
  <si>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</si>
  <si>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</si>
  <si>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</si>
  <si>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</si>
  <si>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</si>
  <si>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</si>
  <si>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</si>
  <si>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</si>
  <si>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</si>
  <si>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</si>
  <si>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</si>
  <si>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</si>
  <si>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</si>
  <si>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</si>
  <si>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</si>
  <si>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</si>
  <si>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</si>
  <si>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</si>
  <si>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</si>
  <si>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</si>
  <si>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</si>
  <si>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</si>
  <si>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</si>
  <si>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</si>
  <si>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</si>
  <si>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</si>
  <si>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</si>
  <si>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</si>
  <si>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</si>
  <si>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</si>
  <si>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</si>
  <si>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</si>
  <si>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</si>
  <si>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</si>
  <si>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</si>
  <si>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</si>
  <si>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</si>
  <si>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</si>
  <si>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</si>
  <si>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</si>
  <si>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</si>
  <si>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</si>
  <si>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</si>
  <si>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</si>
  <si>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</si>
  <si>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</si>
  <si>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</si>
  <si>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</si>
  <si>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</si>
  <si>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</si>
  <si>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</si>
  <si>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</si>
  <si>
    <t>3.1.3. Надання щомісячної грошової компенсації витрат на автомобільне паливо особам, які мають особливі  заслуги перед Батьківщиною</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</si>
  <si>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</si>
  <si>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7.1.Забезпечити соціальними послугами громадян похилого віку, осіб з інвалідністю, одиноких непрацездатних громадян, а також громадян, які перебувають у складних життєвих обставинах і потребують підтримки та сторонньої допомоги</t>
  </si>
  <si>
    <t>7.2.Забезпечити надання реабілітаційних та соціальних послуг дітям з інвалідністю та дітям, які мають порушення розвитку або в яких є ризик виникнення таких порушень, і їхнім сім'ям</t>
  </si>
  <si>
    <t>Управління транспорту і зв'язку Житомирської міської ради,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 перевізники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</si>
  <si>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</si>
  <si>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Департамент соціальної політики Житомирської міської ради, управління у справах ветеранів війни міської ради</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</si>
  <si>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управління у справах ветеранів війни міської ради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</si>
  <si>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</si>
  <si>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 управління у справах ветеранів війни міської ради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</si>
  <si>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управління у справах ветеранів війни міської ради</t>
  </si>
  <si>
    <t>Департамент містобудування та земельних відносин Житомирської  міської ради, управління у справах ветеранів війни міської ради</t>
  </si>
  <si>
    <t xml:space="preserve">Відділ по обліку та розподілу жилої площі Житомирської міської ради, управління у справах ветеранів війни міської ради
</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</si>
  <si>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</si>
  <si>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Департамент освіти Житомирської  міської ради, управління у справах ветеранів війни міської ради</t>
  </si>
  <si>
    <t>Департамент освіти Житомирської міської ради, управління у справах ветеранів війни міської ради</t>
  </si>
  <si>
    <t>Управління охорони здоров’я Житомирської міської ради, управління у справах ветеранів війни міської ради</t>
  </si>
  <si>
    <t xml:space="preserve">Міський центр соціальних служб для сім’ї, дітей та молоді,
управління по зв’язках з громадськістю Житомирської міської ради, управління у справах ветеранів війни міської ради
</t>
  </si>
  <si>
    <t xml:space="preserve">Житомирський міський центр зайнятості 
(за згодою), управління у справах ветеранів війни міської ради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</si>
  <si>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управління у справах ветеранів війни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</si>
  <si>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</si>
  <si>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</si>
  <si>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Управління культури Житомирської міської ради, управління у справах ветеранів війни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</si>
  <si>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у справах ветеранів війни міської ради
</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</si>
  <si>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</si>
  <si>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7.4. Забезпечити належне отримання соціальних послуг</t>
  </si>
  <si>
    <t>Створення сприятливих умов для отримання соціальних послуг</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</si>
  <si>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</si>
  <si>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</si>
  <si>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</si>
  <si>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7.4.4. Забезпечення можливості оформлення отримання соціальних послуг в "режимі онлайн"</t>
  </si>
  <si>
    <t>Забезпечення соціальної підтримки учасників АТО/ООС, Захисників і Захисниць України,членів їх сімей та сімей, загиблих учасників АТО/ООС,Захисників і Захисниць України</t>
  </si>
  <si>
    <t>13.1.2. Визначення соціально-побутових потреб сімей загиблих (постраждалих) учасників АТО/ООС, Захисників і Захисниць України (заповнення соціального паспорта)</t>
  </si>
  <si>
    <t>Визначення соціально-побутових потреб сімей загиблих (постраждалих) учасників АТО/ООС, Захисників і Захисниць України з метою їх задоволення</t>
  </si>
  <si>
    <t>13.3. Забезпечити надання комплексу  соціальних послуг учасникам АТО/ООС, Захисникам і Захисницям України,членам сімей загиблих  (поранених) учасників АТО/ООС, Захисників і Захисниць України</t>
  </si>
  <si>
    <t>13.3.1. Надання психологічної допомоги учасникам АТО/ООС, Захисникам і Захисницям України, та членам сімей загиблих учасників АТО/ООС</t>
  </si>
  <si>
    <t>13.3.2. Надання безоплатної правової допомоги щодо захисту прав учасників АТО/ООС, Захисників і Захисниць України та членів сімей загиблих учасників АТО/ООС, Захисників і Захисниць України</t>
  </si>
  <si>
    <t>Надання психологічних послуг учасникам АТО/ООС, Захисникам і Захисницям України та членам сімей загиблих учасників АТО/ООС, Захисників і Захисниць України</t>
  </si>
  <si>
    <t>Надання юридичних послуг учасникам АТО/ООС, Захисникам і Захисницям України та членам сімей загиблих учасників АТО/ООС, Захисників і Захисниць України</t>
  </si>
  <si>
    <t>13.7.1. Забезпечення безкоштовним оздоровленням (відпочинком) дітей із сімей учасників  АТО/ООС, Захисників і Захисниць України</t>
  </si>
  <si>
    <t xml:space="preserve">13.8.
Забезпечити надання додаткових гарантій дітям учасників АТО/ООС, Захисників і Захисниць України та із сімей загиблих учасників АТО/ООС , Захисників і Захисниць України
</t>
  </si>
  <si>
    <t>Поліпшення соціального захисту сімей учасників АТО/ООС, Захисників і Захисниць України та членів сімей загиблих учасників АТО/ООС, Захисників і Захисниць України</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</si>
  <si>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Захисників і Захисниць України, які її потребують</t>
  </si>
  <si>
    <t>13.12.1. Забезпечення поховання загиблих учасників АТО/ООС, Захисників і Захисниць України</t>
  </si>
  <si>
    <t>Додаткова  підтримка сімей загиблих учасників АТО/ООС, Захисників і Захисниць України</t>
  </si>
  <si>
    <t xml:space="preserve">13.13.Увічнити пам’ять про загиблих (померлих) учасників АТО/ООС, Захисників і Захисниць України
</t>
  </si>
  <si>
    <t>13.13.1. Встановлення пам’ятних знаків, меморіальних дошок загиблим (померлим) учасникам АТО/ООС, Захисникам і Захисницям України, та урочисте їх відкриття</t>
  </si>
  <si>
    <t xml:space="preserve">Увічнення пам'яті про
загиблих (померлих) учасників АТО/ООС, Захисників і Захисниць України
</t>
  </si>
  <si>
    <t>13.13.3. Створення у музейних, бібліотечних закладах тематичних виставок, експозицій, у тому числі фотовиставок, присвячених героїзму учасників АТО/ООС, Захисників і Захисниць України</t>
  </si>
  <si>
    <t>13.13.5. Створення меморіального комплексу на честь Захисників і Захисниць України, учасників АТО/ООС</t>
  </si>
  <si>
    <t>9.8.  Впровадження Єдиної інформаційної системи соціальної сфери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</si>
  <si>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</si>
  <si>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Надання доступних цифрових послуг</t>
  </si>
  <si>
    <t>9.9. Запровадження системи раннього втручання</t>
  </si>
  <si>
    <t xml:space="preserve">Підвищення рівня здоров’я та забезпечення фізичної активності </t>
  </si>
  <si>
    <t>Департамент соціальної політики Житомирської міської ради, Центр комплексної реабілітації дітей з інвалідністю</t>
  </si>
  <si>
    <t>9.8.2. Наповнення Реєстру надавачів та отримувачів соціальних послуг Єдиної інформаційної системи соціальної сфери</t>
  </si>
  <si>
    <t xml:space="preserve">9.8.1. Функціонування промислового середовища Єдиної інформаційної системи соціальної сфери з метою автоматизації надання державної допомоги
</t>
  </si>
  <si>
    <t>9.8.3. Інтеграція функціоналу Централізованого банку даних з проблем інвалідності до складу Єдиної інформаційної системи соціальної сфери</t>
  </si>
  <si>
    <t>9.9.1. Визначення щороку              (1 квартал поточного року) потреб населення Житомирської міської територіальної громади  в послузі раннього втручання</t>
  </si>
  <si>
    <t>9.9.2. Розроблення за результатами визначення потреб населення Житомирської міської територіальної громади в послузі раннього втручання заходів щодо утворення центрів (служб, відділень) раннього втручання на базі діючої мережі закладів з урахуванням потреб та фінансових можливостей Житомирської міської територіальної громади</t>
  </si>
  <si>
    <t>9.9.3. Проведення щорічного моніторингу та оцінювання якості послуги раннього втручання, що вже надається</t>
  </si>
  <si>
    <r>
      <rPr>
        <sz val="14"/>
        <rFont val="Times New Roman"/>
        <family val="1"/>
        <charset val="204"/>
      </rPr>
      <t>Місцевий бюджет</t>
    </r>
    <r>
      <rPr>
        <sz val="18.5"/>
        <rFont val="Times New Roman"/>
        <family val="1"/>
        <charset val="204"/>
      </rPr>
      <t xml:space="preserve">, </t>
    </r>
    <r>
      <rPr>
        <sz val="14"/>
        <rFont val="Times New Roman"/>
        <family val="1"/>
        <charset val="204"/>
      </rPr>
      <t>Програма національного спротиву Житомирської міської територіальної громади на 2022-2023 роки</t>
    </r>
  </si>
  <si>
    <t>7.3.5. Участь у організації створення та функціонування  патронатних сімей в т.ч.</t>
  </si>
  <si>
    <t>забезпечення виплати поворотної фінансової допомоги (резервних коштів) патронатним вихователям</t>
  </si>
  <si>
    <t>Житомирський міський центр соціальних служб міської ради, служба (управління) у справах дітей, департамент соціальної політики міської ради,  управління соціального захисту населення Богунського району, управління соціального захисту населення Корольовського району ДСП ЖМР, громадські об' єднання (за згодою)</t>
  </si>
  <si>
    <t>місцевий</t>
  </si>
  <si>
    <t>державний</t>
  </si>
  <si>
    <t>Галина ШИМАНСЬКА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</si>
</sst>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71" x14ac:knownFonts="1">
    <font>
      <sz val="10"/>
      <name val="Arial"/>
      <family val="2"/>
      <charset val="204"/>
    </font>
    <font>
      <sz val="11"/>
      <color theme="1"/>
      <name val="Calibri"/>
      <family val="2"/>
      <charset val="204"/>
      <scheme val="minor"/>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
      <sz val="15"/>
      <name val="Times New Roman"/>
      <family val="1"/>
      <charset val="204"/>
    </font>
    <font>
      <sz val="15.5"/>
      <name val="Times New Roman"/>
      <family val="1"/>
      <charset val="204"/>
    </font>
    <font>
      <sz val="16.5"/>
      <name val="Times New Roman"/>
      <family val="1"/>
      <charset val="204"/>
    </font>
    <font>
      <sz val="10"/>
      <name val="Arial"/>
      <family val="2"/>
      <charset val="204"/>
    </font>
    <font>
      <b/>
      <sz val="15"/>
      <color theme="1"/>
      <name val="Times New Roman"/>
      <family val="1"/>
      <charset val="204"/>
    </font>
  </fonts>
  <fills count="8">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
      <patternFill patternType="solid">
        <fgColor rgb="FFFFFF00"/>
        <bgColor indexed="27"/>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diagonal/>
    </border>
  </borders>
  <cellStyleXfs count="4">
    <xf numFmtId="0" fontId="0" fillId="0" borderId="0"/>
    <xf numFmtId="0" fontId="2" fillId="0" borderId="0"/>
    <xf numFmtId="0" fontId="1" fillId="0" borderId="0"/>
    <xf numFmtId="0" fontId="69" fillId="0" borderId="0"/>
  </cellStyleXfs>
  <cellXfs count="908">
    <xf numFmtId="0" fontId="0" fillId="0" borderId="0" xfId="0"/>
    <xf numFmtId="0" fontId="2" fillId="0" borderId="0" xfId="1"/>
    <xf numFmtId="0" fontId="2" fillId="2" borderId="0" xfId="1" applyFill="1"/>
    <xf numFmtId="0" fontId="2" fillId="0" borderId="0" xfId="1" applyBorder="1"/>
    <xf numFmtId="0" fontId="2" fillId="2" borderId="0" xfId="1" applyFill="1" applyBorder="1"/>
    <xf numFmtId="0" fontId="3" fillId="0" borderId="0" xfId="1" applyFont="1"/>
    <xf numFmtId="0" fontId="2" fillId="6" borderId="0" xfId="1" applyFill="1"/>
    <xf numFmtId="0" fontId="2" fillId="0" borderId="0" xfId="1" applyFill="1"/>
    <xf numFmtId="0" fontId="5" fillId="2" borderId="0" xfId="1" applyFont="1" applyFill="1" applyBorder="1" applyAlignment="1">
      <alignment horizontal="left" vertical="top" wrapText="1"/>
    </xf>
    <xf numFmtId="0" fontId="8" fillId="0" borderId="0" xfId="1" applyFont="1"/>
    <xf numFmtId="165" fontId="8" fillId="0" borderId="0" xfId="1" applyNumberFormat="1" applyFont="1"/>
    <xf numFmtId="164" fontId="8" fillId="0" borderId="0" xfId="1" applyNumberFormat="1" applyFont="1"/>
    <xf numFmtId="0" fontId="8" fillId="2" borderId="0" xfId="1" applyFont="1" applyFill="1" applyBorder="1"/>
    <xf numFmtId="0" fontId="5" fillId="0" borderId="0" xfId="1" applyFont="1"/>
    <xf numFmtId="0" fontId="7" fillId="0" borderId="0" xfId="1" applyFont="1"/>
    <xf numFmtId="0" fontId="5" fillId="0" borderId="0" xfId="1" applyFont="1" applyFill="1" applyBorder="1" applyAlignment="1">
      <alignment horizontal="left"/>
    </xf>
    <xf numFmtId="0" fontId="5" fillId="0" borderId="0" xfId="1" applyFont="1" applyFill="1" applyBorder="1"/>
    <xf numFmtId="0" fontId="5" fillId="0" borderId="0" xfId="1" applyFont="1" applyAlignment="1">
      <alignment horizontal="center" vertical="center"/>
    </xf>
    <xf numFmtId="0" fontId="5" fillId="0" borderId="0" xfId="1" applyFont="1" applyFill="1" applyBorder="1" applyAlignment="1">
      <alignment horizontal="center" vertical="center"/>
    </xf>
    <xf numFmtId="0" fontId="2" fillId="0" borderId="0" xfId="1" applyBorder="1" applyAlignment="1">
      <alignment horizontal="center" vertical="center"/>
    </xf>
    <xf numFmtId="0" fontId="2" fillId="0" borderId="0" xfId="1" applyAlignment="1">
      <alignment horizontal="center" vertical="center"/>
    </xf>
    <xf numFmtId="2" fontId="5" fillId="0" borderId="0" xfId="1" applyNumberFormat="1" applyFont="1" applyFill="1" applyBorder="1" applyAlignment="1">
      <alignment horizontal="center" vertical="center"/>
    </xf>
    <xf numFmtId="0" fontId="5" fillId="0" borderId="0" xfId="1" applyFont="1" applyAlignment="1">
      <alignment vertical="center"/>
    </xf>
    <xf numFmtId="0" fontId="5" fillId="0" borderId="0" xfId="1" applyFont="1" applyFill="1" applyBorder="1" applyAlignment="1">
      <alignment vertical="center"/>
    </xf>
    <xf numFmtId="0" fontId="2" fillId="0" borderId="0" xfId="1" applyBorder="1" applyAlignment="1">
      <alignment vertical="center"/>
    </xf>
    <xf numFmtId="0" fontId="2" fillId="0" borderId="0" xfId="1" applyAlignment="1">
      <alignment vertical="center"/>
    </xf>
    <xf numFmtId="0" fontId="5" fillId="0" borderId="0" xfId="1" applyFont="1" applyAlignment="1">
      <alignment horizontal="left"/>
    </xf>
    <xf numFmtId="0" fontId="7" fillId="0" borderId="0" xfId="1" applyFont="1" applyAlignment="1">
      <alignment horizontal="left"/>
    </xf>
    <xf numFmtId="0" fontId="2" fillId="0" borderId="0" xfId="1" applyBorder="1" applyAlignment="1">
      <alignment horizontal="left"/>
    </xf>
    <xf numFmtId="0" fontId="2" fillId="0" borderId="0" xfId="1" applyAlignment="1">
      <alignment horizontal="left"/>
    </xf>
    <xf numFmtId="0" fontId="4" fillId="0" borderId="0" xfId="1" applyFont="1" applyAlignment="1">
      <alignment horizontal="left"/>
    </xf>
    <xf numFmtId="0" fontId="0" fillId="0" borderId="0" xfId="1" applyFont="1" applyAlignment="1">
      <alignment horizontal="left"/>
    </xf>
    <xf numFmtId="165" fontId="6" fillId="0" borderId="0" xfId="1" applyNumberFormat="1" applyFont="1" applyFill="1"/>
    <xf numFmtId="2" fontId="7" fillId="0" borderId="0" xfId="1" applyNumberFormat="1" applyFont="1" applyFill="1" applyAlignment="1">
      <alignment horizontal="center" vertical="center"/>
    </xf>
    <xf numFmtId="2" fontId="8" fillId="0" borderId="0" xfId="1" applyNumberFormat="1" applyFont="1"/>
    <xf numFmtId="165" fontId="9" fillId="0" borderId="0" xfId="1" applyNumberFormat="1" applyFont="1"/>
    <xf numFmtId="0" fontId="11" fillId="0" borderId="4" xfId="1" applyFont="1" applyBorder="1" applyAlignment="1">
      <alignment horizontal="center" vertical="center" wrapText="1"/>
    </xf>
    <xf numFmtId="0" fontId="12" fillId="0" borderId="4" xfId="1" applyFont="1" applyFill="1" applyBorder="1" applyAlignment="1">
      <alignment horizontal="center" vertical="center" wrapText="1"/>
    </xf>
    <xf numFmtId="0" fontId="11" fillId="2" borderId="16" xfId="1" applyFont="1" applyFill="1" applyBorder="1" applyAlignment="1">
      <alignment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164" fontId="11" fillId="2" borderId="7" xfId="1" applyNumberFormat="1" applyFont="1" applyFill="1" applyBorder="1" applyAlignment="1">
      <alignment horizontal="center" vertical="center" wrapText="1"/>
    </xf>
    <xf numFmtId="164" fontId="12" fillId="0" borderId="7" xfId="1" applyNumberFormat="1" applyFont="1" applyFill="1" applyBorder="1" applyAlignment="1">
      <alignment horizontal="center" vertical="center" wrapText="1"/>
    </xf>
    <xf numFmtId="164" fontId="12" fillId="2" borderId="7" xfId="1" applyNumberFormat="1" applyFont="1" applyFill="1" applyBorder="1" applyAlignment="1">
      <alignment horizontal="center" vertical="center" wrapText="1"/>
    </xf>
    <xf numFmtId="164" fontId="11" fillId="4" borderId="7" xfId="1" applyNumberFormat="1" applyFont="1" applyFill="1" applyBorder="1" applyAlignment="1">
      <alignment horizontal="center" vertical="center" wrapText="1"/>
    </xf>
    <xf numFmtId="0" fontId="11" fillId="0" borderId="16" xfId="1" applyFont="1" applyFill="1" applyBorder="1" applyAlignment="1">
      <alignment vertical="top"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4" fillId="0" borderId="7" xfId="0" applyFont="1" applyBorder="1" applyAlignment="1">
      <alignment horizontal="center" vertical="center" wrapText="1"/>
    </xf>
    <xf numFmtId="0" fontId="11" fillId="4" borderId="7" xfId="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5" fontId="11" fillId="0" borderId="7" xfId="1" applyNumberFormat="1" applyFont="1" applyFill="1" applyBorder="1" applyAlignment="1">
      <alignment horizontal="center" vertical="center" wrapText="1"/>
    </xf>
    <xf numFmtId="0" fontId="11" fillId="3" borderId="7" xfId="1" applyFont="1" applyFill="1" applyBorder="1" applyAlignment="1">
      <alignment horizontal="center" vertical="center" wrapText="1"/>
    </xf>
    <xf numFmtId="0" fontId="11" fillId="2" borderId="7" xfId="1" applyFont="1" applyFill="1" applyBorder="1" applyAlignment="1">
      <alignment vertical="top" wrapText="1"/>
    </xf>
    <xf numFmtId="164" fontId="15" fillId="0" borderId="7" xfId="1" applyNumberFormat="1" applyFont="1" applyFill="1" applyBorder="1" applyAlignment="1">
      <alignment horizontal="center" vertical="center" wrapText="1"/>
    </xf>
    <xf numFmtId="165" fontId="11" fillId="2" borderId="7" xfId="1" applyNumberFormat="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vertical="top" wrapText="1"/>
    </xf>
    <xf numFmtId="0" fontId="11" fillId="0" borderId="7" xfId="1" applyFont="1" applyFill="1" applyBorder="1" applyAlignment="1">
      <alignment horizontal="center" vertical="center" wrapText="1"/>
    </xf>
    <xf numFmtId="165" fontId="15" fillId="0" borderId="7" xfId="1" applyNumberFormat="1" applyFont="1" applyFill="1" applyBorder="1" applyAlignment="1">
      <alignment horizontal="center" vertical="center" wrapText="1"/>
    </xf>
    <xf numFmtId="0" fontId="11" fillId="0" borderId="7" xfId="1" applyFont="1" applyFill="1" applyBorder="1" applyAlignment="1">
      <alignment vertical="top" wrapText="1"/>
    </xf>
    <xf numFmtId="0" fontId="11" fillId="0" borderId="7" xfId="1" applyFont="1" applyBorder="1" applyAlignment="1">
      <alignment horizontal="left" vertical="top" wrapText="1"/>
    </xf>
    <xf numFmtId="165" fontId="11" fillId="3" borderId="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Fill="1" applyBorder="1" applyAlignment="1">
      <alignment vertical="center" wrapText="1"/>
    </xf>
    <xf numFmtId="0" fontId="11" fillId="0" borderId="7" xfId="1" applyFont="1" applyBorder="1" applyAlignment="1">
      <alignment horizontal="center" vertical="top" wrapText="1"/>
    </xf>
    <xf numFmtId="0" fontId="11" fillId="0" borderId="7" xfId="1" applyFont="1" applyBorder="1" applyAlignment="1">
      <alignment horizontal="center" vertical="center" wrapText="1"/>
    </xf>
    <xf numFmtId="0" fontId="11" fillId="0" borderId="7" xfId="1" applyFont="1" applyBorder="1" applyAlignment="1">
      <alignment vertical="top" wrapText="1"/>
    </xf>
    <xf numFmtId="164" fontId="16" fillId="2" borderId="7" xfId="1" applyNumberFormat="1" applyFont="1" applyFill="1" applyBorder="1" applyAlignment="1">
      <alignment horizontal="center" vertical="center" wrapText="1"/>
    </xf>
    <xf numFmtId="0" fontId="11" fillId="0" borderId="7" xfId="1" applyFont="1" applyBorder="1" applyAlignment="1">
      <alignment horizontal="left" vertical="center" wrapText="1"/>
    </xf>
    <xf numFmtId="0" fontId="13" fillId="0" borderId="7" xfId="1" applyFont="1" applyBorder="1" applyAlignment="1">
      <alignment vertical="center" wrapText="1"/>
    </xf>
    <xf numFmtId="0" fontId="13" fillId="0" borderId="7" xfId="1" applyFont="1" applyBorder="1" applyAlignment="1">
      <alignment horizontal="center" vertical="center" wrapText="1"/>
    </xf>
    <xf numFmtId="0" fontId="11" fillId="2" borderId="9" xfId="1" applyFont="1" applyFill="1" applyBorder="1" applyAlignment="1">
      <alignment vertical="top" wrapText="1"/>
    </xf>
    <xf numFmtId="0" fontId="11" fillId="2" borderId="4" xfId="1" applyFont="1" applyFill="1" applyBorder="1" applyAlignment="1">
      <alignment horizontal="center" vertical="top" wrapText="1"/>
    </xf>
    <xf numFmtId="164" fontId="11" fillId="2" borderId="4" xfId="1" applyNumberFormat="1" applyFont="1" applyFill="1" applyBorder="1" applyAlignment="1">
      <alignment horizontal="center" vertical="center" wrapText="1"/>
    </xf>
    <xf numFmtId="165" fontId="11" fillId="2" borderId="4" xfId="1" applyNumberFormat="1" applyFont="1" applyFill="1" applyBorder="1" applyAlignment="1">
      <alignment horizontal="center" vertical="center" wrapText="1"/>
    </xf>
    <xf numFmtId="165" fontId="11" fillId="3" borderId="4" xfId="1" applyNumberFormat="1" applyFont="1" applyFill="1" applyBorder="1" applyAlignment="1">
      <alignment horizontal="center" vertical="center" wrapText="1"/>
    </xf>
    <xf numFmtId="164" fontId="16" fillId="2" borderId="11" xfId="1" applyNumberFormat="1" applyFont="1" applyFill="1" applyBorder="1" applyAlignment="1">
      <alignment horizontal="center" vertical="center" wrapText="1"/>
    </xf>
    <xf numFmtId="0" fontId="11" fillId="0" borderId="17" xfId="1" applyFont="1" applyBorder="1" applyAlignment="1">
      <alignment horizontal="center" vertical="center" wrapText="1"/>
    </xf>
    <xf numFmtId="0" fontId="11" fillId="2" borderId="9" xfId="1" applyFont="1" applyFill="1" applyBorder="1" applyAlignment="1">
      <alignment horizontal="left" vertical="top" wrapText="1"/>
    </xf>
    <xf numFmtId="0" fontId="11" fillId="2" borderId="35" xfId="1" applyFont="1" applyFill="1" applyBorder="1" applyAlignment="1">
      <alignment vertical="top" wrapText="1"/>
    </xf>
    <xf numFmtId="0" fontId="11" fillId="2" borderId="3" xfId="1" applyFont="1" applyFill="1" applyBorder="1" applyAlignment="1">
      <alignment horizontal="center" vertical="top" wrapText="1"/>
    </xf>
    <xf numFmtId="164" fontId="11" fillId="2" borderId="3" xfId="1" applyNumberFormat="1" applyFont="1" applyFill="1" applyBorder="1" applyAlignment="1">
      <alignment horizontal="center" vertical="center" wrapText="1"/>
    </xf>
    <xf numFmtId="165" fontId="11" fillId="2" borderId="3" xfId="1" applyNumberFormat="1" applyFont="1" applyFill="1" applyBorder="1" applyAlignment="1">
      <alignment horizontal="center" vertical="center" wrapText="1"/>
    </xf>
    <xf numFmtId="165" fontId="11" fillId="3" borderId="3" xfId="1" applyNumberFormat="1" applyFont="1" applyFill="1" applyBorder="1" applyAlignment="1">
      <alignment horizontal="center" vertical="center" wrapText="1"/>
    </xf>
    <xf numFmtId="164" fontId="16" fillId="2" borderId="5" xfId="1" applyNumberFormat="1" applyFont="1" applyFill="1" applyBorder="1" applyAlignment="1">
      <alignment horizontal="center" vertical="center" wrapText="1"/>
    </xf>
    <xf numFmtId="0" fontId="11" fillId="2" borderId="10" xfId="1" applyFont="1" applyFill="1" applyBorder="1" applyAlignment="1">
      <alignment horizontal="center" vertical="center" wrapText="1"/>
    </xf>
    <xf numFmtId="165" fontId="11" fillId="3" borderId="7" xfId="1" applyNumberFormat="1" applyFont="1" applyFill="1" applyBorder="1" applyAlignment="1">
      <alignment vertical="center" wrapText="1"/>
    </xf>
    <xf numFmtId="0" fontId="11" fillId="2" borderId="4" xfId="1" applyFont="1" applyFill="1" applyBorder="1" applyAlignment="1">
      <alignment horizontal="center" vertical="center" wrapText="1"/>
    </xf>
    <xf numFmtId="165" fontId="15" fillId="0" borderId="4"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top" wrapText="1"/>
    </xf>
    <xf numFmtId="164" fontId="11" fillId="0" borderId="7" xfId="1" applyNumberFormat="1" applyFont="1" applyBorder="1" applyAlignment="1">
      <alignment horizontal="center" vertical="top" wrapText="1"/>
    </xf>
    <xf numFmtId="0" fontId="11" fillId="0" borderId="7" xfId="1" applyNumberFormat="1" applyFont="1" applyFill="1" applyBorder="1" applyAlignment="1">
      <alignment vertical="top" wrapText="1"/>
    </xf>
    <xf numFmtId="0" fontId="11" fillId="2" borderId="7" xfId="1" applyNumberFormat="1" applyFont="1" applyFill="1" applyBorder="1" applyAlignment="1">
      <alignment horizontal="center" vertical="top" wrapText="1"/>
    </xf>
    <xf numFmtId="0" fontId="11" fillId="0" borderId="10" xfId="1" applyFont="1" applyBorder="1" applyAlignment="1">
      <alignment vertical="top" wrapText="1"/>
    </xf>
    <xf numFmtId="0" fontId="11" fillId="0" borderId="18" xfId="1" applyFont="1" applyBorder="1" applyAlignment="1">
      <alignment vertical="top" wrapText="1"/>
    </xf>
    <xf numFmtId="165" fontId="11" fillId="0" borderId="7" xfId="1" applyNumberFormat="1" applyFont="1" applyFill="1" applyBorder="1" applyAlignment="1">
      <alignment horizontal="left" vertical="top" wrapText="1"/>
    </xf>
    <xf numFmtId="0" fontId="13" fillId="0" borderId="7" xfId="1" applyFont="1" applyBorder="1" applyAlignment="1">
      <alignment horizontal="left" vertical="top" wrapText="1"/>
    </xf>
    <xf numFmtId="0" fontId="12" fillId="0" borderId="7" xfId="1" applyFont="1" applyFill="1" applyBorder="1" applyAlignment="1">
      <alignment horizontal="left" vertical="top" wrapText="1"/>
    </xf>
    <xf numFmtId="164" fontId="11" fillId="2" borderId="7" xfId="1" applyNumberFormat="1" applyFont="1" applyFill="1" applyBorder="1" applyAlignment="1">
      <alignment horizontal="left" vertical="top" wrapText="1"/>
    </xf>
    <xf numFmtId="0" fontId="12" fillId="2" borderId="7" xfId="1" applyFont="1" applyFill="1" applyBorder="1" applyAlignment="1">
      <alignment horizontal="left" vertical="top" wrapText="1"/>
    </xf>
    <xf numFmtId="164" fontId="16" fillId="0" borderId="7" xfId="1" applyNumberFormat="1" applyFont="1" applyFill="1" applyBorder="1" applyAlignment="1">
      <alignment horizontal="left" vertical="top" wrapText="1"/>
    </xf>
    <xf numFmtId="0" fontId="17" fillId="0" borderId="0" xfId="1" applyNumberFormat="1" applyFont="1" applyFill="1" applyBorder="1" applyAlignment="1">
      <alignment wrapText="1"/>
    </xf>
    <xf numFmtId="0" fontId="17" fillId="0" borderId="0" xfId="1" applyFont="1" applyFill="1" applyBorder="1" applyAlignment="1">
      <alignment horizontal="center" vertical="center"/>
    </xf>
    <xf numFmtId="0" fontId="17" fillId="0" borderId="0" xfId="1" applyFont="1" applyFill="1" applyBorder="1" applyAlignment="1">
      <alignment horizontal="center" vertical="center" wrapText="1"/>
    </xf>
    <xf numFmtId="164" fontId="17" fillId="0" borderId="0" xfId="1" applyNumberFormat="1" applyFont="1" applyFill="1" applyBorder="1" applyAlignment="1">
      <alignment horizontal="center" vertical="center"/>
    </xf>
    <xf numFmtId="2" fontId="18" fillId="0" borderId="0" xfId="1" applyNumberFormat="1" applyFont="1" applyFill="1" applyBorder="1" applyAlignment="1">
      <alignment horizontal="center" vertical="center"/>
    </xf>
    <xf numFmtId="0" fontId="11" fillId="5" borderId="0" xfId="1" applyFont="1" applyFill="1" applyBorder="1" applyAlignment="1">
      <alignment horizontal="center" vertical="center"/>
    </xf>
    <xf numFmtId="2" fontId="17" fillId="0" borderId="0" xfId="1" applyNumberFormat="1" applyFont="1" applyFill="1" applyBorder="1" applyAlignment="1">
      <alignment horizontal="center" vertical="center"/>
    </xf>
    <xf numFmtId="0" fontId="11" fillId="0" borderId="0" xfId="1" applyFont="1" applyFill="1" applyBorder="1" applyAlignment="1">
      <alignment horizontal="center" vertical="center"/>
    </xf>
    <xf numFmtId="0" fontId="11" fillId="0" borderId="0" xfId="1" applyFont="1" applyBorder="1" applyAlignment="1">
      <alignment horizontal="center" vertical="center" wrapText="1"/>
    </xf>
    <xf numFmtId="2" fontId="19" fillId="0" borderId="0" xfId="1" applyNumberFormat="1" applyFont="1" applyFill="1" applyBorder="1" applyAlignment="1">
      <alignment horizontal="center" vertical="center"/>
    </xf>
    <xf numFmtId="0" fontId="21" fillId="0" borderId="7" xfId="1" applyFont="1" applyBorder="1" applyAlignment="1">
      <alignment horizontal="left" vertical="top" wrapText="1"/>
    </xf>
    <xf numFmtId="0" fontId="13" fillId="0" borderId="7" xfId="1" applyFont="1" applyBorder="1" applyAlignment="1">
      <alignment horizontal="center" vertical="center"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2" fillId="5" borderId="7" xfId="1" applyFont="1" applyFill="1" applyBorder="1" applyAlignment="1">
      <alignment horizontal="center" vertical="top" wrapText="1"/>
    </xf>
    <xf numFmtId="164" fontId="22" fillId="2" borderId="7" xfId="1" applyNumberFormat="1" applyFont="1" applyFill="1" applyBorder="1" applyAlignment="1">
      <alignment horizontal="center" vertical="top" wrapText="1"/>
    </xf>
    <xf numFmtId="0" fontId="21" fillId="0" borderId="7" xfId="1" applyFont="1" applyBorder="1" applyAlignment="1">
      <alignment horizontal="center" vertical="center" wrapText="1"/>
    </xf>
    <xf numFmtId="0" fontId="21" fillId="0" borderId="7" xfId="1" applyFont="1" applyBorder="1" applyAlignment="1">
      <alignment horizontal="center" vertical="top" wrapText="1"/>
    </xf>
    <xf numFmtId="164" fontId="21" fillId="2" borderId="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center" wrapText="1"/>
    </xf>
    <xf numFmtId="0" fontId="12" fillId="2" borderId="7" xfId="1" applyFont="1" applyFill="1" applyBorder="1" applyAlignment="1">
      <alignment horizontal="center" vertical="center" wrapText="1"/>
    </xf>
    <xf numFmtId="0" fontId="21" fillId="0" borderId="7" xfId="1" applyFont="1" applyFill="1" applyBorder="1" applyAlignment="1">
      <alignment horizontal="center" vertical="center" wrapText="1"/>
    </xf>
    <xf numFmtId="164" fontId="2" fillId="0" borderId="0" xfId="1" applyNumberFormat="1"/>
    <xf numFmtId="0" fontId="25" fillId="0" borderId="0" xfId="1" applyFont="1" applyFill="1" applyAlignment="1">
      <alignment horizontal="center" vertical="center"/>
    </xf>
    <xf numFmtId="0" fontId="26" fillId="0" borderId="0" xfId="1" applyFont="1" applyFill="1" applyAlignment="1">
      <alignment horizontal="center" vertical="center"/>
    </xf>
    <xf numFmtId="165" fontId="27" fillId="0" borderId="0" xfId="1" applyNumberFormat="1" applyFont="1" applyAlignment="1">
      <alignment horizontal="center" vertical="center"/>
    </xf>
    <xf numFmtId="165" fontId="28" fillId="0" borderId="0" xfId="1" applyNumberFormat="1" applyFont="1"/>
    <xf numFmtId="0" fontId="21"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5" fillId="0" borderId="0" xfId="1" applyFont="1" applyBorder="1" applyAlignment="1">
      <alignment horizontal="left"/>
    </xf>
    <xf numFmtId="0" fontId="11" fillId="0" borderId="7" xfId="1" applyFont="1" applyBorder="1" applyAlignment="1">
      <alignment horizontal="left" vertical="top" wrapText="1"/>
    </xf>
    <xf numFmtId="0" fontId="11" fillId="2" borderId="7" xfId="1" applyFont="1" applyFill="1" applyBorder="1" applyAlignment="1">
      <alignment horizontal="left" vertical="top" wrapText="1"/>
    </xf>
    <xf numFmtId="0" fontId="34" fillId="0" borderId="0" xfId="1" applyFont="1" applyAlignment="1">
      <alignment horizontal="center" vertical="center"/>
    </xf>
    <xf numFmtId="0" fontId="34" fillId="0" borderId="0" xfId="1" applyFont="1" applyFill="1" applyAlignment="1">
      <alignment horizontal="center" vertical="center"/>
    </xf>
    <xf numFmtId="0" fontId="11" fillId="0" borderId="7" xfId="1" applyFont="1" applyFill="1" applyBorder="1" applyAlignment="1">
      <alignment horizontal="center" vertical="center" wrapText="1"/>
    </xf>
    <xf numFmtId="0" fontId="10" fillId="0" borderId="0" xfId="1" applyFont="1" applyFill="1" applyBorder="1" applyAlignment="1">
      <alignment horizontal="center"/>
    </xf>
    <xf numFmtId="0" fontId="10" fillId="0" borderId="0" xfId="1" applyFont="1" applyFill="1" applyBorder="1" applyAlignment="1">
      <alignment horizontal="center" vertical="center" wrapText="1"/>
    </xf>
    <xf numFmtId="164" fontId="10" fillId="0" borderId="0" xfId="1" applyNumberFormat="1" applyFont="1" applyFill="1" applyBorder="1" applyAlignment="1">
      <alignment horizontal="center" vertical="center"/>
    </xf>
    <xf numFmtId="2" fontId="10" fillId="0" borderId="0" xfId="1" applyNumberFormat="1" applyFont="1" applyFill="1" applyBorder="1" applyAlignment="1">
      <alignment horizontal="center"/>
    </xf>
    <xf numFmtId="0" fontId="35" fillId="0" borderId="0" xfId="1" applyNumberFormat="1" applyFont="1" applyBorder="1" applyAlignment="1">
      <alignment horizontal="left" wrapText="1"/>
    </xf>
    <xf numFmtId="0" fontId="10" fillId="0" borderId="0" xfId="1" applyNumberFormat="1" applyFont="1" applyFill="1" applyBorder="1" applyAlignment="1">
      <alignment wrapText="1"/>
    </xf>
    <xf numFmtId="0" fontId="10" fillId="0" borderId="0" xfId="1" applyFont="1" applyFill="1" applyBorder="1" applyAlignment="1">
      <alignment horizontal="center" vertical="center"/>
    </xf>
    <xf numFmtId="2" fontId="10" fillId="0" borderId="0" xfId="1" applyNumberFormat="1" applyFont="1" applyFill="1" applyBorder="1" applyAlignment="1">
      <alignment horizontal="center" vertical="center"/>
    </xf>
    <xf numFmtId="0" fontId="36" fillId="0" borderId="0" xfId="0" applyFont="1"/>
    <xf numFmtId="0" fontId="36" fillId="0" borderId="0" xfId="0" applyFont="1" applyAlignment="1">
      <alignment horizontal="center" vertical="center"/>
    </xf>
    <xf numFmtId="165" fontId="21" fillId="0" borderId="7" xfId="1" applyNumberFormat="1" applyFont="1" applyFill="1" applyBorder="1" applyAlignment="1">
      <alignment horizontal="center" vertical="center" wrapText="1"/>
    </xf>
    <xf numFmtId="165" fontId="37" fillId="0" borderId="7" xfId="1" applyNumberFormat="1" applyFont="1" applyFill="1" applyBorder="1" applyAlignment="1">
      <alignment horizontal="center" vertical="center" wrapText="1"/>
    </xf>
    <xf numFmtId="0" fontId="30"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0" fontId="11" fillId="0" borderId="7" xfId="1" applyFont="1" applyFill="1" applyBorder="1" applyAlignment="1">
      <alignment horizontal="center" vertical="center" wrapText="1"/>
    </xf>
    <xf numFmtId="164" fontId="11" fillId="0" borderId="7" xfId="1" applyNumberFormat="1" applyFont="1" applyFill="1" applyBorder="1" applyAlignment="1">
      <alignment horizontal="center" vertical="top" wrapText="1"/>
    </xf>
    <xf numFmtId="164" fontId="11" fillId="0" borderId="7" xfId="0" applyNumberFormat="1" applyFont="1" applyFill="1" applyBorder="1" applyAlignment="1">
      <alignment horizontal="center" vertical="top"/>
    </xf>
    <xf numFmtId="0" fontId="0" fillId="0" borderId="7" xfId="0" applyFill="1" applyBorder="1" applyAlignment="1">
      <alignment vertical="top" wrapText="1"/>
    </xf>
    <xf numFmtId="0" fontId="11" fillId="0" borderId="7" xfId="1" applyNumberFormat="1" applyFont="1" applyFill="1" applyBorder="1" applyAlignment="1">
      <alignment horizontal="left" vertical="top" wrapText="1"/>
    </xf>
    <xf numFmtId="164" fontId="11" fillId="0" borderId="7" xfId="1" applyNumberFormat="1" applyFont="1" applyFill="1" applyBorder="1" applyAlignment="1">
      <alignment horizontal="center" vertical="center"/>
    </xf>
    <xf numFmtId="0" fontId="14" fillId="0" borderId="7" xfId="0" applyFont="1" applyFill="1" applyBorder="1" applyAlignment="1">
      <alignment horizontal="center" vertical="top" wrapText="1"/>
    </xf>
    <xf numFmtId="0" fontId="11" fillId="0" borderId="7" xfId="0" applyFont="1" applyFill="1" applyBorder="1" applyAlignment="1">
      <alignment vertical="top" wrapText="1"/>
    </xf>
    <xf numFmtId="0" fontId="30" fillId="0" borderId="7" xfId="0" applyFont="1" applyFill="1" applyBorder="1" applyAlignment="1">
      <alignment horizontal="center" vertical="top" wrapText="1"/>
    </xf>
    <xf numFmtId="0" fontId="11" fillId="0" borderId="10" xfId="0" applyFont="1" applyFill="1" applyBorder="1" applyAlignment="1">
      <alignment vertical="top" wrapText="1"/>
    </xf>
    <xf numFmtId="0" fontId="11" fillId="0" borderId="17" xfId="0" applyFont="1" applyFill="1" applyBorder="1" applyAlignment="1">
      <alignment vertical="top" wrapText="1"/>
    </xf>
    <xf numFmtId="0" fontId="13" fillId="0" borderId="7" xfId="1" applyNumberFormat="1" applyFont="1" applyFill="1" applyBorder="1" applyAlignment="1">
      <alignment horizontal="center" vertical="center" wrapText="1"/>
    </xf>
    <xf numFmtId="0" fontId="17" fillId="0" borderId="7" xfId="1" applyNumberFormat="1" applyFont="1" applyFill="1" applyBorder="1" applyAlignment="1">
      <alignment horizontal="center" vertical="center" wrapText="1"/>
    </xf>
    <xf numFmtId="0" fontId="17" fillId="0" borderId="7" xfId="1" applyFont="1" applyFill="1" applyBorder="1" applyAlignment="1">
      <alignment horizontal="center" vertical="center"/>
    </xf>
    <xf numFmtId="0" fontId="17" fillId="0" borderId="7" xfId="1" applyFont="1" applyFill="1" applyBorder="1" applyAlignment="1">
      <alignment horizontal="center" vertical="center" wrapText="1"/>
    </xf>
    <xf numFmtId="164" fontId="17" fillId="0" borderId="7" xfId="1" applyNumberFormat="1" applyFont="1" applyFill="1" applyBorder="1" applyAlignment="1">
      <alignment horizontal="center" vertical="center"/>
    </xf>
    <xf numFmtId="0" fontId="11" fillId="0" borderId="7" xfId="1" applyFont="1" applyFill="1" applyBorder="1" applyAlignment="1">
      <alignment horizontal="center" vertical="center"/>
    </xf>
    <xf numFmtId="0" fontId="11" fillId="0" borderId="7"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49"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10"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2" fillId="0" borderId="1" xfId="1" applyFont="1" applyFill="1" applyBorder="1" applyAlignment="1">
      <alignment vertical="top" wrapText="1"/>
    </xf>
    <xf numFmtId="0" fontId="12" fillId="0" borderId="6" xfId="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2" xfId="1" applyFont="1" applyFill="1" applyBorder="1" applyAlignment="1">
      <alignment horizontal="center" vertical="top" wrapText="1"/>
    </xf>
    <xf numFmtId="164" fontId="11" fillId="0" borderId="2" xfId="1" applyNumberFormat="1" applyFont="1" applyFill="1" applyBorder="1" applyAlignment="1">
      <alignment horizontal="center" vertical="center"/>
    </xf>
    <xf numFmtId="0" fontId="11" fillId="0" borderId="3" xfId="1" applyFont="1" applyFill="1" applyBorder="1" applyAlignment="1">
      <alignment horizontal="center" vertical="center" wrapText="1"/>
    </xf>
    <xf numFmtId="164" fontId="11" fillId="0" borderId="16" xfId="1" applyNumberFormat="1" applyFont="1" applyFill="1" applyBorder="1" applyAlignment="1">
      <alignment horizontal="center" vertical="top"/>
    </xf>
    <xf numFmtId="164" fontId="11" fillId="0" borderId="7" xfId="1" applyNumberFormat="1" applyFont="1" applyFill="1" applyBorder="1" applyAlignment="1">
      <alignment horizontal="center" vertical="top"/>
    </xf>
    <xf numFmtId="0" fontId="11" fillId="0" borderId="3" xfId="1" applyFont="1" applyFill="1" applyBorder="1" applyAlignment="1">
      <alignment horizontal="center" vertical="top" wrapText="1"/>
    </xf>
    <xf numFmtId="164" fontId="11" fillId="0" borderId="4" xfId="1" applyNumberFormat="1" applyFont="1" applyFill="1" applyBorder="1" applyAlignment="1">
      <alignment horizontal="center" vertical="top"/>
    </xf>
    <xf numFmtId="0" fontId="11" fillId="0" borderId="10" xfId="1" applyNumberFormat="1" applyFont="1" applyFill="1" applyBorder="1" applyAlignment="1">
      <alignment vertical="top" wrapText="1"/>
    </xf>
    <xf numFmtId="0" fontId="15" fillId="0" borderId="7" xfId="1" applyFont="1" applyFill="1" applyBorder="1" applyAlignment="1">
      <alignment horizontal="center" vertical="center" wrapText="1"/>
    </xf>
    <xf numFmtId="0" fontId="15" fillId="0" borderId="24" xfId="1" applyNumberFormat="1" applyFont="1" applyFill="1" applyBorder="1" applyAlignment="1">
      <alignment horizontal="center" vertical="center" wrapText="1"/>
    </xf>
    <xf numFmtId="0" fontId="33" fillId="0" borderId="0" xfId="1" applyFont="1" applyFill="1" applyBorder="1" applyAlignment="1">
      <alignment horizontal="center" vertical="center" wrapText="1"/>
    </xf>
    <xf numFmtId="164" fontId="15" fillId="0" borderId="7" xfId="1" applyNumberFormat="1" applyFont="1" applyFill="1" applyBorder="1" applyAlignment="1">
      <alignment horizontal="center" vertical="center"/>
    </xf>
    <xf numFmtId="0" fontId="15" fillId="0" borderId="22"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38"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horizontal="center" vertical="top" wrapText="1"/>
    </xf>
    <xf numFmtId="164" fontId="16" fillId="0" borderId="7" xfId="1" applyNumberFormat="1" applyFont="1" applyFill="1" applyBorder="1" applyAlignment="1">
      <alignment horizontal="center" vertical="center" wrapText="1"/>
    </xf>
    <xf numFmtId="0" fontId="6" fillId="0" borderId="0" xfId="1" applyFont="1"/>
    <xf numFmtId="0" fontId="41" fillId="0" borderId="0" xfId="1" applyFont="1" applyFill="1"/>
    <xf numFmtId="0" fontId="42" fillId="0" borderId="0" xfId="1" applyFont="1"/>
    <xf numFmtId="165" fontId="6" fillId="0" borderId="0" xfId="1" applyNumberFormat="1" applyFont="1"/>
    <xf numFmtId="165" fontId="43" fillId="0" borderId="0" xfId="1" applyNumberFormat="1" applyFont="1"/>
    <xf numFmtId="165" fontId="2" fillId="0" borderId="0" xfId="1" applyNumberFormat="1"/>
    <xf numFmtId="165" fontId="44" fillId="0" borderId="0" xfId="1" applyNumberFormat="1" applyFont="1"/>
    <xf numFmtId="165" fontId="45" fillId="0" borderId="0" xfId="1" applyNumberFormat="1" applyFont="1"/>
    <xf numFmtId="164" fontId="6"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5" fillId="0" borderId="7"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7" xfId="1" applyFont="1" applyFill="1" applyBorder="1" applyAlignment="1">
      <alignment horizontal="center" vertical="top" wrapText="1"/>
    </xf>
    <xf numFmtId="165" fontId="20" fillId="0" borderId="7" xfId="1" applyNumberFormat="1" applyFont="1" applyFill="1" applyBorder="1" applyAlignment="1">
      <alignment horizontal="center" vertical="center"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5" fillId="0" borderId="7" xfId="1" applyFont="1" applyFill="1" applyBorder="1" applyAlignment="1">
      <alignment horizontal="left" vertical="top" wrapText="1"/>
    </xf>
    <xf numFmtId="0" fontId="5" fillId="0" borderId="10" xfId="1" applyFont="1" applyFill="1" applyBorder="1" applyAlignment="1">
      <alignment horizontal="left" vertical="top" wrapText="1"/>
    </xf>
    <xf numFmtId="0" fontId="30" fillId="0" borderId="22" xfId="1" applyFont="1" applyFill="1" applyBorder="1" applyAlignment="1">
      <alignment vertical="top" wrapText="1"/>
    </xf>
    <xf numFmtId="0" fontId="30" fillId="0" borderId="7" xfId="1" applyFont="1" applyFill="1" applyBorder="1" applyAlignment="1">
      <alignment horizontal="center" vertical="top" wrapText="1"/>
    </xf>
    <xf numFmtId="165" fontId="30" fillId="0" borderId="7" xfId="1" applyNumberFormat="1" applyFont="1" applyFill="1" applyBorder="1" applyAlignment="1">
      <alignment horizontal="center" vertical="center" wrapText="1"/>
    </xf>
    <xf numFmtId="0" fontId="5" fillId="0" borderId="7" xfId="1" applyFont="1" applyFill="1" applyBorder="1" applyAlignment="1">
      <alignment vertical="top" wrapText="1"/>
    </xf>
    <xf numFmtId="0" fontId="11" fillId="0" borderId="17" xfId="1" applyFont="1" applyFill="1" applyBorder="1" applyAlignment="1">
      <alignment horizontal="center" vertical="center" wrapText="1"/>
    </xf>
    <xf numFmtId="0" fontId="5" fillId="2" borderId="7" xfId="1" applyFont="1" applyFill="1" applyBorder="1" applyAlignment="1">
      <alignment vertical="top" wrapText="1"/>
    </xf>
    <xf numFmtId="0" fontId="11" fillId="0" borderId="10" xfId="1" applyFont="1" applyFill="1" applyBorder="1" applyAlignment="1">
      <alignment horizontal="left" vertical="top" wrapText="1"/>
    </xf>
    <xf numFmtId="0" fontId="11" fillId="0" borderId="17" xfId="1" applyFont="1" applyFill="1" applyBorder="1" applyAlignment="1">
      <alignment horizontal="left" vertical="top" wrapText="1"/>
    </xf>
    <xf numFmtId="0" fontId="47" fillId="0" borderId="17" xfId="1" applyFont="1" applyFill="1" applyBorder="1" applyAlignment="1">
      <alignment horizontal="left" vertical="top" wrapText="1"/>
    </xf>
    <xf numFmtId="0" fontId="11" fillId="0" borderId="22" xfId="1" applyFont="1" applyFill="1" applyBorder="1" applyAlignment="1">
      <alignment horizontal="center" vertical="center" wrapText="1"/>
    </xf>
    <xf numFmtId="0" fontId="47" fillId="0" borderId="3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38" xfId="1" applyFont="1" applyFill="1" applyBorder="1" applyAlignment="1">
      <alignment horizontal="center" vertical="center" wrapText="1"/>
    </xf>
    <xf numFmtId="165" fontId="48" fillId="0" borderId="0" xfId="1" applyNumberFormat="1" applyFont="1"/>
    <xf numFmtId="49" fontId="5" fillId="0" borderId="37" xfId="1" applyNumberFormat="1" applyFont="1" applyFill="1" applyBorder="1" applyAlignment="1">
      <alignment vertical="top" wrapText="1"/>
    </xf>
    <xf numFmtId="49" fontId="5" fillId="0" borderId="16" xfId="1" applyNumberFormat="1" applyFont="1" applyFill="1" applyBorder="1" applyAlignment="1">
      <alignment vertical="top" wrapText="1"/>
    </xf>
    <xf numFmtId="0" fontId="3" fillId="0" borderId="16" xfId="1" applyFont="1" applyFill="1" applyBorder="1" applyAlignment="1">
      <alignment horizontal="left" vertical="top" wrapText="1"/>
    </xf>
    <xf numFmtId="0" fontId="47" fillId="0" borderId="17" xfId="1" applyFont="1" applyFill="1" applyBorder="1" applyAlignment="1">
      <alignment horizontal="center" vertical="center" wrapText="1"/>
    </xf>
    <xf numFmtId="0" fontId="10" fillId="0" borderId="0" xfId="1" applyFont="1" applyAlignment="1"/>
    <xf numFmtId="0" fontId="11" fillId="2" borderId="7" xfId="1" applyFont="1" applyFill="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30" fillId="0" borderId="7" xfId="1" applyFont="1" applyBorder="1" applyAlignment="1">
      <alignment horizontal="center" vertical="top" wrapText="1"/>
    </xf>
    <xf numFmtId="0" fontId="49" fillId="0" borderId="17" xfId="1" applyFont="1" applyFill="1" applyBorder="1" applyAlignment="1">
      <alignment horizontal="left" vertical="top" wrapText="1"/>
    </xf>
    <xf numFmtId="2" fontId="10" fillId="0" borderId="0" xfId="1" applyNumberFormat="1" applyFont="1" applyFill="1" applyBorder="1" applyAlignment="1"/>
    <xf numFmtId="0" fontId="11" fillId="2" borderId="7" xfId="1" applyFont="1" applyFill="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8" xfId="1" applyFont="1" applyBorder="1" applyAlignment="1">
      <alignment horizontal="center" vertical="top" wrapText="1"/>
    </xf>
    <xf numFmtId="1" fontId="11" fillId="2" borderId="10" xfId="1" applyNumberFormat="1" applyFont="1" applyFill="1" applyBorder="1" applyAlignment="1">
      <alignment horizontal="center" vertical="center" wrapText="1"/>
    </xf>
    <xf numFmtId="1" fontId="12" fillId="0" borderId="10" xfId="1" applyNumberFormat="1" applyFont="1" applyFill="1" applyBorder="1" applyAlignment="1">
      <alignment horizontal="center" vertical="center" wrapText="1"/>
    </xf>
    <xf numFmtId="1" fontId="12"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6" fillId="0" borderId="0" xfId="1" applyNumberFormat="1" applyFont="1" applyBorder="1" applyAlignment="1">
      <alignment horizontal="center" vertical="center"/>
    </xf>
    <xf numFmtId="1" fontId="12" fillId="5" borderId="7" xfId="1" applyNumberFormat="1" applyFont="1" applyFill="1" applyBorder="1" applyAlignment="1">
      <alignment horizontal="center" vertical="center" wrapText="1"/>
    </xf>
    <xf numFmtId="1" fontId="11" fillId="2" borderId="22" xfId="1" applyNumberFormat="1" applyFont="1" applyFill="1" applyBorder="1" applyAlignment="1">
      <alignment horizontal="center" vertical="center" wrapText="1"/>
    </xf>
    <xf numFmtId="1" fontId="2" fillId="0" borderId="0" xfId="1" applyNumberFormat="1" applyAlignment="1">
      <alignment horizontal="center" vertical="center"/>
    </xf>
    <xf numFmtId="1" fontId="2" fillId="0" borderId="0" xfId="1" applyNumberFormat="1" applyFill="1" applyAlignment="1">
      <alignment horizontal="center" vertical="center"/>
    </xf>
    <xf numFmtId="1" fontId="11" fillId="0" borderId="17" xfId="1" applyNumberFormat="1" applyFont="1" applyBorder="1" applyAlignment="1">
      <alignment horizontal="center" vertical="center" wrapText="1"/>
    </xf>
    <xf numFmtId="0" fontId="30" fillId="2" borderId="16" xfId="1" applyFont="1" applyFill="1" applyBorder="1" applyAlignment="1">
      <alignment vertical="top" wrapText="1"/>
    </xf>
    <xf numFmtId="0" fontId="30" fillId="2" borderId="7" xfId="1" applyFont="1" applyFill="1" applyBorder="1" applyAlignment="1">
      <alignment horizontal="center" vertical="top" wrapText="1"/>
    </xf>
    <xf numFmtId="164" fontId="30" fillId="2" borderId="7" xfId="1" applyNumberFormat="1" applyFont="1" applyFill="1" applyBorder="1" applyAlignment="1">
      <alignment horizontal="center" vertical="center" wrapText="1"/>
    </xf>
    <xf numFmtId="164" fontId="30" fillId="0" borderId="7" xfId="1" applyNumberFormat="1" applyFont="1" applyFill="1" applyBorder="1" applyAlignment="1">
      <alignment horizontal="center" vertical="center" wrapText="1"/>
    </xf>
    <xf numFmtId="0" fontId="30" fillId="2" borderId="22" xfId="1" applyFont="1" applyFill="1" applyBorder="1" applyAlignment="1">
      <alignment vertical="top" wrapText="1"/>
    </xf>
    <xf numFmtId="0" fontId="30" fillId="2" borderId="7" xfId="1" applyFont="1" applyFill="1" applyBorder="1" applyAlignment="1">
      <alignment vertical="top" wrapText="1"/>
    </xf>
    <xf numFmtId="0" fontId="30" fillId="2" borderId="16" xfId="1" applyFont="1" applyFill="1" applyBorder="1" applyAlignment="1">
      <alignment horizontal="center" vertical="top" wrapText="1"/>
    </xf>
    <xf numFmtId="164" fontId="30" fillId="3" borderId="7" xfId="1" applyNumberFormat="1" applyFont="1" applyFill="1" applyBorder="1" applyAlignment="1">
      <alignment horizontal="center" vertical="center" wrapText="1"/>
    </xf>
    <xf numFmtId="0" fontId="30" fillId="0" borderId="7" xfId="0" applyFont="1" applyBorder="1" applyAlignment="1">
      <alignment horizontal="center" vertical="center" wrapText="1"/>
    </xf>
    <xf numFmtId="0" fontId="30" fillId="3" borderId="7" xfId="1" applyFont="1" applyFill="1" applyBorder="1" applyAlignment="1">
      <alignment horizontal="center" vertical="center" wrapText="1"/>
    </xf>
    <xf numFmtId="0" fontId="30"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5" fillId="0" borderId="7" xfId="1" applyFont="1" applyBorder="1" applyAlignment="1">
      <alignment horizontal="left" vertical="top" wrapText="1"/>
    </xf>
    <xf numFmtId="164" fontId="11" fillId="2" borderId="17" xfId="1" applyNumberFormat="1" applyFont="1" applyFill="1" applyBorder="1" applyAlignment="1">
      <alignment horizontal="center" vertical="center" wrapText="1"/>
    </xf>
    <xf numFmtId="0" fontId="11" fillId="0" borderId="18" xfId="1" applyFont="1" applyBorder="1" applyAlignment="1">
      <alignment horizontal="center" vertical="top" wrapText="1"/>
    </xf>
    <xf numFmtId="0" fontId="11" fillId="0" borderId="17" xfId="1" applyFont="1" applyFill="1" applyBorder="1" applyAlignment="1">
      <alignment vertical="top" wrapText="1"/>
    </xf>
    <xf numFmtId="0" fontId="30" fillId="0" borderId="7" xfId="1" applyFont="1" applyFill="1" applyBorder="1" applyAlignment="1">
      <alignment horizontal="left" vertical="top" wrapText="1"/>
    </xf>
    <xf numFmtId="0" fontId="11" fillId="0" borderId="0" xfId="1" applyFont="1" applyBorder="1" applyAlignment="1">
      <alignment horizontal="center" vertical="top" wrapText="1"/>
    </xf>
    <xf numFmtId="0" fontId="11" fillId="0" borderId="19" xfId="1" applyFont="1" applyBorder="1" applyAlignment="1">
      <alignment horizontal="center" vertical="top" wrapText="1"/>
    </xf>
    <xf numFmtId="0" fontId="11" fillId="0" borderId="20" xfId="1" applyFont="1" applyBorder="1" applyAlignment="1">
      <alignment vertical="top" wrapText="1"/>
    </xf>
    <xf numFmtId="0" fontId="49" fillId="2" borderId="20" xfId="1" applyFont="1" applyFill="1" applyBorder="1" applyAlignment="1">
      <alignment vertical="center" wrapText="1"/>
    </xf>
    <xf numFmtId="0" fontId="11" fillId="0" borderId="14" xfId="1" applyFont="1" applyBorder="1" applyAlignment="1">
      <alignment horizontal="center" vertical="top" wrapText="1"/>
    </xf>
    <xf numFmtId="0" fontId="52" fillId="2" borderId="7" xfId="1" applyFont="1" applyFill="1" applyBorder="1" applyAlignment="1">
      <alignment horizontal="left" vertical="top" wrapText="1"/>
    </xf>
    <xf numFmtId="0" fontId="21" fillId="2" borderId="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0" borderId="10" xfId="1" applyFont="1" applyBorder="1" applyAlignment="1">
      <alignment horizontal="center" vertical="top" wrapText="1"/>
    </xf>
    <xf numFmtId="0" fontId="11" fillId="0" borderId="10" xfId="1" applyFont="1" applyBorder="1" applyAlignment="1">
      <alignment horizontal="left" vertical="top" wrapText="1"/>
    </xf>
    <xf numFmtId="0" fontId="21" fillId="0" borderId="7" xfId="1" applyFont="1" applyBorder="1" applyAlignment="1">
      <alignment horizontal="left" vertical="top" wrapText="1"/>
    </xf>
    <xf numFmtId="0" fontId="13" fillId="0" borderId="10" xfId="1" applyFont="1" applyBorder="1" applyAlignment="1">
      <alignment horizontal="left" vertical="center" wrapText="1"/>
    </xf>
    <xf numFmtId="164" fontId="15" fillId="0" borderId="10" xfId="1" applyNumberFormat="1" applyFont="1" applyFill="1" applyBorder="1" applyAlignment="1">
      <alignment horizontal="center" vertical="center" wrapText="1"/>
    </xf>
    <xf numFmtId="0" fontId="11" fillId="2" borderId="17" xfId="1" applyNumberFormat="1" applyFont="1" applyFill="1" applyBorder="1" applyAlignment="1">
      <alignment horizontal="center" vertical="top" wrapText="1"/>
    </xf>
    <xf numFmtId="165" fontId="11" fillId="2" borderId="17" xfId="1" applyNumberFormat="1" applyFont="1" applyFill="1" applyBorder="1" applyAlignment="1">
      <alignment horizontal="center" vertical="center" wrapText="1"/>
    </xf>
    <xf numFmtId="165" fontId="11" fillId="0" borderId="17" xfId="1" applyNumberFormat="1" applyFont="1" applyFill="1" applyBorder="1" applyAlignment="1">
      <alignment horizontal="center" vertical="center" wrapText="1"/>
    </xf>
    <xf numFmtId="0" fontId="21" fillId="0" borderId="10" xfId="1" applyFont="1" applyBorder="1" applyAlignment="1">
      <alignment horizontal="center" vertical="center"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0" fontId="11" fillId="0" borderId="10" xfId="1" applyFont="1" applyBorder="1" applyAlignment="1">
      <alignment horizontal="center" vertical="center" wrapText="1"/>
    </xf>
    <xf numFmtId="164" fontId="11" fillId="0" borderId="16" xfId="1" applyNumberFormat="1" applyFont="1" applyBorder="1" applyAlignment="1">
      <alignment horizontal="center" vertical="top" wrapText="1"/>
    </xf>
    <xf numFmtId="0" fontId="11" fillId="0" borderId="18" xfId="1" applyFont="1" applyBorder="1" applyAlignment="1">
      <alignment horizontal="center" vertical="center"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11" fillId="2" borderId="7" xfId="1" applyFont="1" applyFill="1" applyBorder="1" applyAlignment="1">
      <alignment horizontal="center" vertical="top"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30" fillId="2" borderId="40" xfId="1" applyFont="1" applyFill="1" applyBorder="1" applyAlignment="1">
      <alignment vertical="top" wrapText="1"/>
    </xf>
    <xf numFmtId="0" fontId="30" fillId="2" borderId="41" xfId="1" applyFont="1" applyFill="1" applyBorder="1" applyAlignment="1">
      <alignment horizontal="center" vertical="top" wrapText="1"/>
    </xf>
    <xf numFmtId="0" fontId="3" fillId="4" borderId="41" xfId="1" applyFont="1" applyFill="1" applyBorder="1" applyAlignment="1">
      <alignment horizontal="center" vertical="center" wrapText="1"/>
    </xf>
    <xf numFmtId="165" fontId="30" fillId="4" borderId="41" xfId="1" applyNumberFormat="1" applyFont="1" applyFill="1" applyBorder="1" applyAlignment="1">
      <alignment horizontal="center" vertical="center" wrapText="1"/>
    </xf>
    <xf numFmtId="165" fontId="30" fillId="4" borderId="42" xfId="1" applyNumberFormat="1" applyFont="1" applyFill="1" applyBorder="1" applyAlignment="1">
      <alignment horizontal="center" vertical="center" wrapText="1"/>
    </xf>
    <xf numFmtId="165" fontId="30" fillId="4" borderId="43" xfId="1" applyNumberFormat="1" applyFont="1" applyFill="1" applyBorder="1" applyAlignment="1">
      <alignment horizontal="center" vertical="center" wrapText="1"/>
    </xf>
    <xf numFmtId="0" fontId="30" fillId="2" borderId="44" xfId="1" applyFont="1" applyFill="1" applyBorder="1" applyAlignment="1">
      <alignment vertical="top" wrapText="1"/>
    </xf>
    <xf numFmtId="165" fontId="30" fillId="4" borderId="25" xfId="1" applyNumberFormat="1" applyFont="1" applyFill="1" applyBorder="1" applyAlignment="1">
      <alignment horizontal="center" vertical="center" wrapText="1"/>
    </xf>
    <xf numFmtId="0" fontId="47" fillId="2" borderId="44" xfId="1" applyFont="1" applyFill="1" applyBorder="1" applyAlignment="1">
      <alignment vertical="top" wrapText="1"/>
    </xf>
    <xf numFmtId="165" fontId="47" fillId="4" borderId="45" xfId="1" applyNumberFormat="1" applyFont="1" applyFill="1" applyBorder="1" applyAlignment="1">
      <alignment horizontal="center" vertical="center" wrapText="1"/>
    </xf>
    <xf numFmtId="165" fontId="47" fillId="4" borderId="47" xfId="1" applyNumberFormat="1" applyFont="1" applyFill="1" applyBorder="1" applyAlignment="1">
      <alignment horizontal="center" vertical="center" wrapText="1"/>
    </xf>
    <xf numFmtId="165" fontId="47" fillId="4" borderId="48"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8" xfId="1" applyNumberFormat="1" applyFont="1" applyFill="1" applyBorder="1" applyAlignment="1">
      <alignment horizontal="center" vertical="center" wrapText="1"/>
    </xf>
    <xf numFmtId="0" fontId="30"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Border="1" applyAlignment="1">
      <alignment horizontal="center" vertical="center" wrapText="1"/>
    </xf>
    <xf numFmtId="0" fontId="30" fillId="0" borderId="7" xfId="1" applyFont="1" applyFill="1" applyBorder="1" applyAlignment="1">
      <alignment vertical="top" wrapText="1"/>
    </xf>
    <xf numFmtId="165" fontId="5" fillId="4" borderId="7" xfId="1" applyNumberFormat="1" applyFont="1" applyFill="1" applyBorder="1" applyAlignment="1">
      <alignment horizontal="center" vertical="center" wrapText="1"/>
    </xf>
    <xf numFmtId="165" fontId="5" fillId="4" borderId="14"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2" borderId="17" xfId="1" applyFont="1" applyFill="1" applyBorder="1" applyAlignment="1">
      <alignment horizontal="center" vertical="top" wrapText="1"/>
    </xf>
    <xf numFmtId="0" fontId="11" fillId="2" borderId="17" xfId="1" applyFont="1" applyFill="1" applyBorder="1" applyAlignment="1">
      <alignment horizontal="left" vertical="top" wrapText="1"/>
    </xf>
    <xf numFmtId="0" fontId="11" fillId="2" borderId="7" xfId="1" applyFont="1" applyFill="1" applyBorder="1" applyAlignment="1">
      <alignment horizontal="center" vertical="center" wrapText="1"/>
    </xf>
    <xf numFmtId="0" fontId="11" fillId="2" borderId="37" xfId="1" applyFont="1" applyFill="1" applyBorder="1" applyAlignment="1">
      <alignment vertical="top" wrapText="1"/>
    </xf>
    <xf numFmtId="164" fontId="11" fillId="4" borderId="17" xfId="1" applyNumberFormat="1" applyFont="1" applyFill="1" applyBorder="1" applyAlignment="1">
      <alignment horizontal="center" vertical="center" wrapText="1"/>
    </xf>
    <xf numFmtId="0" fontId="22" fillId="0" borderId="7" xfId="1" applyFont="1" applyFill="1" applyBorder="1" applyAlignment="1">
      <alignment vertical="top" wrapText="1"/>
    </xf>
    <xf numFmtId="164" fontId="11" fillId="0" borderId="17" xfId="1" applyNumberFormat="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0" xfId="1" applyFont="1" applyBorder="1" applyAlignment="1">
      <alignment horizontal="center" vertical="top" wrapText="1"/>
    </xf>
    <xf numFmtId="0" fontId="13" fillId="0" borderId="14" xfId="1" applyFont="1" applyBorder="1" applyAlignment="1">
      <alignment horizontal="left" vertical="center" wrapText="1"/>
    </xf>
    <xf numFmtId="0" fontId="11"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20" fillId="0" borderId="37" xfId="1" applyNumberFormat="1" applyFont="1" applyFill="1" applyBorder="1" applyAlignment="1">
      <alignment horizontal="center" vertical="center" wrapText="1"/>
    </xf>
    <xf numFmtId="164" fontId="30" fillId="2" borderId="7" xfId="1" applyNumberFormat="1" applyFont="1" applyFill="1" applyBorder="1" applyAlignment="1">
      <alignment vertical="center" wrapText="1"/>
    </xf>
    <xf numFmtId="0" fontId="52" fillId="2" borderId="10" xfId="1" applyFont="1" applyFill="1" applyBorder="1" applyAlignment="1">
      <alignment vertical="top" wrapText="1"/>
    </xf>
    <xf numFmtId="0" fontId="52" fillId="2" borderId="10" xfId="1" applyFont="1" applyFill="1" applyBorder="1" applyAlignment="1">
      <alignment horizontal="center" vertical="top" wrapText="1"/>
    </xf>
    <xf numFmtId="164" fontId="52" fillId="0" borderId="7" xfId="1" applyNumberFormat="1" applyFont="1" applyFill="1" applyBorder="1" applyAlignment="1">
      <alignment horizontal="center" vertical="center" wrapText="1"/>
    </xf>
    <xf numFmtId="164" fontId="52" fillId="3" borderId="7" xfId="1" applyNumberFormat="1" applyFont="1" applyFill="1" applyBorder="1" applyAlignment="1">
      <alignment horizontal="center" vertical="center" wrapText="1"/>
    </xf>
    <xf numFmtId="165" fontId="5" fillId="4" borderId="10" xfId="1" applyNumberFormat="1" applyFont="1" applyFill="1" applyBorder="1" applyAlignment="1">
      <alignment horizontal="center" vertical="center" wrapText="1"/>
    </xf>
    <xf numFmtId="0" fontId="11" fillId="0" borderId="17" xfId="1" applyNumberFormat="1" applyFont="1" applyFill="1" applyBorder="1" applyAlignment="1">
      <alignment vertical="top" wrapText="1"/>
    </xf>
    <xf numFmtId="49" fontId="36" fillId="0" borderId="0" xfId="0" applyNumberFormat="1" applyFont="1" applyAlignment="1">
      <alignment wrapText="1"/>
    </xf>
    <xf numFmtId="164" fontId="10" fillId="2" borderId="0" xfId="1" applyNumberFormat="1" applyFont="1" applyFill="1" applyAlignment="1">
      <alignment horizontal="center" vertical="center"/>
    </xf>
    <xf numFmtId="165" fontId="53" fillId="2" borderId="0" xfId="1" applyNumberFormat="1" applyFont="1" applyFill="1" applyAlignment="1">
      <alignment horizontal="center" vertical="center"/>
    </xf>
    <xf numFmtId="165" fontId="54" fillId="0" borderId="0" xfId="1" applyNumberFormat="1" applyFont="1" applyAlignment="1">
      <alignment horizontal="center" vertical="center"/>
    </xf>
    <xf numFmtId="165" fontId="55"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4" fillId="0" borderId="0" xfId="1" applyNumberFormat="1" applyFont="1" applyAlignment="1">
      <alignment horizontal="center" vertical="center"/>
    </xf>
    <xf numFmtId="164" fontId="56" fillId="0" borderId="0" xfId="1" applyNumberFormat="1" applyFont="1" applyAlignment="1">
      <alignment horizontal="center" vertical="center"/>
    </xf>
    <xf numFmtId="164" fontId="51" fillId="0" borderId="7" xfId="1" applyNumberFormat="1" applyFont="1" applyFill="1" applyBorder="1" applyAlignment="1">
      <alignment horizontal="center" vertical="center" wrapText="1"/>
    </xf>
    <xf numFmtId="164" fontId="11" fillId="0" borderId="10" xfId="1" applyNumberFormat="1" applyFont="1" applyFill="1" applyBorder="1" applyAlignment="1">
      <alignment horizontal="center" vertical="center" wrapText="1"/>
    </xf>
    <xf numFmtId="165" fontId="57" fillId="0" borderId="0" xfId="1" applyNumberFormat="1" applyFont="1"/>
    <xf numFmtId="2" fontId="5" fillId="0" borderId="7" xfId="1" applyNumberFormat="1" applyFont="1" applyFill="1" applyBorder="1" applyAlignment="1">
      <alignment horizontal="center" vertical="top" wrapText="1"/>
    </xf>
    <xf numFmtId="0" fontId="22" fillId="0" borderId="7"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0" borderId="7" xfId="1" applyFont="1" applyBorder="1" applyAlignment="1">
      <alignment horizontal="center" vertical="center" wrapText="1"/>
    </xf>
    <xf numFmtId="0" fontId="15" fillId="0" borderId="38" xfId="1" applyFont="1" applyBorder="1" applyAlignment="1">
      <alignment horizontal="left" vertical="center" wrapText="1"/>
    </xf>
    <xf numFmtId="0" fontId="11" fillId="0" borderId="24" xfId="1" applyFont="1" applyBorder="1" applyAlignment="1">
      <alignment horizontal="left" vertical="top" wrapText="1"/>
    </xf>
    <xf numFmtId="0" fontId="11" fillId="0" borderId="24" xfId="1" applyFont="1" applyBorder="1" applyAlignment="1">
      <alignment horizontal="center" vertical="top" wrapText="1"/>
    </xf>
    <xf numFmtId="0" fontId="11" fillId="0" borderId="24" xfId="1" applyFont="1" applyBorder="1" applyAlignment="1">
      <alignment horizontal="center" vertical="center" wrapText="1"/>
    </xf>
    <xf numFmtId="165" fontId="37" fillId="0" borderId="10" xfId="1" applyNumberFormat="1" applyFont="1" applyFill="1" applyBorder="1" applyAlignment="1">
      <alignment horizontal="center" vertical="center" wrapText="1"/>
    </xf>
    <xf numFmtId="165" fontId="18" fillId="0" borderId="0" xfId="1" applyNumberFormat="1" applyFont="1" applyFill="1" applyBorder="1" applyAlignment="1">
      <alignment horizontal="center" vertical="center" textRotation="180"/>
    </xf>
    <xf numFmtId="165" fontId="58" fillId="0" borderId="0" xfId="1" applyNumberFormat="1" applyFont="1"/>
    <xf numFmtId="164" fontId="18" fillId="0" borderId="7" xfId="1" applyNumberFormat="1" applyFont="1" applyFill="1" applyBorder="1" applyAlignment="1">
      <alignment horizontal="center" vertical="center"/>
    </xf>
    <xf numFmtId="0" fontId="43" fillId="0" borderId="0" xfId="1" applyFont="1" applyFill="1"/>
    <xf numFmtId="165" fontId="60" fillId="0" borderId="0" xfId="1" applyNumberFormat="1" applyFont="1" applyFill="1"/>
    <xf numFmtId="165" fontId="60" fillId="0" borderId="0" xfId="1" applyNumberFormat="1" applyFont="1"/>
    <xf numFmtId="0" fontId="60" fillId="0" borderId="0" xfId="1" applyFont="1"/>
    <xf numFmtId="164" fontId="60" fillId="0" borderId="0" xfId="1" applyNumberFormat="1" applyFont="1"/>
    <xf numFmtId="165" fontId="55" fillId="0" borderId="0" xfId="1" applyNumberFormat="1" applyFont="1"/>
    <xf numFmtId="0" fontId="11" fillId="0" borderId="7" xfId="1"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0" xfId="1" applyNumberFormat="1" applyFont="1" applyBorder="1" applyAlignment="1">
      <alignment horizontal="left" vertical="center" wrapText="1"/>
    </xf>
    <xf numFmtId="165" fontId="26" fillId="0" borderId="0" xfId="1" applyNumberFormat="1" applyFont="1" applyFill="1"/>
    <xf numFmtId="0" fontId="3" fillId="2" borderId="7" xfId="1" applyFont="1" applyFill="1" applyBorder="1" applyAlignment="1">
      <alignment vertical="top" wrapText="1"/>
    </xf>
    <xf numFmtId="0" fontId="3" fillId="2" borderId="10" xfId="1" applyFont="1" applyFill="1" applyBorder="1" applyAlignment="1">
      <alignment vertical="top" wrapText="1"/>
    </xf>
    <xf numFmtId="0" fontId="30" fillId="0" borderId="18" xfId="1" applyFont="1" applyFill="1" applyBorder="1" applyAlignment="1">
      <alignment vertical="top" wrapText="1"/>
    </xf>
    <xf numFmtId="0" fontId="11" fillId="0" borderId="7" xfId="1" applyFont="1" applyBorder="1" applyAlignment="1">
      <alignment horizontal="left" vertical="top" wrapText="1"/>
    </xf>
    <xf numFmtId="0" fontId="3" fillId="2" borderId="10" xfId="1" applyFont="1" applyFill="1" applyBorder="1" applyAlignment="1">
      <alignment horizontal="left" vertical="top" wrapText="1"/>
    </xf>
    <xf numFmtId="0" fontId="30" fillId="2" borderId="35" xfId="1" applyFont="1" applyFill="1" applyBorder="1" applyAlignment="1">
      <alignment vertical="top" wrapText="1"/>
    </xf>
    <xf numFmtId="0" fontId="30" fillId="0" borderId="7" xfId="1" applyFont="1" applyBorder="1" applyAlignment="1">
      <alignment horizontal="left" vertical="top" wrapText="1"/>
    </xf>
    <xf numFmtId="0" fontId="11" fillId="0" borderId="7" xfId="1" applyFont="1" applyFill="1" applyBorder="1" applyAlignment="1">
      <alignment horizontal="center" vertical="top" wrapText="1"/>
    </xf>
    <xf numFmtId="0" fontId="61" fillId="0" borderId="7" xfId="1" applyFont="1" applyBorder="1" applyAlignment="1">
      <alignment horizontal="left" vertical="top" wrapText="1"/>
    </xf>
    <xf numFmtId="0" fontId="11" fillId="2" borderId="9" xfId="1" applyFont="1" applyFill="1" applyBorder="1" applyAlignment="1">
      <alignment horizontal="center" vertical="center" wrapText="1"/>
    </xf>
    <xf numFmtId="0" fontId="3" fillId="2" borderId="7" xfId="1" applyFont="1" applyFill="1" applyBorder="1" applyAlignment="1">
      <alignment horizontal="left" vertical="top" wrapText="1"/>
    </xf>
    <xf numFmtId="0" fontId="11" fillId="0" borderId="18" xfId="1" applyFont="1" applyBorder="1" applyAlignment="1">
      <alignment horizontal="center" vertical="top" wrapText="1"/>
    </xf>
    <xf numFmtId="0" fontId="62" fillId="0" borderId="10" xfId="1" applyFont="1" applyFill="1" applyBorder="1" applyAlignment="1">
      <alignment vertical="top" wrapText="1"/>
    </xf>
    <xf numFmtId="0" fontId="30" fillId="0" borderId="2" xfId="1" applyNumberFormat="1" applyFont="1" applyFill="1" applyBorder="1" applyAlignment="1">
      <alignment vertical="top" wrapText="1"/>
    </xf>
    <xf numFmtId="0" fontId="38" fillId="2" borderId="7" xfId="1" applyFont="1" applyFill="1" applyBorder="1" applyAlignment="1">
      <alignment horizontal="left" vertical="top" wrapText="1"/>
    </xf>
    <xf numFmtId="0" fontId="52" fillId="0" borderId="3" xfId="1" applyNumberFormat="1" applyFont="1" applyFill="1" applyBorder="1" applyAlignment="1">
      <alignment vertical="top" wrapText="1"/>
    </xf>
    <xf numFmtId="0" fontId="11" fillId="0" borderId="7" xfId="1" applyFont="1" applyBorder="1" applyAlignment="1">
      <alignment horizontal="left" vertical="top" wrapText="1"/>
    </xf>
    <xf numFmtId="0" fontId="11" fillId="0" borderId="7" xfId="1" applyFont="1" applyBorder="1" applyAlignment="1">
      <alignment horizontal="center" vertical="center" wrapText="1"/>
    </xf>
    <xf numFmtId="0" fontId="30" fillId="2" borderId="7" xfId="1" applyFont="1" applyFill="1" applyBorder="1" applyAlignment="1">
      <alignment horizontal="left" vertical="center" wrapText="1"/>
    </xf>
    <xf numFmtId="0" fontId="52" fillId="2" borderId="7"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11" fillId="0" borderId="10"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10" xfId="1" applyFont="1" applyFill="1" applyBorder="1" applyAlignment="1">
      <alignment horizontal="left" vertical="top" wrapText="1"/>
    </xf>
    <xf numFmtId="0" fontId="22" fillId="0" borderId="10" xfId="1" applyFont="1" applyFill="1" applyBorder="1" applyAlignment="1">
      <alignment horizontal="left" vertical="top" wrapText="1"/>
    </xf>
    <xf numFmtId="49" fontId="3" fillId="0" borderId="16" xfId="1" applyNumberFormat="1" applyFont="1" applyFill="1" applyBorder="1" applyAlignment="1">
      <alignment vertical="top" wrapText="1"/>
    </xf>
    <xf numFmtId="165" fontId="5" fillId="0" borderId="10" xfId="1" applyNumberFormat="1" applyFont="1" applyFill="1" applyBorder="1" applyAlignment="1">
      <alignment horizontal="center" vertical="center" wrapText="1"/>
    </xf>
    <xf numFmtId="0" fontId="62"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center" vertical="center" wrapText="1"/>
    </xf>
    <xf numFmtId="0" fontId="30" fillId="2" borderId="3" xfId="1" applyFont="1" applyFill="1" applyBorder="1" applyAlignment="1">
      <alignment horizontal="center" vertical="top" wrapText="1"/>
    </xf>
    <xf numFmtId="0" fontId="22" fillId="2" borderId="22" xfId="1" applyFont="1" applyFill="1" applyBorder="1" applyAlignment="1">
      <alignment vertical="top" wrapText="1"/>
    </xf>
    <xf numFmtId="0" fontId="22" fillId="2" borderId="7" xfId="1" applyFont="1" applyFill="1" applyBorder="1" applyAlignment="1">
      <alignment vertical="top" wrapText="1"/>
    </xf>
    <xf numFmtId="164" fontId="52" fillId="2" borderId="7" xfId="1" applyNumberFormat="1" applyFont="1" applyFill="1" applyBorder="1" applyAlignment="1">
      <alignment horizontal="center" vertical="center" wrapText="1"/>
    </xf>
    <xf numFmtId="0" fontId="52" fillId="2" borderId="4" xfId="1" applyFont="1" applyFill="1" applyBorder="1" applyAlignment="1">
      <alignment horizontal="center" vertical="top" wrapText="1"/>
    </xf>
    <xf numFmtId="164" fontId="30" fillId="2" borderId="3" xfId="1" applyNumberFormat="1" applyFont="1" applyFill="1" applyBorder="1" applyAlignment="1">
      <alignment horizontal="center" vertical="center" wrapText="1"/>
    </xf>
    <xf numFmtId="0" fontId="52" fillId="2" borderId="7" xfId="1" applyFont="1" applyFill="1" applyBorder="1" applyAlignment="1">
      <alignment horizontal="center" vertical="top" wrapText="1"/>
    </xf>
    <xf numFmtId="0" fontId="52" fillId="0" borderId="10" xfId="1" applyFont="1" applyBorder="1" applyAlignment="1">
      <alignment horizontal="center" vertical="top" wrapText="1"/>
    </xf>
    <xf numFmtId="0" fontId="12" fillId="0" borderId="8" xfId="1" applyFont="1" applyFill="1" applyBorder="1" applyAlignment="1">
      <alignment horizontal="center" vertical="top" wrapText="1"/>
    </xf>
    <xf numFmtId="0" fontId="12" fillId="0" borderId="9" xfId="1" applyFont="1" applyFill="1" applyBorder="1" applyAlignment="1">
      <alignment horizontal="center" vertical="top" wrapText="1"/>
    </xf>
    <xf numFmtId="0" fontId="12" fillId="0" borderId="36" xfId="1" applyFont="1" applyFill="1" applyBorder="1" applyAlignment="1">
      <alignment horizontal="center" vertical="top" wrapText="1"/>
    </xf>
    <xf numFmtId="0" fontId="38" fillId="0" borderId="7" xfId="1" applyFont="1" applyFill="1" applyBorder="1" applyAlignment="1">
      <alignment horizontal="center" vertical="top" wrapText="1"/>
    </xf>
    <xf numFmtId="0" fontId="12" fillId="0" borderId="14" xfId="1" applyFont="1" applyFill="1" applyBorder="1" applyAlignment="1">
      <alignment horizontal="center" vertical="top" wrapText="1"/>
    </xf>
    <xf numFmtId="0" fontId="47" fillId="2" borderId="10" xfId="1" applyFont="1" applyFill="1" applyBorder="1" applyAlignment="1">
      <alignment vertical="top" wrapText="1"/>
    </xf>
    <xf numFmtId="0" fontId="11" fillId="0" borderId="7" xfId="1" applyFont="1" applyFill="1" applyBorder="1" applyAlignment="1">
      <alignment horizontal="center" vertical="top" wrapText="1"/>
    </xf>
    <xf numFmtId="0" fontId="66" fillId="0" borderId="16"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52" fillId="7" borderId="7" xfId="1" applyFont="1" applyFill="1" applyBorder="1" applyAlignment="1">
      <alignment horizontal="left" vertical="top" wrapText="1"/>
    </xf>
    <xf numFmtId="0" fontId="30" fillId="6"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52" fillId="0" borderId="7" xfId="1" applyFont="1" applyFill="1" applyBorder="1" applyAlignment="1">
      <alignment horizontal="left" vertical="top" wrapText="1"/>
    </xf>
    <xf numFmtId="0" fontId="52" fillId="0" borderId="7" xfId="1" applyFont="1" applyFill="1" applyBorder="1" applyAlignment="1">
      <alignment horizontal="center" vertical="top" wrapText="1"/>
    </xf>
    <xf numFmtId="0" fontId="11"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1" applyFont="1" applyBorder="1" applyAlignment="1">
      <alignment horizontal="center" vertical="top" wrapText="1"/>
    </xf>
    <xf numFmtId="0" fontId="11" fillId="0" borderId="10" xfId="1" applyFont="1" applyBorder="1" applyAlignment="1">
      <alignment horizontal="center"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0" borderId="18"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7" xfId="1" applyFont="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1" fillId="0" borderId="18"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0" borderId="19" xfId="1" applyFont="1" applyBorder="1" applyAlignment="1">
      <alignment horizontal="center"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30" fillId="0" borderId="7" xfId="1"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7" xfId="0"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165" fontId="30" fillId="4" borderId="2" xfId="1" applyNumberFormat="1" applyFont="1" applyFill="1" applyBorder="1" applyAlignment="1">
      <alignment horizontal="center" vertical="center" wrapText="1"/>
    </xf>
    <xf numFmtId="0" fontId="13" fillId="0" borderId="7" xfId="1" applyFont="1" applyBorder="1" applyAlignment="1">
      <alignment horizontal="center" vertical="center" wrapText="1"/>
    </xf>
    <xf numFmtId="0" fontId="5" fillId="0" borderId="10"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14" xfId="1" applyFont="1" applyBorder="1" applyAlignment="1">
      <alignment horizontal="left" vertical="center" wrapText="1"/>
    </xf>
    <xf numFmtId="0" fontId="11" fillId="0" borderId="7" xfId="1" applyNumberFormat="1" applyFont="1" applyFill="1" applyBorder="1" applyAlignment="1">
      <alignment horizontal="left" vertical="top" wrapText="1"/>
    </xf>
    <xf numFmtId="0" fontId="38" fillId="0" borderId="7" xfId="1" applyFont="1" applyFill="1" applyBorder="1" applyAlignment="1">
      <alignment horizontal="center" vertical="top" wrapText="1"/>
    </xf>
    <xf numFmtId="0" fontId="11" fillId="2" borderId="17" xfId="1" applyFont="1" applyFill="1" applyBorder="1" applyAlignment="1">
      <alignment horizontal="left" vertical="top" wrapText="1"/>
    </xf>
    <xf numFmtId="164" fontId="11" fillId="2" borderId="1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30"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0" fontId="3" fillId="2" borderId="10"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22" fillId="0" borderId="7" xfId="1" applyFont="1" applyFill="1" applyBorder="1" applyAlignment="1">
      <alignment horizontal="center" vertical="top" wrapText="1"/>
    </xf>
    <xf numFmtId="0" fontId="3"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5" fillId="0" borderId="18" xfId="1" applyFont="1" applyBorder="1" applyAlignment="1">
      <alignment vertical="top" wrapText="1"/>
    </xf>
    <xf numFmtId="0" fontId="3" fillId="0" borderId="7" xfId="1" applyFont="1" applyFill="1" applyBorder="1" applyAlignment="1">
      <alignment horizontal="center" vertical="top" wrapText="1"/>
    </xf>
    <xf numFmtId="0" fontId="30" fillId="0" borderId="17" xfId="1" applyFont="1" applyFill="1" applyBorder="1" applyAlignment="1">
      <alignment vertical="top" wrapText="1"/>
    </xf>
    <xf numFmtId="165" fontId="5" fillId="4" borderId="38" xfId="1" applyNumberFormat="1" applyFont="1" applyFill="1" applyBorder="1" applyAlignment="1">
      <alignment horizontal="center" vertical="center" wrapText="1"/>
    </xf>
    <xf numFmtId="0" fontId="3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Border="1" applyAlignment="1">
      <alignment horizontal="center" vertical="center" wrapText="1"/>
    </xf>
    <xf numFmtId="0" fontId="10" fillId="0" borderId="7" xfId="1" applyFont="1" applyBorder="1" applyAlignment="1">
      <alignment horizontal="left" vertical="top" wrapText="1"/>
    </xf>
    <xf numFmtId="0" fontId="66" fillId="0" borderId="7" xfId="1" applyFont="1" applyFill="1" applyBorder="1" applyAlignment="1">
      <alignment horizontal="left" vertical="top" wrapText="1"/>
    </xf>
    <xf numFmtId="0" fontId="67" fillId="0" borderId="7" xfId="1" applyFont="1" applyBorder="1" applyAlignment="1">
      <alignment horizontal="left" vertical="top" wrapText="1"/>
    </xf>
    <xf numFmtId="0" fontId="67" fillId="0" borderId="7" xfId="1" applyFont="1" applyFill="1" applyBorder="1" applyAlignment="1">
      <alignment horizontal="center" vertical="top" wrapText="1"/>
    </xf>
    <xf numFmtId="0" fontId="22"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66" fillId="0" borderId="7" xfId="1" applyFont="1" applyFill="1" applyBorder="1" applyAlignment="1">
      <alignment horizontal="center" vertical="top" wrapText="1"/>
    </xf>
    <xf numFmtId="0" fontId="66" fillId="0" borderId="7" xfId="1" applyFont="1" applyBorder="1" applyAlignment="1">
      <alignment horizontal="left" vertical="top" wrapText="1"/>
    </xf>
    <xf numFmtId="0" fontId="17" fillId="0" borderId="7" xfId="1" applyNumberFormat="1" applyFont="1" applyFill="1" applyBorder="1" applyAlignment="1">
      <alignment wrapText="1"/>
    </xf>
    <xf numFmtId="165" fontId="12" fillId="2" borderId="7" xfId="1" applyNumberFormat="1" applyFont="1" applyFill="1" applyBorder="1" applyAlignment="1">
      <alignment horizontal="center" vertical="center" wrapText="1"/>
    </xf>
    <xf numFmtId="165" fontId="5" fillId="0" borderId="0" xfId="1" applyNumberFormat="1" applyFont="1" applyFill="1" applyBorder="1"/>
    <xf numFmtId="165" fontId="12" fillId="5" borderId="7" xfId="1" applyNumberFormat="1" applyFont="1" applyFill="1" applyBorder="1" applyAlignment="1">
      <alignment horizontal="center" vertical="center" wrapText="1"/>
    </xf>
    <xf numFmtId="165" fontId="11" fillId="4" borderId="7" xfId="1" applyNumberFormat="1" applyFont="1" applyFill="1" applyBorder="1" applyAlignment="1">
      <alignment horizontal="center" vertical="center" wrapText="1"/>
    </xf>
    <xf numFmtId="164" fontId="30" fillId="5" borderId="7" xfId="1" applyNumberFormat="1" applyFont="1" applyFill="1" applyBorder="1" applyAlignment="1">
      <alignment horizontal="center" vertical="center" wrapText="1"/>
    </xf>
    <xf numFmtId="165" fontId="11" fillId="5" borderId="7" xfId="1" applyNumberFormat="1" applyFont="1" applyFill="1" applyBorder="1" applyAlignment="1">
      <alignment horizontal="center" vertical="center" wrapText="1"/>
    </xf>
    <xf numFmtId="165" fontId="21" fillId="5" borderId="7" xfId="1" applyNumberFormat="1" applyFont="1" applyFill="1" applyBorder="1" applyAlignment="1">
      <alignment horizontal="center" vertical="center" wrapText="1"/>
    </xf>
    <xf numFmtId="0" fontId="11" fillId="5" borderId="7" xfId="1" applyFont="1" applyFill="1" applyBorder="1" applyAlignment="1">
      <alignment horizontal="center" vertical="center" wrapText="1"/>
    </xf>
    <xf numFmtId="4" fontId="40" fillId="5" borderId="7" xfId="1" applyNumberFormat="1" applyFont="1" applyFill="1" applyBorder="1" applyAlignment="1">
      <alignment horizontal="center" vertical="center" wrapText="1"/>
    </xf>
    <xf numFmtId="0" fontId="40" fillId="5" borderId="7" xfId="1" applyFont="1" applyFill="1" applyBorder="1" applyAlignment="1">
      <alignment horizontal="center" vertical="center" wrapText="1"/>
    </xf>
    <xf numFmtId="164" fontId="40" fillId="5" borderId="7" xfId="1" applyNumberFormat="1" applyFont="1" applyFill="1" applyBorder="1" applyAlignment="1">
      <alignment horizontal="center" vertical="center" wrapText="1"/>
    </xf>
    <xf numFmtId="164" fontId="11" fillId="5" borderId="10" xfId="1" applyNumberFormat="1" applyFont="1" applyFill="1" applyBorder="1" applyAlignment="1">
      <alignment horizontal="center" vertical="center" wrapText="1"/>
    </xf>
    <xf numFmtId="0" fontId="11" fillId="5" borderId="22" xfId="1" applyFont="1" applyFill="1" applyBorder="1" applyAlignment="1">
      <alignment horizontal="center" vertical="center" wrapText="1"/>
    </xf>
    <xf numFmtId="0" fontId="47" fillId="5" borderId="17" xfId="1" applyFont="1" applyFill="1" applyBorder="1" applyAlignment="1">
      <alignment horizontal="center" vertical="center" wrapText="1"/>
    </xf>
    <xf numFmtId="0" fontId="47" fillId="5" borderId="37" xfId="1" applyFont="1" applyFill="1" applyBorder="1" applyAlignment="1">
      <alignment horizontal="center" vertical="center" wrapText="1"/>
    </xf>
    <xf numFmtId="0" fontId="11" fillId="5" borderId="17" xfId="1" applyFont="1" applyFill="1" applyBorder="1" applyAlignment="1">
      <alignment horizontal="center" vertical="center" wrapText="1"/>
    </xf>
    <xf numFmtId="165" fontId="5" fillId="5" borderId="10"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top" wrapText="1"/>
    </xf>
    <xf numFmtId="165" fontId="11" fillId="5" borderId="17" xfId="1" applyNumberFormat="1" applyFont="1" applyFill="1" applyBorder="1" applyAlignment="1">
      <alignment horizontal="center" vertical="center" wrapText="1"/>
    </xf>
    <xf numFmtId="0" fontId="11" fillId="5" borderId="7" xfId="1" applyFont="1" applyFill="1" applyBorder="1" applyAlignment="1">
      <alignment horizontal="center" vertical="top" wrapText="1"/>
    </xf>
    <xf numFmtId="165" fontId="11" fillId="5" borderId="7" xfId="1" applyNumberFormat="1" applyFont="1" applyFill="1" applyBorder="1" applyAlignment="1">
      <alignment horizontal="left" vertical="top" wrapText="1"/>
    </xf>
    <xf numFmtId="164" fontId="11" fillId="4" borderId="17" xfId="1" applyNumberFormat="1" applyFont="1" applyFill="1" applyBorder="1" applyAlignment="1">
      <alignment horizontal="center" vertical="center" wrapText="1"/>
    </xf>
    <xf numFmtId="0" fontId="52" fillId="0" borderId="7" xfId="1" applyFont="1" applyBorder="1" applyAlignment="1">
      <alignment horizontal="center" vertical="top" wrapText="1"/>
    </xf>
    <xf numFmtId="0" fontId="11" fillId="0" borderId="10" xfId="1" applyFont="1" applyFill="1" applyBorder="1" applyAlignment="1">
      <alignment horizontal="left" vertical="top" wrapText="1"/>
    </xf>
    <xf numFmtId="165" fontId="11" fillId="2" borderId="17" xfId="1" applyNumberFormat="1" applyFont="1" applyFill="1" applyBorder="1" applyAlignment="1">
      <alignment horizontal="center" vertical="center" wrapText="1"/>
    </xf>
    <xf numFmtId="165" fontId="11" fillId="3" borderId="17" xfId="1" applyNumberFormat="1" applyFont="1" applyFill="1" applyBorder="1" applyAlignment="1">
      <alignment horizontal="center" vertical="center" wrapText="1"/>
    </xf>
    <xf numFmtId="164" fontId="16" fillId="2" borderId="17" xfId="1" applyNumberFormat="1" applyFont="1" applyFill="1" applyBorder="1" applyAlignment="1">
      <alignment horizontal="center" vertical="center" wrapText="1"/>
    </xf>
    <xf numFmtId="164" fontId="68" fillId="2" borderId="7" xfId="1" applyNumberFormat="1" applyFont="1" applyFill="1" applyBorder="1" applyAlignment="1">
      <alignment horizontal="center" vertical="top" wrapText="1"/>
    </xf>
    <xf numFmtId="0" fontId="52" fillId="2" borderId="7" xfId="1" applyFont="1" applyFill="1" applyBorder="1" applyAlignment="1">
      <alignment vertical="top" wrapText="1"/>
    </xf>
    <xf numFmtId="0" fontId="52" fillId="0" borderId="7" xfId="1" applyFont="1" applyBorder="1" applyAlignment="1">
      <alignment horizontal="center" wrapText="1"/>
    </xf>
    <xf numFmtId="0" fontId="52" fillId="0" borderId="7" xfId="1" applyFont="1" applyBorder="1" applyAlignment="1">
      <alignment horizontal="left" vertical="top" wrapText="1"/>
    </xf>
    <xf numFmtId="49" fontId="52" fillId="0" borderId="16" xfId="1" applyNumberFormat="1" applyFont="1" applyFill="1" applyBorder="1" applyAlignment="1">
      <alignment vertical="top" wrapText="1"/>
    </xf>
    <xf numFmtId="0" fontId="5" fillId="0" borderId="16" xfId="1" applyFont="1" applyFill="1" applyBorder="1" applyAlignment="1">
      <alignment horizontal="left" vertical="top" wrapText="1"/>
    </xf>
    <xf numFmtId="49" fontId="30" fillId="0" borderId="37" xfId="1" applyNumberFormat="1" applyFont="1" applyFill="1" applyBorder="1" applyAlignment="1">
      <alignment vertical="top" wrapText="1"/>
    </xf>
    <xf numFmtId="49" fontId="30" fillId="0" borderId="16" xfId="1" applyNumberFormat="1" applyFont="1" applyFill="1" applyBorder="1" applyAlignment="1">
      <alignment vertical="top" wrapText="1"/>
    </xf>
    <xf numFmtId="0" fontId="52" fillId="0" borderId="10" xfId="1" applyFont="1" applyFill="1" applyBorder="1" applyAlignment="1">
      <alignment horizontal="left" vertical="top" wrapText="1"/>
    </xf>
    <xf numFmtId="0" fontId="52" fillId="0" borderId="7" xfId="1" applyFont="1" applyFill="1" applyBorder="1" applyAlignment="1">
      <alignment vertical="top" wrapText="1"/>
    </xf>
    <xf numFmtId="0" fontId="11" fillId="0" borderId="22" xfId="1" applyFont="1" applyFill="1" applyBorder="1" applyAlignment="1">
      <alignment vertical="top" wrapText="1"/>
    </xf>
    <xf numFmtId="0" fontId="52" fillId="2" borderId="44" xfId="1" applyFont="1" applyFill="1" applyBorder="1" applyAlignment="1">
      <alignment vertical="top" wrapText="1"/>
    </xf>
    <xf numFmtId="0" fontId="5" fillId="2" borderId="7" xfId="1" applyFont="1" applyFill="1" applyBorder="1" applyAlignment="1">
      <alignment horizontal="left" vertical="top" wrapText="1"/>
    </xf>
    <xf numFmtId="165" fontId="11" fillId="2" borderId="10" xfId="1" applyNumberFormat="1" applyFont="1" applyFill="1" applyBorder="1" applyAlignment="1">
      <alignment vertical="center" wrapText="1"/>
    </xf>
    <xf numFmtId="165" fontId="11" fillId="2" borderId="17" xfId="1" applyNumberFormat="1" applyFont="1" applyFill="1" applyBorder="1" applyAlignment="1">
      <alignment vertical="center" wrapText="1"/>
    </xf>
    <xf numFmtId="165" fontId="11" fillId="3" borderId="10" xfId="1" applyNumberFormat="1" applyFont="1" applyFill="1" applyBorder="1" applyAlignment="1">
      <alignment vertical="center" wrapText="1"/>
    </xf>
    <xf numFmtId="165" fontId="11" fillId="3" borderId="17" xfId="1" applyNumberFormat="1" applyFont="1" applyFill="1" applyBorder="1" applyAlignment="1">
      <alignment vertical="center" wrapText="1"/>
    </xf>
    <xf numFmtId="164" fontId="16" fillId="2" borderId="10" xfId="1" applyNumberFormat="1" applyFont="1" applyFill="1" applyBorder="1" applyAlignment="1">
      <alignment vertical="center" wrapText="1"/>
    </xf>
    <xf numFmtId="164" fontId="16" fillId="2" borderId="17" xfId="1" applyNumberFormat="1" applyFont="1" applyFill="1" applyBorder="1" applyAlignment="1">
      <alignment vertical="center" wrapText="1"/>
    </xf>
    <xf numFmtId="165" fontId="11" fillId="2" borderId="7" xfId="1" applyNumberFormat="1" applyFont="1" applyFill="1" applyBorder="1" applyAlignment="1">
      <alignment vertical="center" wrapText="1"/>
    </xf>
    <xf numFmtId="164" fontId="16" fillId="2" borderId="7" xfId="1" applyNumberFormat="1" applyFont="1" applyFill="1" applyBorder="1" applyAlignment="1">
      <alignment vertical="center" wrapText="1"/>
    </xf>
    <xf numFmtId="0" fontId="30" fillId="2" borderId="10" xfId="1" applyFont="1" applyFill="1" applyBorder="1" applyAlignment="1">
      <alignment vertical="top" wrapText="1"/>
    </xf>
    <xf numFmtId="0" fontId="30" fillId="2" borderId="17" xfId="1" applyFont="1" applyFill="1" applyBorder="1" applyAlignment="1">
      <alignment vertical="top" wrapText="1"/>
    </xf>
    <xf numFmtId="0" fontId="5" fillId="0" borderId="7" xfId="1" applyFont="1" applyBorder="1" applyAlignment="1">
      <alignment horizontal="center" vertical="center" wrapText="1"/>
    </xf>
    <xf numFmtId="164" fontId="22" fillId="2" borderId="10" xfId="1" applyNumberFormat="1" applyFont="1" applyFill="1" applyBorder="1" applyAlignment="1">
      <alignment horizontal="center" vertical="top" wrapText="1"/>
    </xf>
    <xf numFmtId="164" fontId="22" fillId="2" borderId="10" xfId="1" applyNumberFormat="1" applyFont="1" applyFill="1" applyBorder="1" applyAlignment="1">
      <alignment horizontal="center" vertical="center" wrapText="1"/>
    </xf>
    <xf numFmtId="0" fontId="11" fillId="5" borderId="7" xfId="1" applyFont="1" applyFill="1" applyBorder="1" applyAlignment="1">
      <alignment horizontal="center" vertical="center"/>
    </xf>
    <xf numFmtId="0" fontId="38" fillId="0" borderId="7" xfId="2" applyFont="1" applyFill="1" applyBorder="1" applyAlignment="1">
      <alignment vertical="top" wrapText="1"/>
    </xf>
    <xf numFmtId="0" fontId="38" fillId="5" borderId="7" xfId="2" applyFont="1" applyFill="1" applyBorder="1" applyAlignment="1">
      <alignment vertical="top" wrapText="1"/>
    </xf>
    <xf numFmtId="0" fontId="39" fillId="2" borderId="10" xfId="1" applyFont="1" applyFill="1" applyBorder="1" applyAlignment="1">
      <alignment horizontal="left" vertical="top" wrapText="1"/>
    </xf>
    <xf numFmtId="0" fontId="39" fillId="2" borderId="7" xfId="1" applyFont="1" applyFill="1" applyBorder="1" applyAlignment="1">
      <alignment horizontal="left" vertical="top" wrapText="1"/>
    </xf>
    <xf numFmtId="0" fontId="39" fillId="0" borderId="7" xfId="1" applyFont="1" applyFill="1" applyBorder="1" applyAlignment="1">
      <alignment horizontal="left" vertical="top" wrapText="1"/>
    </xf>
    <xf numFmtId="0" fontId="51" fillId="2" borderId="7" xfId="1" applyFont="1" applyFill="1" applyBorder="1" applyAlignment="1">
      <alignment vertical="top" wrapText="1"/>
    </xf>
    <xf numFmtId="165" fontId="39" fillId="4" borderId="7" xfId="1" applyNumberFormat="1" applyFont="1" applyFill="1" applyBorder="1" applyAlignment="1">
      <alignment horizontal="center" vertical="center" wrapText="1"/>
    </xf>
    <xf numFmtId="165" fontId="39" fillId="4" borderId="14" xfId="1" applyNumberFormat="1" applyFont="1" applyFill="1" applyBorder="1" applyAlignment="1">
      <alignment horizontal="center" vertical="center" wrapText="1"/>
    </xf>
    <xf numFmtId="4" fontId="11" fillId="0" borderId="10" xfId="1" applyNumberFormat="1" applyFont="1" applyFill="1" applyBorder="1" applyAlignment="1">
      <alignment horizontal="center" vertical="top" wrapText="1"/>
    </xf>
    <xf numFmtId="4" fontId="11" fillId="5" borderId="10" xfId="1" applyNumberFormat="1" applyFont="1" applyFill="1" applyBorder="1" applyAlignment="1">
      <alignment horizontal="center" vertical="top" wrapText="1"/>
    </xf>
    <xf numFmtId="4" fontId="11" fillId="0" borderId="7" xfId="1" applyNumberFormat="1" applyFont="1" applyFill="1" applyBorder="1" applyAlignment="1">
      <alignment horizontal="center" vertical="top" wrapText="1"/>
    </xf>
    <xf numFmtId="4" fontId="11" fillId="5" borderId="7" xfId="1" applyNumberFormat="1" applyFont="1" applyFill="1" applyBorder="1" applyAlignment="1">
      <alignment horizontal="center" vertical="top" wrapText="1"/>
    </xf>
    <xf numFmtId="4" fontId="5" fillId="0" borderId="7" xfId="1" applyNumberFormat="1" applyFont="1" applyFill="1" applyBorder="1" applyAlignment="1">
      <alignment horizontal="center" vertical="top" wrapText="1"/>
    </xf>
    <xf numFmtId="4" fontId="5" fillId="5" borderId="7" xfId="1" applyNumberFormat="1" applyFont="1" applyFill="1" applyBorder="1" applyAlignment="1">
      <alignment horizontal="center" vertical="top" wrapText="1"/>
    </xf>
    <xf numFmtId="165" fontId="11" fillId="0" borderId="7" xfId="1" applyNumberFormat="1" applyFont="1" applyBorder="1" applyAlignment="1">
      <alignment horizontal="center" vertical="top" wrapText="1"/>
    </xf>
    <xf numFmtId="165" fontId="11" fillId="5" borderId="7" xfId="1" applyNumberFormat="1" applyFont="1" applyFill="1" applyBorder="1" applyAlignment="1">
      <alignment horizontal="center" vertical="top" wrapText="1"/>
    </xf>
    <xf numFmtId="4" fontId="7" fillId="0" borderId="0" xfId="1" applyNumberFormat="1" applyFont="1"/>
    <xf numFmtId="4" fontId="7" fillId="0" borderId="0" xfId="1" applyNumberFormat="1" applyFont="1" applyAlignment="1">
      <alignment horizontal="center"/>
    </xf>
    <xf numFmtId="4" fontId="5" fillId="0" borderId="0" xfId="1" applyNumberFormat="1" applyFont="1" applyBorder="1"/>
    <xf numFmtId="165" fontId="8" fillId="0" borderId="0" xfId="1" applyNumberFormat="1" applyFont="1" applyAlignment="1">
      <alignment horizontal="center" vertical="center"/>
    </xf>
    <xf numFmtId="0" fontId="5" fillId="0" borderId="0" xfId="1" applyFont="1" applyBorder="1" applyAlignment="1">
      <alignment horizontal="center" vertical="center"/>
    </xf>
    <xf numFmtId="165" fontId="70" fillId="0" borderId="7" xfId="1" applyNumberFormat="1" applyFont="1" applyFill="1" applyBorder="1" applyAlignment="1">
      <alignment horizontal="center" vertical="center"/>
    </xf>
    <xf numFmtId="0" fontId="15" fillId="0" borderId="16" xfId="1" applyFont="1" applyFill="1" applyBorder="1" applyAlignment="1">
      <alignment horizontal="center" vertical="center" wrapText="1"/>
    </xf>
    <xf numFmtId="0" fontId="0" fillId="0" borderId="16" xfId="0" applyFill="1" applyBorder="1" applyAlignment="1">
      <alignment vertical="top" wrapText="1"/>
    </xf>
    <xf numFmtId="0" fontId="11" fillId="0" borderId="16" xfId="0" applyFont="1" applyFill="1" applyBorder="1" applyAlignment="1">
      <alignment vertical="top" wrapText="1"/>
    </xf>
    <xf numFmtId="0" fontId="11" fillId="0" borderId="22" xfId="0" applyFont="1" applyFill="1" applyBorder="1" applyAlignment="1">
      <alignment vertical="top" wrapText="1"/>
    </xf>
    <xf numFmtId="0" fontId="11" fillId="0" borderId="37" xfId="0" applyFont="1" applyFill="1" applyBorder="1" applyAlignment="1">
      <alignment vertical="top" wrapText="1"/>
    </xf>
    <xf numFmtId="0" fontId="13" fillId="0" borderId="16" xfId="1" applyNumberFormat="1" applyFont="1" applyFill="1" applyBorder="1" applyAlignment="1">
      <alignment horizontal="center" vertical="center" wrapText="1"/>
    </xf>
    <xf numFmtId="0" fontId="13" fillId="0" borderId="16" xfId="1" applyNumberFormat="1" applyFont="1" applyBorder="1" applyAlignment="1">
      <alignment horizontal="left"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0" fillId="0" borderId="17" xfId="0" applyBorder="1" applyAlignment="1">
      <alignment horizontal="center" vertical="top" wrapText="1"/>
    </xf>
    <xf numFmtId="2" fontId="10" fillId="0" borderId="0" xfId="1" applyNumberFormat="1" applyFont="1" applyFill="1" applyBorder="1" applyAlignment="1">
      <alignment horizontal="center"/>
    </xf>
    <xf numFmtId="0" fontId="0" fillId="0" borderId="0" xfId="0" applyAlignment="1"/>
    <xf numFmtId="0" fontId="11" fillId="2" borderId="10"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1" fillId="2" borderId="10" xfId="1" applyFont="1" applyFill="1" applyBorder="1" applyAlignment="1">
      <alignment horizontal="center" vertical="top" wrapText="1"/>
    </xf>
    <xf numFmtId="0" fontId="11" fillId="2" borderId="18"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0" borderId="10" xfId="1" applyFont="1" applyBorder="1" applyAlignment="1">
      <alignment horizontal="left" vertical="top" wrapText="1"/>
    </xf>
    <xf numFmtId="0" fontId="11" fillId="0" borderId="18" xfId="1" applyFont="1" applyBorder="1" applyAlignment="1">
      <alignment horizontal="left" vertical="top" wrapText="1"/>
    </xf>
    <xf numFmtId="0" fontId="11" fillId="0" borderId="17" xfId="1" applyFont="1" applyBorder="1" applyAlignment="1">
      <alignment horizontal="left" vertical="top" wrapText="1"/>
    </xf>
    <xf numFmtId="0" fontId="11" fillId="0" borderId="7" xfId="1" applyFont="1" applyBorder="1" applyAlignment="1">
      <alignment horizontal="center" vertical="center"/>
    </xf>
    <xf numFmtId="0" fontId="13" fillId="0" borderId="30" xfId="1" applyFont="1" applyBorder="1" applyAlignment="1">
      <alignment horizontal="center" vertical="center" wrapText="1"/>
    </xf>
    <xf numFmtId="0" fontId="13" fillId="0" borderId="31" xfId="1" applyFont="1" applyBorder="1" applyAlignment="1">
      <alignment horizontal="center" vertical="center" wrapText="1"/>
    </xf>
    <xf numFmtId="0" fontId="13" fillId="0" borderId="32" xfId="1" applyFont="1" applyBorder="1" applyAlignment="1">
      <alignment horizontal="center" vertical="center" wrapText="1"/>
    </xf>
    <xf numFmtId="0" fontId="11" fillId="0" borderId="17" xfId="1" applyFont="1" applyBorder="1" applyAlignment="1">
      <alignment horizontal="center" vertical="top" wrapText="1"/>
    </xf>
    <xf numFmtId="0" fontId="5" fillId="2" borderId="10" xfId="1" applyFont="1" applyFill="1" applyBorder="1" applyAlignment="1">
      <alignment horizontal="left" vertical="top" wrapText="1"/>
    </xf>
    <xf numFmtId="0" fontId="5" fillId="2" borderId="17" xfId="1" applyFont="1" applyFill="1" applyBorder="1" applyAlignment="1">
      <alignment horizontal="left"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165" fontId="11" fillId="4" borderId="10" xfId="1" applyNumberFormat="1" applyFont="1" applyFill="1" applyBorder="1" applyAlignment="1">
      <alignment horizontal="center" vertical="center" wrapText="1"/>
    </xf>
    <xf numFmtId="165" fontId="11" fillId="4" borderId="17" xfId="1" applyNumberFormat="1" applyFont="1" applyFill="1" applyBorder="1" applyAlignment="1">
      <alignment horizontal="center" vertical="center" wrapText="1"/>
    </xf>
    <xf numFmtId="0" fontId="13" fillId="0" borderId="7" xfId="1" applyFont="1" applyBorder="1" applyAlignment="1">
      <alignment horizontal="center" vertical="center" wrapText="1"/>
    </xf>
    <xf numFmtId="0" fontId="13" fillId="0" borderId="10" xfId="1" applyFont="1" applyBorder="1" applyAlignment="1">
      <alignment horizontal="center" vertical="center" wrapText="1"/>
    </xf>
    <xf numFmtId="49" fontId="24" fillId="0" borderId="0" xfId="1" applyNumberFormat="1" applyFont="1" applyBorder="1" applyAlignment="1">
      <alignment horizontal="center" vertical="center" wrapText="1"/>
    </xf>
    <xf numFmtId="0" fontId="7" fillId="0" borderId="0" xfId="1" applyFont="1" applyBorder="1" applyAlignment="1">
      <alignment horizontal="center"/>
    </xf>
    <xf numFmtId="0" fontId="5" fillId="0" borderId="0" xfId="1" applyFont="1" applyBorder="1" applyAlignment="1">
      <alignment horizontal="left"/>
    </xf>
    <xf numFmtId="0" fontId="11" fillId="0" borderId="7" xfId="1" applyFont="1" applyBorder="1" applyAlignment="1">
      <alignment horizontal="center" vertical="center" wrapText="1"/>
    </xf>
    <xf numFmtId="0" fontId="30" fillId="2" borderId="22" xfId="1" applyFont="1" applyFill="1" applyBorder="1" applyAlignment="1">
      <alignment horizontal="center" vertical="top" wrapText="1"/>
    </xf>
    <xf numFmtId="0" fontId="30" fillId="2" borderId="20" xfId="1" applyFont="1" applyFill="1" applyBorder="1" applyAlignment="1">
      <alignment horizontal="center" vertical="top" wrapText="1"/>
    </xf>
    <xf numFmtId="0" fontId="30" fillId="2" borderId="10" xfId="1" applyFont="1" applyFill="1" applyBorder="1" applyAlignment="1">
      <alignment horizontal="left" vertical="top" wrapText="1"/>
    </xf>
    <xf numFmtId="0" fontId="30" fillId="2" borderId="18" xfId="1" applyFont="1" applyFill="1" applyBorder="1" applyAlignment="1">
      <alignment horizontal="left" vertical="top" wrapText="1"/>
    </xf>
    <xf numFmtId="164" fontId="30" fillId="2" borderId="10" xfId="1" applyNumberFormat="1" applyFont="1" applyFill="1" applyBorder="1" applyAlignment="1">
      <alignment horizontal="center" vertical="center" wrapText="1"/>
    </xf>
    <xf numFmtId="164" fontId="30" fillId="2" borderId="18" xfId="1" applyNumberFormat="1" applyFont="1" applyFill="1" applyBorder="1" applyAlignment="1">
      <alignment horizontal="center" vertical="center" wrapText="1"/>
    </xf>
    <xf numFmtId="0" fontId="30" fillId="3" borderId="10" xfId="1" applyFont="1" applyFill="1" applyBorder="1" applyAlignment="1">
      <alignment horizontal="center" vertical="center" wrapText="1"/>
    </xf>
    <xf numFmtId="0" fontId="30" fillId="3" borderId="18" xfId="1" applyFont="1" applyFill="1" applyBorder="1" applyAlignment="1">
      <alignment horizontal="center" vertical="center" wrapText="1"/>
    </xf>
    <xf numFmtId="0" fontId="30" fillId="3" borderId="17"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30" fillId="0" borderId="17" xfId="1" applyFont="1" applyFill="1" applyBorder="1" applyAlignment="1">
      <alignment horizontal="left" vertical="top"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11" fillId="4" borderId="17" xfId="1" applyFont="1" applyFill="1" applyBorder="1" applyAlignment="1">
      <alignment horizontal="center" vertical="center" wrapText="1"/>
    </xf>
    <xf numFmtId="0" fontId="13" fillId="0" borderId="17" xfId="1" applyFont="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14" xfId="1" applyFont="1" applyBorder="1" applyAlignment="1">
      <alignment horizontal="left" vertical="center" wrapText="1"/>
    </xf>
    <xf numFmtId="0" fontId="13" fillId="0" borderId="15" xfId="1" applyFont="1" applyBorder="1" applyAlignment="1">
      <alignment horizontal="left" vertical="center" wrapText="1"/>
    </xf>
    <xf numFmtId="0" fontId="13" fillId="0" borderId="16" xfId="1" applyFont="1" applyBorder="1" applyAlignment="1">
      <alignment horizontal="left" vertical="center" wrapText="1"/>
    </xf>
    <xf numFmtId="0" fontId="11" fillId="0" borderId="38" xfId="1" applyFont="1" applyBorder="1" applyAlignment="1">
      <alignment horizontal="center" vertical="top" wrapText="1"/>
    </xf>
    <xf numFmtId="0" fontId="11" fillId="0" borderId="19" xfId="1" applyFont="1" applyBorder="1" applyAlignment="1">
      <alignment horizontal="center" vertical="top" wrapText="1"/>
    </xf>
    <xf numFmtId="0" fontId="13" fillId="0" borderId="14"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16" xfId="1" applyFont="1" applyBorder="1" applyAlignment="1">
      <alignment horizontal="center" vertical="center" wrapText="1"/>
    </xf>
    <xf numFmtId="0" fontId="5" fillId="0" borderId="10" xfId="1" applyFont="1" applyBorder="1" applyAlignment="1">
      <alignment horizontal="center" vertical="top" wrapText="1"/>
    </xf>
    <xf numFmtId="0" fontId="5" fillId="0" borderId="19" xfId="1" applyFont="1" applyBorder="1" applyAlignment="1">
      <alignment horizontal="center" vertical="top" wrapText="1"/>
    </xf>
    <xf numFmtId="0" fontId="5" fillId="0" borderId="17" xfId="1" applyFont="1" applyBorder="1" applyAlignment="1">
      <alignment horizontal="center" vertical="top" wrapText="1"/>
    </xf>
    <xf numFmtId="0" fontId="52" fillId="0" borderId="10" xfId="1" applyFont="1" applyFill="1" applyBorder="1" applyAlignment="1">
      <alignment horizontal="left" vertical="top" wrapText="1"/>
    </xf>
    <xf numFmtId="0" fontId="52" fillId="0" borderId="18" xfId="1" applyFont="1" applyFill="1" applyBorder="1" applyAlignment="1">
      <alignment horizontal="left" vertical="top" wrapText="1"/>
    </xf>
    <xf numFmtId="0" fontId="30" fillId="0" borderId="22" xfId="1" applyFont="1" applyFill="1" applyBorder="1" applyAlignment="1">
      <alignment horizontal="center" vertical="top" wrapText="1"/>
    </xf>
    <xf numFmtId="0" fontId="30" fillId="0" borderId="20" xfId="1" applyFont="1" applyFill="1" applyBorder="1" applyAlignment="1">
      <alignment horizontal="center" vertical="top" wrapText="1"/>
    </xf>
    <xf numFmtId="0" fontId="30" fillId="0" borderId="37" xfId="1" applyFont="1" applyFill="1" applyBorder="1" applyAlignment="1">
      <alignment horizontal="center" vertical="top" wrapText="1"/>
    </xf>
    <xf numFmtId="0" fontId="5" fillId="0" borderId="10" xfId="1" applyFont="1" applyFill="1" applyBorder="1" applyAlignment="1">
      <alignment horizontal="left" vertical="top" wrapText="1"/>
    </xf>
    <xf numFmtId="0" fontId="5" fillId="0" borderId="18" xfId="1" applyFont="1" applyFill="1" applyBorder="1" applyAlignment="1">
      <alignment horizontal="left" vertical="top" wrapText="1"/>
    </xf>
    <xf numFmtId="0" fontId="5" fillId="0" borderId="17"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5" fontId="5" fillId="0" borderId="18" xfId="1" applyNumberFormat="1" applyFont="1" applyFill="1" applyBorder="1" applyAlignment="1">
      <alignment horizontal="center" vertical="center" wrapText="1"/>
    </xf>
    <xf numFmtId="165" fontId="5" fillId="0" borderId="17" xfId="1" applyNumberFormat="1" applyFont="1" applyFill="1" applyBorder="1" applyAlignment="1">
      <alignment horizontal="center" vertical="center" wrapText="1"/>
    </xf>
    <xf numFmtId="0" fontId="13" fillId="0" borderId="29" xfId="1" applyFont="1" applyBorder="1" applyAlignment="1">
      <alignment horizontal="center" vertical="center" wrapText="1"/>
    </xf>
    <xf numFmtId="0" fontId="13" fillId="0" borderId="24" xfId="1" applyFont="1" applyBorder="1" applyAlignment="1">
      <alignment horizontal="center" vertical="center" wrapText="1"/>
    </xf>
    <xf numFmtId="0" fontId="13" fillId="0" borderId="33" xfId="1" applyFont="1" applyBorder="1" applyAlignment="1">
      <alignment horizontal="center" vertical="center" wrapText="1"/>
    </xf>
    <xf numFmtId="0" fontId="30" fillId="0" borderId="7" xfId="1" applyFont="1" applyFill="1" applyBorder="1" applyAlignment="1">
      <alignment horizontal="left" vertical="top" wrapText="1"/>
    </xf>
    <xf numFmtId="0" fontId="11" fillId="2" borderId="8"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13" fillId="0" borderId="7" xfId="1" applyFont="1" applyBorder="1" applyAlignment="1">
      <alignment horizontal="left" vertical="center" wrapText="1"/>
    </xf>
    <xf numFmtId="0" fontId="13" fillId="0" borderId="11" xfId="1" applyFont="1" applyBorder="1" applyAlignment="1">
      <alignment horizontal="center" vertical="center" wrapText="1"/>
    </xf>
    <xf numFmtId="0" fontId="13" fillId="0" borderId="0"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9" xfId="1" applyFont="1" applyBorder="1" applyAlignment="1">
      <alignment horizontal="center" vertical="center" wrapText="1"/>
    </xf>
    <xf numFmtId="0" fontId="5" fillId="0" borderId="10" xfId="1" applyFont="1" applyFill="1" applyBorder="1" applyAlignment="1">
      <alignment horizontal="center" vertical="center" wrapText="1"/>
    </xf>
    <xf numFmtId="0" fontId="5" fillId="0" borderId="18"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15" fillId="0" borderId="7" xfId="1" applyFont="1" applyFill="1" applyBorder="1" applyAlignment="1">
      <alignment horizontal="left" vertical="center" wrapText="1"/>
    </xf>
    <xf numFmtId="0" fontId="13" fillId="0" borderId="14"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30" fillId="0" borderId="14" xfId="1" applyFont="1" applyFill="1" applyBorder="1" applyAlignment="1">
      <alignment horizontal="left" vertical="top" wrapText="1"/>
    </xf>
    <xf numFmtId="0" fontId="11" fillId="0" borderId="22" xfId="1" applyFont="1" applyFill="1" applyBorder="1" applyAlignment="1">
      <alignment horizontal="center" vertical="top" wrapText="1"/>
    </xf>
    <xf numFmtId="0" fontId="11" fillId="0" borderId="37" xfId="1" applyFont="1" applyFill="1" applyBorder="1" applyAlignment="1">
      <alignment horizontal="center" vertical="top" wrapText="1"/>
    </xf>
    <xf numFmtId="0" fontId="11" fillId="0" borderId="16" xfId="1" applyFont="1" applyFill="1" applyBorder="1" applyAlignment="1">
      <alignment horizontal="center" vertical="top" wrapText="1"/>
    </xf>
    <xf numFmtId="0" fontId="11" fillId="0"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165" fontId="30" fillId="4" borderId="3" xfId="1" applyNumberFormat="1" applyFont="1" applyFill="1" applyBorder="1" applyAlignment="1">
      <alignment horizontal="center" vertical="center" wrapText="1"/>
    </xf>
    <xf numFmtId="0" fontId="30" fillId="2" borderId="2" xfId="1" applyFont="1" applyFill="1" applyBorder="1" applyAlignment="1">
      <alignment horizontal="center" vertical="center" wrapText="1"/>
    </xf>
    <xf numFmtId="0" fontId="30" fillId="2" borderId="3" xfId="1" applyFont="1" applyFill="1" applyBorder="1" applyAlignment="1">
      <alignment horizontal="center" vertical="center" wrapText="1"/>
    </xf>
    <xf numFmtId="0" fontId="11" fillId="0" borderId="13" xfId="1" applyFont="1" applyBorder="1" applyAlignment="1">
      <alignment horizontal="center" vertical="top" wrapText="1"/>
    </xf>
    <xf numFmtId="0" fontId="11" fillId="0" borderId="5" xfId="1" applyFont="1" applyBorder="1" applyAlignment="1">
      <alignment horizontal="center" vertical="top" wrapText="1"/>
    </xf>
    <xf numFmtId="0" fontId="11" fillId="0" borderId="11" xfId="1" applyFont="1" applyBorder="1" applyAlignment="1">
      <alignment horizontal="center" vertical="top" wrapText="1"/>
    </xf>
    <xf numFmtId="0" fontId="30" fillId="2" borderId="8" xfId="1" applyFont="1" applyFill="1" applyBorder="1" applyAlignment="1">
      <alignment horizontal="left" vertical="top" wrapText="1"/>
    </xf>
    <xf numFmtId="0" fontId="30" fillId="2" borderId="35" xfId="1" applyFont="1" applyFill="1" applyBorder="1" applyAlignment="1">
      <alignment horizontal="left" vertical="top" wrapText="1"/>
    </xf>
    <xf numFmtId="0" fontId="30" fillId="2" borderId="2" xfId="1" applyFont="1" applyFill="1" applyBorder="1" applyAlignment="1">
      <alignment horizontal="center" vertical="top" wrapText="1"/>
    </xf>
    <xf numFmtId="0" fontId="30" fillId="2" borderId="3" xfId="1" applyFont="1" applyFill="1" applyBorder="1" applyAlignment="1">
      <alignment horizontal="center" vertical="top" wrapText="1"/>
    </xf>
    <xf numFmtId="0" fontId="39" fillId="2" borderId="2" xfId="1" applyFont="1" applyFill="1" applyBorder="1" applyAlignment="1">
      <alignment horizontal="left" vertical="top" wrapText="1"/>
    </xf>
    <xf numFmtId="0" fontId="39" fillId="2" borderId="3" xfId="1" applyFont="1" applyFill="1" applyBorder="1" applyAlignment="1">
      <alignment horizontal="left" vertical="top"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0" fillId="0" borderId="18" xfId="1" applyFont="1" applyFill="1" applyBorder="1" applyAlignment="1">
      <alignment horizontal="left" vertical="top" wrapText="1"/>
    </xf>
    <xf numFmtId="0" fontId="39" fillId="2" borderId="41" xfId="1" applyFont="1" applyFill="1" applyBorder="1" applyAlignment="1">
      <alignment horizontal="left" vertical="top" wrapText="1"/>
    </xf>
    <xf numFmtId="0" fontId="39" fillId="2" borderId="46" xfId="1" applyFont="1" applyFill="1" applyBorder="1" applyAlignment="1">
      <alignment horizontal="left" vertical="top" wrapText="1"/>
    </xf>
    <xf numFmtId="0" fontId="50" fillId="0" borderId="7" xfId="1" applyFont="1" applyFill="1" applyBorder="1" applyAlignment="1">
      <alignment horizontal="left" vertical="center" wrapText="1"/>
    </xf>
    <xf numFmtId="0" fontId="5" fillId="0" borderId="18" xfId="1" applyFont="1" applyBorder="1" applyAlignment="1">
      <alignment vertical="top" wrapText="1"/>
    </xf>
    <xf numFmtId="0" fontId="0" fillId="0" borderId="18" xfId="0" applyBorder="1" applyAlignment="1">
      <alignment vertical="top" wrapText="1"/>
    </xf>
    <xf numFmtId="0" fontId="39" fillId="2" borderId="10" xfId="1" applyFont="1" applyFill="1" applyBorder="1" applyAlignment="1">
      <alignment horizontal="left" vertical="top" wrapText="1"/>
    </xf>
    <xf numFmtId="0" fontId="0" fillId="0" borderId="17" xfId="0" applyBorder="1" applyAlignment="1">
      <alignment horizontal="left" vertical="top" wrapText="1"/>
    </xf>
    <xf numFmtId="0" fontId="30" fillId="0" borderId="10" xfId="1" applyFont="1" applyFill="1" applyBorder="1" applyAlignment="1">
      <alignment horizontal="center" vertical="top" wrapText="1"/>
    </xf>
    <xf numFmtId="0" fontId="30" fillId="0" borderId="18" xfId="1" applyFont="1" applyFill="1" applyBorder="1" applyAlignment="1">
      <alignment horizontal="center" vertical="top" wrapText="1"/>
    </xf>
    <xf numFmtId="0" fontId="0" fillId="0" borderId="17" xfId="0" applyBorder="1" applyAlignment="1">
      <alignment vertical="top" wrapText="1"/>
    </xf>
    <xf numFmtId="0" fontId="13" fillId="0" borderId="23"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8" xfId="1" applyFont="1" applyFill="1" applyBorder="1" applyAlignment="1">
      <alignment horizontal="center" vertical="center" wrapText="1"/>
    </xf>
    <xf numFmtId="49" fontId="11" fillId="5" borderId="38" xfId="1" applyNumberFormat="1" applyFont="1" applyFill="1" applyBorder="1" applyAlignment="1">
      <alignment horizontal="left" vertical="top" wrapText="1"/>
    </xf>
    <xf numFmtId="49" fontId="11" fillId="5" borderId="19" xfId="1" applyNumberFormat="1" applyFont="1" applyFill="1" applyBorder="1" applyAlignment="1">
      <alignment horizontal="left" vertical="top" wrapText="1"/>
    </xf>
    <xf numFmtId="49" fontId="11" fillId="5" borderId="39" xfId="1" applyNumberFormat="1" applyFont="1" applyFill="1" applyBorder="1" applyAlignment="1">
      <alignment horizontal="left" vertical="top" wrapText="1"/>
    </xf>
    <xf numFmtId="0" fontId="11" fillId="4" borderId="22" xfId="1" applyFont="1" applyFill="1" applyBorder="1" applyAlignment="1">
      <alignment horizontal="center" vertical="top" wrapText="1"/>
    </xf>
    <xf numFmtId="0" fontId="11" fillId="4" borderId="20" xfId="1" applyFont="1" applyFill="1" applyBorder="1" applyAlignment="1">
      <alignment horizontal="center" vertical="top" wrapText="1"/>
    </xf>
    <xf numFmtId="0" fontId="11" fillId="4" borderId="37" xfId="1" applyFont="1" applyFill="1" applyBorder="1" applyAlignment="1">
      <alignment horizontal="center" vertical="top" wrapText="1"/>
    </xf>
    <xf numFmtId="0" fontId="11" fillId="4" borderId="10" xfId="1" applyFont="1" applyFill="1" applyBorder="1" applyAlignment="1">
      <alignment horizontal="left" vertical="top" wrapText="1"/>
    </xf>
    <xf numFmtId="0" fontId="11" fillId="4" borderId="18" xfId="1" applyFont="1" applyFill="1" applyBorder="1" applyAlignment="1">
      <alignment horizontal="left" vertical="top" wrapText="1"/>
    </xf>
    <xf numFmtId="0" fontId="11" fillId="4" borderId="17" xfId="1" applyFont="1" applyFill="1" applyBorder="1" applyAlignment="1">
      <alignment horizontal="left" vertical="top" wrapText="1"/>
    </xf>
    <xf numFmtId="0" fontId="11" fillId="0" borderId="10" xfId="1" applyFont="1" applyFill="1" applyBorder="1" applyAlignment="1">
      <alignment horizontal="center" vertical="top" wrapText="1"/>
    </xf>
    <xf numFmtId="0" fontId="11" fillId="0" borderId="18" xfId="1" applyFont="1" applyFill="1" applyBorder="1" applyAlignment="1">
      <alignment horizontal="center" vertical="top" wrapText="1"/>
    </xf>
    <xf numFmtId="0" fontId="11" fillId="0" borderId="17" xfId="1" applyFont="1" applyFill="1" applyBorder="1" applyAlignment="1">
      <alignment horizontal="center" vertical="top" wrapText="1"/>
    </xf>
    <xf numFmtId="0" fontId="30" fillId="0" borderId="10" xfId="1" applyFont="1" applyFill="1" applyBorder="1" applyAlignment="1">
      <alignment horizontal="center" vertical="center" wrapText="1"/>
    </xf>
    <xf numFmtId="0" fontId="30" fillId="0" borderId="18" xfId="1" applyFont="1" applyFill="1" applyBorder="1" applyAlignment="1">
      <alignment horizontal="center" vertical="center" wrapText="1"/>
    </xf>
    <xf numFmtId="0" fontId="30" fillId="2" borderId="28" xfId="1" applyFont="1" applyFill="1" applyBorder="1" applyAlignment="1">
      <alignment horizontal="center" vertical="top" wrapText="1"/>
    </xf>
    <xf numFmtId="0" fontId="3" fillId="4" borderId="46" xfId="1" applyFont="1" applyFill="1" applyBorder="1" applyAlignment="1">
      <alignment horizontal="center" vertical="center" wrapText="1"/>
    </xf>
    <xf numFmtId="0" fontId="3" fillId="2" borderId="10" xfId="1" applyFont="1" applyFill="1" applyBorder="1" applyAlignment="1">
      <alignment horizontal="center" vertical="top" wrapText="1"/>
    </xf>
    <xf numFmtId="0" fontId="3" fillId="2" borderId="18" xfId="1" applyFont="1" applyFill="1" applyBorder="1" applyAlignment="1">
      <alignment horizontal="center" vertical="top" wrapText="1"/>
    </xf>
    <xf numFmtId="0" fontId="39" fillId="2" borderId="17" xfId="1" applyFont="1" applyFill="1" applyBorder="1" applyAlignment="1">
      <alignment horizontal="left" vertical="top" wrapText="1"/>
    </xf>
    <xf numFmtId="0" fontId="3" fillId="4" borderId="10" xfId="1" applyFont="1" applyFill="1" applyBorder="1" applyAlignment="1">
      <alignment horizontal="center" vertical="top" wrapText="1"/>
    </xf>
    <xf numFmtId="0" fontId="3" fillId="4" borderId="18" xfId="1" applyFont="1" applyFill="1" applyBorder="1" applyAlignment="1">
      <alignment horizontal="center" vertical="top" wrapText="1"/>
    </xf>
    <xf numFmtId="0" fontId="23" fillId="0" borderId="23" xfId="1" applyFont="1" applyBorder="1" applyAlignment="1">
      <alignment horizontal="center" vertical="center" wrapText="1"/>
    </xf>
    <xf numFmtId="0" fontId="23" fillId="0" borderId="21" xfId="1" applyFont="1" applyBorder="1" applyAlignment="1">
      <alignment horizontal="center" vertical="center" wrapText="1"/>
    </xf>
    <xf numFmtId="0" fontId="52" fillId="0" borderId="7" xfId="1" applyFont="1" applyBorder="1" applyAlignment="1">
      <alignment horizontal="left" vertical="top" wrapText="1"/>
    </xf>
    <xf numFmtId="0" fontId="21" fillId="0" borderId="10" xfId="1" applyFont="1" applyBorder="1" applyAlignment="1">
      <alignment horizontal="left" vertical="top" wrapText="1"/>
    </xf>
    <xf numFmtId="0" fontId="21" fillId="0" borderId="17" xfId="1" applyFont="1" applyBorder="1" applyAlignment="1">
      <alignment horizontal="left" vertical="top" wrapText="1"/>
    </xf>
    <xf numFmtId="0" fontId="30" fillId="0" borderId="10" xfId="1" applyFont="1" applyBorder="1" applyAlignment="1">
      <alignment horizontal="center" vertical="center" wrapText="1"/>
    </xf>
    <xf numFmtId="0" fontId="30" fillId="0" borderId="17" xfId="1" applyFont="1" applyBorder="1" applyAlignment="1">
      <alignment horizontal="center" vertical="center" wrapText="1"/>
    </xf>
    <xf numFmtId="0" fontId="11" fillId="0" borderId="10" xfId="1" applyFont="1" applyBorder="1" applyAlignment="1">
      <alignment horizontal="center" vertical="center" wrapText="1"/>
    </xf>
    <xf numFmtId="0" fontId="11" fillId="0" borderId="17" xfId="1" applyFont="1" applyBorder="1" applyAlignment="1">
      <alignment horizontal="center" vertical="center" wrapText="1"/>
    </xf>
    <xf numFmtId="0" fontId="13" fillId="0" borderId="34" xfId="1" applyFont="1" applyBorder="1" applyAlignment="1">
      <alignment horizontal="center" vertical="center"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39" xfId="1" applyFont="1" applyBorder="1" applyAlignment="1">
      <alignment horizontal="center" vertical="top" wrapText="1"/>
    </xf>
    <xf numFmtId="0" fontId="11" fillId="0" borderId="18" xfId="1" applyFont="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0" fontId="11" fillId="4" borderId="18"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30" fillId="0" borderId="7" xfId="1" applyFont="1" applyBorder="1" applyAlignment="1">
      <alignment horizontal="left" vertical="top" wrapText="1"/>
    </xf>
    <xf numFmtId="0" fontId="30" fillId="0" borderId="10" xfId="1" applyFont="1" applyBorder="1" applyAlignment="1">
      <alignment horizontal="left" vertical="top" wrapText="1"/>
    </xf>
    <xf numFmtId="0" fontId="30" fillId="0" borderId="17" xfId="1" applyFont="1" applyBorder="1" applyAlignment="1">
      <alignment horizontal="left" vertical="top" wrapText="1"/>
    </xf>
    <xf numFmtId="0" fontId="30" fillId="0" borderId="10" xfId="1" applyFont="1" applyBorder="1" applyAlignment="1">
      <alignment horizontal="center" vertical="top" wrapText="1"/>
    </xf>
    <xf numFmtId="0" fontId="30" fillId="0" borderId="17" xfId="1" applyFont="1" applyBorder="1" applyAlignment="1">
      <alignment horizontal="center" vertical="top" wrapText="1"/>
    </xf>
    <xf numFmtId="0" fontId="13" fillId="0" borderId="23" xfId="1" applyFont="1" applyBorder="1" applyAlignment="1">
      <alignment horizontal="center" vertical="center" wrapText="1"/>
    </xf>
    <xf numFmtId="0" fontId="13" fillId="0" borderId="21" xfId="1" applyFont="1" applyBorder="1" applyAlignment="1">
      <alignment horizontal="center" vertical="center" wrapText="1"/>
    </xf>
    <xf numFmtId="0" fontId="13" fillId="0" borderId="28" xfId="1" applyFont="1" applyBorder="1" applyAlignment="1">
      <alignment horizontal="center" vertical="center" wrapText="1"/>
    </xf>
    <xf numFmtId="0" fontId="52" fillId="0" borderId="7" xfId="1" applyFont="1" applyBorder="1" applyAlignment="1">
      <alignment horizontal="center" vertical="top" wrapText="1"/>
    </xf>
    <xf numFmtId="0" fontId="30" fillId="0" borderId="7" xfId="1" applyFont="1" applyBorder="1" applyAlignment="1">
      <alignment horizontal="center" vertical="top" wrapText="1"/>
    </xf>
    <xf numFmtId="164" fontId="11" fillId="2" borderId="10" xfId="1" applyNumberFormat="1" applyFont="1" applyFill="1" applyBorder="1" applyAlignment="1">
      <alignment horizontal="center" vertical="top" wrapText="1"/>
    </xf>
    <xf numFmtId="164" fontId="11" fillId="2" borderId="17" xfId="1" applyNumberFormat="1" applyFont="1" applyFill="1" applyBorder="1" applyAlignment="1">
      <alignment horizontal="center" vertical="top" wrapText="1"/>
    </xf>
    <xf numFmtId="164" fontId="16" fillId="0" borderId="10" xfId="1" applyNumberFormat="1" applyFont="1" applyFill="1" applyBorder="1" applyAlignment="1">
      <alignment horizontal="center" vertical="top" wrapText="1"/>
    </xf>
    <xf numFmtId="164" fontId="16" fillId="0" borderId="17" xfId="1" applyNumberFormat="1" applyFont="1" applyFill="1" applyBorder="1" applyAlignment="1">
      <alignment horizontal="center" vertical="top" wrapText="1"/>
    </xf>
    <xf numFmtId="0" fontId="11" fillId="2" borderId="7" xfId="1" applyFont="1" applyFill="1" applyBorder="1" applyAlignment="1">
      <alignment horizontal="left" vertical="top" wrapText="1"/>
    </xf>
    <xf numFmtId="0" fontId="13" fillId="0" borderId="7" xfId="1" applyFont="1" applyFill="1" applyBorder="1" applyAlignment="1">
      <alignment horizontal="center" vertical="center" wrapText="1"/>
    </xf>
    <xf numFmtId="0" fontId="12" fillId="2" borderId="10" xfId="1" applyFont="1" applyFill="1" applyBorder="1" applyAlignment="1">
      <alignment horizontal="center" vertical="top" wrapText="1"/>
    </xf>
    <xf numFmtId="0" fontId="12" fillId="2" borderId="17" xfId="1" applyFont="1" applyFill="1" applyBorder="1" applyAlignment="1">
      <alignment horizontal="center" vertical="top" wrapText="1"/>
    </xf>
    <xf numFmtId="0" fontId="30" fillId="2" borderId="10" xfId="1" applyFont="1" applyFill="1" applyBorder="1" applyAlignment="1">
      <alignment horizontal="center" vertical="top" wrapText="1"/>
    </xf>
    <xf numFmtId="0" fontId="30" fillId="2" borderId="17" xfId="1" applyFont="1" applyFill="1" applyBorder="1" applyAlignment="1">
      <alignment horizontal="center"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2" fillId="2" borderId="10" xfId="1" applyFont="1" applyFill="1" applyBorder="1" applyAlignment="1">
      <alignment horizontal="left" vertical="top" wrapText="1"/>
    </xf>
    <xf numFmtId="0" fontId="12" fillId="2" borderId="17" xfId="1" applyFont="1" applyFill="1" applyBorder="1" applyAlignment="1">
      <alignment horizontal="left" vertical="top" wrapText="1"/>
    </xf>
    <xf numFmtId="0" fontId="11" fillId="0" borderId="49" xfId="1" applyFont="1" applyFill="1" applyBorder="1" applyAlignment="1">
      <alignment horizontal="left" vertical="top" wrapText="1"/>
    </xf>
    <xf numFmtId="0" fontId="11" fillId="0" borderId="0" xfId="1" applyFont="1" applyFill="1" applyBorder="1" applyAlignment="1">
      <alignment horizontal="left" vertical="top" wrapText="1"/>
    </xf>
    <xf numFmtId="0" fontId="11" fillId="0" borderId="7" xfId="1" applyNumberFormat="1" applyFont="1" applyFill="1" applyBorder="1" applyAlignment="1">
      <alignment horizontal="left" vertical="top" wrapText="1"/>
    </xf>
    <xf numFmtId="0" fontId="12" fillId="0" borderId="10" xfId="1" applyFont="1" applyFill="1" applyBorder="1" applyAlignment="1">
      <alignment horizontal="center" vertical="top" wrapText="1"/>
    </xf>
    <xf numFmtId="0" fontId="12" fillId="0" borderId="17" xfId="1"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29" fillId="0" borderId="7" xfId="0" applyFont="1" applyFill="1" applyBorder="1" applyAlignment="1">
      <alignment horizontal="center"/>
    </xf>
    <xf numFmtId="0" fontId="13" fillId="0" borderId="16" xfId="1" applyFont="1" applyFill="1" applyBorder="1" applyAlignment="1">
      <alignment horizontal="center" vertical="top" wrapText="1"/>
    </xf>
    <xf numFmtId="0" fontId="29" fillId="0" borderId="7" xfId="0" applyFont="1" applyFill="1" applyBorder="1" applyAlignment="1">
      <alignment horizontal="center" vertical="top"/>
    </xf>
    <xf numFmtId="0" fontId="11" fillId="0" borderId="10" xfId="0" applyFont="1" applyFill="1" applyBorder="1" applyAlignment="1">
      <alignment horizontal="center" vertical="top" wrapText="1"/>
    </xf>
    <xf numFmtId="0" fontId="11" fillId="0" borderId="18" xfId="0" applyFont="1" applyFill="1" applyBorder="1" applyAlignment="1">
      <alignment horizontal="center" vertical="top" wrapText="1"/>
    </xf>
    <xf numFmtId="0" fontId="11" fillId="0" borderId="16" xfId="1" applyFont="1" applyFill="1" applyBorder="1" applyAlignment="1">
      <alignment horizontal="left" vertical="top" wrapText="1"/>
    </xf>
    <xf numFmtId="0" fontId="0" fillId="0" borderId="16" xfId="0" applyFill="1" applyBorder="1" applyAlignment="1">
      <alignment vertical="top" wrapText="1"/>
    </xf>
    <xf numFmtId="164" fontId="11" fillId="0" borderId="10" xfId="1" applyNumberFormat="1" applyFont="1" applyFill="1" applyBorder="1" applyAlignment="1">
      <alignment horizontal="center" vertical="center"/>
    </xf>
    <xf numFmtId="164" fontId="11" fillId="0" borderId="18" xfId="1" applyNumberFormat="1" applyFont="1" applyFill="1" applyBorder="1" applyAlignment="1">
      <alignment horizontal="center" vertical="center"/>
    </xf>
    <xf numFmtId="0" fontId="30"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5" fillId="0" borderId="7" xfId="1" applyFont="1" applyFill="1" applyBorder="1" applyAlignment="1">
      <alignment horizontal="center" vertical="top" wrapText="1"/>
    </xf>
    <xf numFmtId="0" fontId="2" fillId="0" borderId="7" xfId="1" applyFill="1" applyBorder="1" applyAlignment="1">
      <alignment horizontal="center"/>
    </xf>
    <xf numFmtId="0" fontId="11" fillId="0" borderId="22" xfId="0" applyFont="1" applyFill="1" applyBorder="1" applyAlignment="1">
      <alignment horizontal="left" vertical="top" wrapText="1"/>
    </xf>
    <xf numFmtId="0" fontId="11" fillId="0" borderId="20" xfId="0" applyFont="1" applyFill="1" applyBorder="1" applyAlignment="1">
      <alignment horizontal="left" vertical="top" wrapText="1"/>
    </xf>
    <xf numFmtId="0" fontId="11" fillId="0" borderId="10" xfId="1" applyNumberFormat="1" applyFont="1" applyFill="1" applyBorder="1" applyAlignment="1">
      <alignment horizontal="left" vertical="top" wrapText="1"/>
    </xf>
    <xf numFmtId="0" fontId="11" fillId="0" borderId="18" xfId="1" applyNumberFormat="1" applyFont="1" applyFill="1" applyBorder="1" applyAlignment="1">
      <alignment horizontal="left" vertical="top" wrapText="1"/>
    </xf>
    <xf numFmtId="0" fontId="64" fillId="0" borderId="10" xfId="1" applyFont="1" applyFill="1" applyBorder="1" applyAlignment="1">
      <alignment horizontal="left" vertical="top" wrapText="1"/>
    </xf>
    <xf numFmtId="0" fontId="64" fillId="0" borderId="18" xfId="1" applyFont="1" applyFill="1" applyBorder="1" applyAlignment="1">
      <alignment horizontal="left" vertical="top" wrapText="1"/>
    </xf>
    <xf numFmtId="0" fontId="30" fillId="0" borderId="10" xfId="0" applyFont="1" applyFill="1" applyBorder="1" applyAlignment="1">
      <alignment horizontal="center" vertical="top" wrapText="1"/>
    </xf>
    <xf numFmtId="0" fontId="30" fillId="0" borderId="18" xfId="0" applyFont="1" applyFill="1" applyBorder="1" applyAlignment="1">
      <alignment horizontal="center" vertical="top" wrapText="1"/>
    </xf>
    <xf numFmtId="0" fontId="11" fillId="0" borderId="22" xfId="0" applyFont="1" applyFill="1" applyBorder="1" applyAlignment="1">
      <alignment horizontal="center" vertical="top" wrapText="1"/>
    </xf>
    <xf numFmtId="0" fontId="11" fillId="0" borderId="37" xfId="0" applyFont="1" applyFill="1" applyBorder="1" applyAlignment="1">
      <alignment horizontal="center" vertical="top" wrapText="1"/>
    </xf>
    <xf numFmtId="0" fontId="38" fillId="0" borderId="7" xfId="1" applyFont="1" applyFill="1" applyBorder="1" applyAlignment="1">
      <alignment horizontal="center" vertical="top" wrapText="1"/>
    </xf>
    <xf numFmtId="0" fontId="63" fillId="0" borderId="7" xfId="1" applyFont="1" applyFill="1" applyBorder="1" applyAlignment="1">
      <alignment horizontal="left" vertical="top" wrapText="1"/>
    </xf>
    <xf numFmtId="0" fontId="31" fillId="0" borderId="7" xfId="0" applyFont="1" applyFill="1" applyBorder="1" applyAlignment="1">
      <alignment horizontal="center" vertical="top" wrapText="1"/>
    </xf>
    <xf numFmtId="0" fontId="32" fillId="0" borderId="7" xfId="0" applyFont="1" applyFill="1" applyBorder="1" applyAlignment="1">
      <alignment horizontal="center" vertical="top" wrapText="1"/>
    </xf>
    <xf numFmtId="0" fontId="11" fillId="0" borderId="17" xfId="1" applyNumberFormat="1" applyFont="1" applyFill="1" applyBorder="1" applyAlignment="1">
      <alignment horizontal="left" vertical="top" wrapText="1"/>
    </xf>
    <xf numFmtId="0" fontId="63" fillId="0" borderId="10" xfId="1" applyFont="1" applyFill="1" applyBorder="1" applyAlignment="1">
      <alignment horizontal="left" vertical="top" wrapText="1"/>
    </xf>
    <xf numFmtId="0" fontId="63" fillId="0" borderId="17" xfId="1" applyFont="1" applyFill="1" applyBorder="1" applyAlignment="1">
      <alignment horizontal="left" vertical="top" wrapText="1"/>
    </xf>
    <xf numFmtId="0" fontId="30" fillId="0" borderId="17" xfId="0" applyFont="1" applyFill="1" applyBorder="1" applyAlignment="1">
      <alignment horizontal="center" vertical="top" wrapText="1"/>
    </xf>
    <xf numFmtId="0" fontId="59" fillId="0" borderId="7" xfId="1" applyFont="1" applyFill="1" applyBorder="1" applyAlignment="1">
      <alignment horizontal="center" vertical="top" wrapText="1"/>
    </xf>
    <xf numFmtId="164" fontId="11" fillId="0" borderId="17"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30" fillId="0" borderId="18" xfId="1" applyFont="1" applyBorder="1" applyAlignment="1">
      <alignment horizontal="left" vertical="top" wrapText="1"/>
    </xf>
    <xf numFmtId="0" fontId="5" fillId="2" borderId="10"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3" fillId="0" borderId="0" xfId="1" applyFont="1" applyFill="1" applyBorder="1" applyAlignment="1">
      <alignment horizontal="left" wrapText="1"/>
    </xf>
    <xf numFmtId="0" fontId="5" fillId="0" borderId="10" xfId="1" applyFont="1" applyBorder="1" applyAlignment="1">
      <alignment horizontal="left" vertical="top" wrapText="1"/>
    </xf>
    <xf numFmtId="0" fontId="5" fillId="0" borderId="18" xfId="1" applyFont="1" applyBorder="1" applyAlignment="1">
      <alignment horizontal="left" vertical="top" wrapText="1"/>
    </xf>
    <xf numFmtId="0" fontId="5" fillId="0" borderId="17" xfId="1" applyFont="1" applyBorder="1" applyAlignment="1">
      <alignment horizontal="left" vertical="top" wrapText="1"/>
    </xf>
    <xf numFmtId="0" fontId="10" fillId="0" borderId="0" xfId="1" applyNumberFormat="1" applyFont="1" applyBorder="1" applyAlignment="1">
      <alignment horizontal="left" wrapText="1"/>
    </xf>
    <xf numFmtId="49" fontId="36" fillId="0" borderId="0" xfId="0" applyNumberFormat="1" applyFont="1" applyAlignment="1">
      <alignment horizontal="left" wrapText="1"/>
    </xf>
    <xf numFmtId="0" fontId="11" fillId="0" borderId="26" xfId="1" applyFont="1" applyBorder="1" applyAlignment="1">
      <alignment horizontal="center" vertical="top" wrapText="1"/>
    </xf>
    <xf numFmtId="0" fontId="11" fillId="0" borderId="27" xfId="1" applyFont="1" applyBorder="1" applyAlignment="1">
      <alignment horizontal="center" vertical="top" wrapText="1"/>
    </xf>
    <xf numFmtId="0" fontId="30" fillId="2" borderId="41" xfId="1" applyFont="1" applyFill="1" applyBorder="1" applyAlignment="1">
      <alignment horizontal="left" vertical="top" wrapText="1"/>
    </xf>
    <xf numFmtId="0" fontId="30" fillId="2" borderId="3" xfId="1" applyFont="1" applyFill="1" applyBorder="1" applyAlignment="1">
      <alignment horizontal="left" vertical="top" wrapText="1"/>
    </xf>
    <xf numFmtId="0" fontId="30" fillId="2" borderId="46" xfId="1" applyFont="1" applyFill="1" applyBorder="1" applyAlignment="1">
      <alignment horizontal="left" vertical="top" wrapText="1"/>
    </xf>
    <xf numFmtId="0" fontId="11" fillId="0" borderId="17" xfId="0" applyFont="1" applyFill="1" applyBorder="1" applyAlignment="1">
      <alignment horizontal="center" vertical="top" wrapText="1"/>
    </xf>
    <xf numFmtId="0" fontId="30" fillId="2" borderId="2" xfId="1" applyFont="1" applyFill="1" applyBorder="1" applyAlignment="1">
      <alignment horizontal="left" vertical="top" wrapText="1"/>
    </xf>
    <xf numFmtId="0" fontId="3" fillId="2" borderId="10" xfId="1" applyFont="1" applyFill="1" applyBorder="1" applyAlignment="1">
      <alignment horizontal="left" vertical="top" wrapText="1"/>
    </xf>
    <xf numFmtId="0" fontId="3" fillId="2" borderId="17" xfId="1" applyFont="1" applyFill="1" applyBorder="1" applyAlignment="1">
      <alignment horizontal="left" vertical="top" wrapText="1"/>
    </xf>
    <xf numFmtId="0" fontId="11" fillId="0" borderId="0" xfId="1" applyFont="1" applyBorder="1" applyAlignment="1">
      <alignment horizontal="center" vertical="top" wrapText="1"/>
    </xf>
    <xf numFmtId="0" fontId="11" fillId="0" borderId="21" xfId="1" applyFont="1" applyBorder="1" applyAlignment="1">
      <alignment horizontal="center" vertical="top" wrapText="1"/>
    </xf>
    <xf numFmtId="0" fontId="11" fillId="0" borderId="13" xfId="1" applyFont="1" applyFill="1" applyBorder="1" applyAlignment="1">
      <alignment horizontal="left" vertical="top" wrapText="1"/>
    </xf>
    <xf numFmtId="0" fontId="11" fillId="0" borderId="5" xfId="1" applyFont="1" applyFill="1" applyBorder="1" applyAlignment="1">
      <alignment horizontal="left" vertical="top" wrapText="1"/>
    </xf>
    <xf numFmtId="0" fontId="0" fillId="0" borderId="7" xfId="0" applyFill="1" applyBorder="1" applyAlignment="1">
      <alignment vertical="top" wrapText="1"/>
    </xf>
    <xf numFmtId="0" fontId="13" fillId="0" borderId="7" xfId="1" applyFont="1" applyFill="1" applyBorder="1" applyAlignment="1">
      <alignment horizontal="center" vertical="top" wrapText="1"/>
    </xf>
    <xf numFmtId="0" fontId="11" fillId="0" borderId="10" xfId="0" applyFont="1" applyFill="1" applyBorder="1" applyAlignment="1">
      <alignment horizontal="left" vertical="top" wrapText="1"/>
    </xf>
    <xf numFmtId="0" fontId="11" fillId="0" borderId="18" xfId="0" applyFont="1" applyFill="1" applyBorder="1" applyAlignment="1">
      <alignment horizontal="left" vertical="top" wrapText="1"/>
    </xf>
  </cellXfs>
  <cellStyles count="4">
    <cellStyle name="Excel Built-in Normal" xfId="1"/>
    <cellStyle name="Обычный" xfId="0" builtinId="0"/>
    <cellStyle name="Обычный 2" xfId="3"/>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4"/>
  <sheetViews>
    <sheetView tabSelected="1" view="pageBreakPreview" topLeftCell="A7" zoomScaleNormal="100" zoomScaleSheetLayoutView="100" zoomScalePageLayoutView="50" workbookViewId="0">
      <pane ySplit="3" topLeftCell="A10" activePane="bottomLeft" state="frozen"/>
      <selection activeCell="B7" sqref="B7"/>
      <selection pane="bottomLeft" activeCell="A254" sqref="A254:A288"/>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42578125" style="1" customWidth="1"/>
    <col min="8" max="8" width="18" style="1" customWidth="1"/>
    <col min="9" max="9" width="18.2851562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674" t="s">
        <v>364</v>
      </c>
      <c r="D4" s="674"/>
      <c r="E4" s="674"/>
      <c r="F4" s="674"/>
      <c r="G4" s="674"/>
      <c r="H4" s="674"/>
      <c r="I4" s="674"/>
      <c r="J4" s="674"/>
      <c r="K4" s="674"/>
      <c r="L4" s="674"/>
      <c r="M4" s="218"/>
      <c r="N4" s="218"/>
      <c r="O4" s="218"/>
      <c r="P4" s="218"/>
      <c r="Q4" s="218"/>
      <c r="R4" s="219"/>
    </row>
    <row r="5" spans="1:58" ht="34.5" customHeight="1" x14ac:dyDescent="0.35">
      <c r="A5" s="14"/>
      <c r="B5" s="27"/>
      <c r="C5" s="675"/>
      <c r="D5" s="675"/>
      <c r="E5" s="675"/>
      <c r="F5" s="675"/>
      <c r="G5" s="675"/>
      <c r="H5" s="675"/>
      <c r="I5" s="675"/>
      <c r="J5" s="675"/>
      <c r="K5" s="675"/>
      <c r="L5" s="675"/>
      <c r="R5" s="219"/>
    </row>
    <row r="6" spans="1:58" ht="11.25" customHeight="1" x14ac:dyDescent="0.35">
      <c r="A6" s="676"/>
      <c r="B6" s="676"/>
      <c r="C6" s="676"/>
      <c r="D6" s="13"/>
      <c r="E6" s="17"/>
      <c r="F6" s="22"/>
      <c r="G6" s="13"/>
      <c r="H6" s="13"/>
      <c r="I6" s="13"/>
      <c r="J6" s="13"/>
      <c r="K6" s="13"/>
      <c r="L6" s="17"/>
      <c r="M6" s="10"/>
      <c r="N6" s="10"/>
      <c r="O6" s="10"/>
      <c r="P6" s="10"/>
      <c r="Q6" s="10"/>
      <c r="R6" s="219"/>
    </row>
    <row r="7" spans="1:58" ht="78" customHeight="1" x14ac:dyDescent="0.35">
      <c r="A7" s="677" t="s">
        <v>0</v>
      </c>
      <c r="B7" s="677" t="s">
        <v>11</v>
      </c>
      <c r="C7" s="677" t="s">
        <v>1</v>
      </c>
      <c r="D7" s="677" t="s">
        <v>2</v>
      </c>
      <c r="E7" s="677" t="s">
        <v>3</v>
      </c>
      <c r="F7" s="677" t="s">
        <v>306</v>
      </c>
      <c r="G7" s="677" t="s">
        <v>358</v>
      </c>
      <c r="H7" s="677"/>
      <c r="I7" s="677"/>
      <c r="J7" s="677"/>
      <c r="K7" s="677"/>
      <c r="L7" s="659" t="s">
        <v>12</v>
      </c>
      <c r="M7" s="219"/>
      <c r="N7" s="219"/>
      <c r="O7" s="219"/>
      <c r="P7" s="219"/>
      <c r="Q7" s="219"/>
      <c r="R7" s="219"/>
    </row>
    <row r="8" spans="1:58" ht="26.25" customHeight="1" x14ac:dyDescent="0.35">
      <c r="A8" s="677"/>
      <c r="B8" s="677"/>
      <c r="C8" s="677"/>
      <c r="D8" s="677"/>
      <c r="E8" s="677"/>
      <c r="F8" s="677"/>
      <c r="G8" s="659">
        <v>2021</v>
      </c>
      <c r="H8" s="659">
        <v>2022</v>
      </c>
      <c r="I8" s="659">
        <v>2023</v>
      </c>
      <c r="J8" s="659">
        <v>2024</v>
      </c>
      <c r="K8" s="659">
        <v>2025</v>
      </c>
      <c r="L8" s="659"/>
      <c r="M8" s="219"/>
      <c r="N8" s="9"/>
      <c r="O8" s="9"/>
      <c r="P8" s="9"/>
      <c r="Q8" s="9"/>
    </row>
    <row r="9" spans="1:58" ht="38.25" customHeight="1" x14ac:dyDescent="0.2">
      <c r="A9" s="677"/>
      <c r="B9" s="677"/>
      <c r="C9" s="677"/>
      <c r="D9" s="677"/>
      <c r="E9" s="677"/>
      <c r="F9" s="677"/>
      <c r="G9" s="659"/>
      <c r="H9" s="659"/>
      <c r="I9" s="659"/>
      <c r="J9" s="659"/>
      <c r="K9" s="659"/>
      <c r="L9" s="659"/>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81.75" customHeight="1" x14ac:dyDescent="0.4">
      <c r="A11" s="660" t="s">
        <v>26</v>
      </c>
      <c r="B11" s="661"/>
      <c r="C11" s="661"/>
      <c r="D11" s="661"/>
      <c r="E11" s="661"/>
      <c r="F11" s="661"/>
      <c r="G11" s="661"/>
      <c r="H11" s="661"/>
      <c r="I11" s="661"/>
      <c r="J11" s="661"/>
      <c r="K11" s="661"/>
      <c r="L11" s="662"/>
      <c r="M11" s="221"/>
      <c r="N11" s="221"/>
      <c r="O11" s="221"/>
      <c r="P11" s="221"/>
      <c r="Q11" s="221"/>
      <c r="R11" s="222"/>
    </row>
    <row r="12" spans="1:58" ht="345" customHeight="1" x14ac:dyDescent="0.2">
      <c r="A12" s="487" t="s">
        <v>4</v>
      </c>
      <c r="B12" s="95" t="s">
        <v>305</v>
      </c>
      <c r="C12" s="38" t="s">
        <v>5</v>
      </c>
      <c r="D12" s="504" t="s">
        <v>10</v>
      </c>
      <c r="E12" s="497" t="s">
        <v>365</v>
      </c>
      <c r="F12" s="41" t="s">
        <v>13</v>
      </c>
      <c r="G12" s="42">
        <v>774.3</v>
      </c>
      <c r="H12" s="562">
        <v>861</v>
      </c>
      <c r="I12" s="564">
        <v>861</v>
      </c>
      <c r="J12" s="564">
        <v>954</v>
      </c>
      <c r="K12" s="564">
        <v>1020.8</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645"/>
      <c r="B14" s="645"/>
      <c r="C14" s="664" t="s">
        <v>485</v>
      </c>
      <c r="D14" s="653" t="s">
        <v>10</v>
      </c>
      <c r="E14" s="666" t="s">
        <v>367</v>
      </c>
      <c r="F14" s="668" t="s">
        <v>13</v>
      </c>
      <c r="G14" s="670">
        <v>7150.3</v>
      </c>
      <c r="H14" s="670">
        <v>21922.5</v>
      </c>
      <c r="I14" s="670">
        <v>20255.2</v>
      </c>
      <c r="J14" s="670">
        <v>22235.7</v>
      </c>
      <c r="K14" s="670">
        <v>23792.2</v>
      </c>
      <c r="L14" s="650" t="s">
        <v>368</v>
      </c>
      <c r="M14" s="12"/>
      <c r="N14" s="12"/>
      <c r="O14" s="12"/>
      <c r="P14" s="12"/>
      <c r="Q14" s="12"/>
    </row>
    <row r="15" spans="1:58" ht="120" customHeight="1" x14ac:dyDescent="0.3">
      <c r="A15" s="646"/>
      <c r="B15" s="663"/>
      <c r="C15" s="665"/>
      <c r="D15" s="655"/>
      <c r="E15" s="667"/>
      <c r="F15" s="669"/>
      <c r="G15" s="671"/>
      <c r="H15" s="671"/>
      <c r="I15" s="671"/>
      <c r="J15" s="671"/>
      <c r="K15" s="671"/>
      <c r="L15" s="652"/>
      <c r="M15" s="12"/>
      <c r="N15" s="12"/>
      <c r="O15" s="12"/>
      <c r="P15" s="12"/>
      <c r="Q15" s="12"/>
    </row>
    <row r="16" spans="1:58" ht="390.75" customHeight="1" x14ac:dyDescent="0.2">
      <c r="A16" s="492"/>
      <c r="B16" s="67"/>
      <c r="C16" s="360" t="s">
        <v>474</v>
      </c>
      <c r="D16" s="483" t="s">
        <v>10</v>
      </c>
      <c r="E16" s="497" t="s">
        <v>6</v>
      </c>
      <c r="F16" s="41" t="s">
        <v>13</v>
      </c>
      <c r="G16" s="55">
        <v>4088.3</v>
      </c>
      <c r="H16" s="55">
        <v>7650</v>
      </c>
      <c r="I16" s="565">
        <v>12181.7</v>
      </c>
      <c r="J16" s="565">
        <v>12181.7</v>
      </c>
      <c r="K16" s="565">
        <v>12181.7</v>
      </c>
      <c r="L16" s="500"/>
      <c r="M16" s="4"/>
      <c r="N16" s="3"/>
    </row>
    <row r="17" spans="1:18" ht="168.75" customHeight="1" x14ac:dyDescent="0.2">
      <c r="A17" s="492"/>
      <c r="B17" s="96"/>
      <c r="C17" s="358" t="s">
        <v>479</v>
      </c>
      <c r="D17" s="499" t="s">
        <v>10</v>
      </c>
      <c r="E17" s="525" t="s">
        <v>6</v>
      </c>
      <c r="F17" s="526" t="s">
        <v>13</v>
      </c>
      <c r="G17" s="514">
        <v>12</v>
      </c>
      <c r="H17" s="514">
        <v>18</v>
      </c>
      <c r="I17" s="583">
        <v>18</v>
      </c>
      <c r="J17" s="583">
        <v>18</v>
      </c>
      <c r="K17" s="583">
        <v>18</v>
      </c>
      <c r="L17" s="515" t="s">
        <v>369</v>
      </c>
      <c r="M17" s="4"/>
      <c r="N17" s="3"/>
    </row>
    <row r="18" spans="1:18" ht="144" customHeight="1" x14ac:dyDescent="0.35">
      <c r="A18" s="492"/>
      <c r="B18" s="96"/>
      <c r="C18" s="38" t="s">
        <v>431</v>
      </c>
      <c r="D18" s="504" t="s">
        <v>10</v>
      </c>
      <c r="E18" s="497" t="s">
        <v>6</v>
      </c>
      <c r="F18" s="41" t="s">
        <v>13</v>
      </c>
      <c r="G18" s="50">
        <v>230</v>
      </c>
      <c r="H18" s="41">
        <v>96</v>
      </c>
      <c r="I18" s="44">
        <v>161</v>
      </c>
      <c r="J18" s="44">
        <v>176</v>
      </c>
      <c r="K18" s="44">
        <v>176</v>
      </c>
      <c r="L18" s="48" t="s">
        <v>14</v>
      </c>
      <c r="M18" s="246"/>
      <c r="N18" s="246"/>
      <c r="O18" s="246"/>
      <c r="P18" s="246"/>
      <c r="Q18" s="246"/>
      <c r="R18" s="246"/>
    </row>
    <row r="19" spans="1:18" ht="265.5" customHeight="1" x14ac:dyDescent="0.2">
      <c r="A19" s="492"/>
      <c r="B19" s="96"/>
      <c r="C19" s="45" t="s">
        <v>432</v>
      </c>
      <c r="D19" s="504" t="s">
        <v>10</v>
      </c>
      <c r="E19" s="497" t="s">
        <v>6</v>
      </c>
      <c r="F19" s="41" t="s">
        <v>13</v>
      </c>
      <c r="G19" s="41">
        <v>0</v>
      </c>
      <c r="H19" s="41">
        <v>39</v>
      </c>
      <c r="I19" s="44">
        <v>42.2</v>
      </c>
      <c r="J19" s="44">
        <v>46.2</v>
      </c>
      <c r="K19" s="44">
        <v>49.4</v>
      </c>
      <c r="L19" s="48" t="s">
        <v>14</v>
      </c>
    </row>
    <row r="20" spans="1:18" ht="228" customHeight="1" x14ac:dyDescent="0.2">
      <c r="A20" s="492"/>
      <c r="B20" s="96"/>
      <c r="C20" s="38" t="s">
        <v>433</v>
      </c>
      <c r="D20" s="504" t="s">
        <v>10</v>
      </c>
      <c r="E20" s="497" t="s">
        <v>6</v>
      </c>
      <c r="F20" s="41" t="s">
        <v>13</v>
      </c>
      <c r="G20" s="41">
        <v>1291.5</v>
      </c>
      <c r="H20" s="41">
        <v>1431</v>
      </c>
      <c r="I20" s="44">
        <v>1431</v>
      </c>
      <c r="J20" s="44">
        <v>1431</v>
      </c>
      <c r="K20" s="44">
        <v>1431</v>
      </c>
      <c r="L20" s="500" t="s">
        <v>14</v>
      </c>
    </row>
    <row r="21" spans="1:18" ht="363" customHeight="1" x14ac:dyDescent="0.2">
      <c r="A21" s="492"/>
      <c r="B21" s="96"/>
      <c r="C21" s="38" t="s">
        <v>434</v>
      </c>
      <c r="D21" s="504" t="s">
        <v>10</v>
      </c>
      <c r="E21" s="497" t="s">
        <v>6</v>
      </c>
      <c r="F21" s="41" t="s">
        <v>13</v>
      </c>
      <c r="G21" s="41">
        <v>0</v>
      </c>
      <c r="H21" s="41">
        <v>226.6</v>
      </c>
      <c r="I21" s="44">
        <v>0</v>
      </c>
      <c r="J21" s="44">
        <v>0</v>
      </c>
      <c r="K21" s="44">
        <v>0</v>
      </c>
      <c r="L21" s="49" t="s">
        <v>14</v>
      </c>
    </row>
    <row r="22" spans="1:18" ht="409.5" customHeight="1" x14ac:dyDescent="0.2">
      <c r="A22" s="492"/>
      <c r="B22" s="646"/>
      <c r="C22" s="687" t="s">
        <v>532</v>
      </c>
      <c r="D22" s="653" t="s">
        <v>10</v>
      </c>
      <c r="E22" s="666" t="s">
        <v>6</v>
      </c>
      <c r="F22" s="668" t="s">
        <v>13</v>
      </c>
      <c r="G22" s="668">
        <v>114.5</v>
      </c>
      <c r="H22" s="668">
        <v>180</v>
      </c>
      <c r="I22" s="689">
        <v>252</v>
      </c>
      <c r="J22" s="689">
        <v>270</v>
      </c>
      <c r="K22" s="689">
        <v>270</v>
      </c>
      <c r="L22" s="691" t="s">
        <v>14</v>
      </c>
    </row>
    <row r="23" spans="1:18" ht="32.25" customHeight="1" x14ac:dyDescent="0.2">
      <c r="A23" s="492"/>
      <c r="B23" s="646"/>
      <c r="C23" s="688"/>
      <c r="D23" s="655"/>
      <c r="E23" s="667"/>
      <c r="F23" s="669"/>
      <c r="G23" s="669"/>
      <c r="H23" s="669"/>
      <c r="I23" s="690"/>
      <c r="J23" s="690"/>
      <c r="K23" s="690"/>
      <c r="L23" s="692"/>
    </row>
    <row r="24" spans="1:18" ht="122.25" customHeight="1" x14ac:dyDescent="0.2">
      <c r="A24" s="492"/>
      <c r="B24" s="96"/>
      <c r="C24" s="38" t="s">
        <v>435</v>
      </c>
      <c r="D24" s="504" t="s">
        <v>10</v>
      </c>
      <c r="E24" s="497" t="s">
        <v>6</v>
      </c>
      <c r="F24" s="41" t="s">
        <v>13</v>
      </c>
      <c r="G24" s="41">
        <v>105.4</v>
      </c>
      <c r="H24" s="41">
        <v>1704.2</v>
      </c>
      <c r="I24" s="44">
        <v>2809.8</v>
      </c>
      <c r="J24" s="44">
        <v>3142.9</v>
      </c>
      <c r="K24" s="44">
        <v>3362.9</v>
      </c>
      <c r="L24" s="238" t="s">
        <v>370</v>
      </c>
    </row>
    <row r="25" spans="1:18" ht="204.75" customHeight="1" x14ac:dyDescent="0.2">
      <c r="A25" s="492"/>
      <c r="B25" s="96"/>
      <c r="C25" s="275" t="s">
        <v>436</v>
      </c>
      <c r="D25" s="505" t="s">
        <v>10</v>
      </c>
      <c r="E25" s="180" t="s">
        <v>6</v>
      </c>
      <c r="F25" s="277" t="s">
        <v>13</v>
      </c>
      <c r="G25" s="278">
        <v>617.5</v>
      </c>
      <c r="H25" s="278">
        <v>695</v>
      </c>
      <c r="I25" s="566">
        <v>620.70000000000005</v>
      </c>
      <c r="J25" s="566">
        <v>771.8</v>
      </c>
      <c r="K25" s="566">
        <v>825.8</v>
      </c>
      <c r="L25" s="280" t="s">
        <v>370</v>
      </c>
    </row>
    <row r="26" spans="1:18" ht="135.75" customHeight="1" x14ac:dyDescent="0.2">
      <c r="A26" s="492"/>
      <c r="B26" s="96"/>
      <c r="C26" s="275" t="s">
        <v>477</v>
      </c>
      <c r="D26" s="505" t="s">
        <v>10</v>
      </c>
      <c r="E26" s="180" t="s">
        <v>6</v>
      </c>
      <c r="F26" s="277" t="s">
        <v>13</v>
      </c>
      <c r="G26" s="278">
        <v>9</v>
      </c>
      <c r="H26" s="278">
        <v>150</v>
      </c>
      <c r="I26" s="566">
        <v>80</v>
      </c>
      <c r="J26" s="566">
        <v>180</v>
      </c>
      <c r="K26" s="566">
        <v>180</v>
      </c>
      <c r="L26" s="283" t="s">
        <v>15</v>
      </c>
    </row>
    <row r="27" spans="1:18" ht="144.75" customHeight="1" x14ac:dyDescent="0.2">
      <c r="A27" s="492"/>
      <c r="B27" s="96"/>
      <c r="C27" s="279" t="s">
        <v>437</v>
      </c>
      <c r="D27" s="505" t="s">
        <v>486</v>
      </c>
      <c r="E27" s="180" t="s">
        <v>6</v>
      </c>
      <c r="F27" s="235" t="s">
        <v>13</v>
      </c>
      <c r="G27" s="278">
        <v>2311.9</v>
      </c>
      <c r="H27" s="278">
        <v>4642.1000000000004</v>
      </c>
      <c r="I27" s="278">
        <v>0</v>
      </c>
      <c r="J27" s="278">
        <v>0</v>
      </c>
      <c r="K27" s="278">
        <v>0</v>
      </c>
      <c r="L27" s="284" t="s">
        <v>371</v>
      </c>
    </row>
    <row r="28" spans="1:18" ht="117" customHeight="1" x14ac:dyDescent="0.2">
      <c r="A28" s="492"/>
      <c r="B28" s="96"/>
      <c r="C28" s="280" t="s">
        <v>276</v>
      </c>
      <c r="D28" s="281" t="s">
        <v>10</v>
      </c>
      <c r="E28" s="180" t="s">
        <v>6</v>
      </c>
      <c r="F28" s="277" t="s">
        <v>13</v>
      </c>
      <c r="G28" s="278">
        <v>9.4</v>
      </c>
      <c r="H28" s="282">
        <v>28.1</v>
      </c>
      <c r="I28" s="282">
        <v>10</v>
      </c>
      <c r="J28" s="282">
        <v>15</v>
      </c>
      <c r="K28" s="282">
        <v>15</v>
      </c>
      <c r="L28" s="285" t="s">
        <v>105</v>
      </c>
    </row>
    <row r="29" spans="1:18" ht="186" customHeight="1" x14ac:dyDescent="0.2">
      <c r="A29" s="49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49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503"/>
      <c r="B31" s="294"/>
      <c r="C31" s="456" t="s">
        <v>539</v>
      </c>
      <c r="D31" s="678">
        <v>2021</v>
      </c>
      <c r="E31" s="680" t="s">
        <v>6</v>
      </c>
      <c r="F31" s="682" t="s">
        <v>13</v>
      </c>
      <c r="G31" s="278">
        <v>1200</v>
      </c>
      <c r="H31" s="282">
        <v>0</v>
      </c>
      <c r="I31" s="282">
        <v>0</v>
      </c>
      <c r="J31" s="282">
        <v>0</v>
      </c>
      <c r="K31" s="282">
        <v>0</v>
      </c>
      <c r="L31" s="684" t="s">
        <v>14</v>
      </c>
    </row>
    <row r="32" spans="1:18" ht="27.75" customHeight="1" x14ac:dyDescent="0.2">
      <c r="A32" s="511"/>
      <c r="B32" s="294"/>
      <c r="C32" s="295" t="s">
        <v>410</v>
      </c>
      <c r="D32" s="679"/>
      <c r="E32" s="681"/>
      <c r="F32" s="683"/>
      <c r="G32" s="366">
        <v>600</v>
      </c>
      <c r="H32" s="367">
        <v>0</v>
      </c>
      <c r="I32" s="367">
        <v>0</v>
      </c>
      <c r="J32" s="367">
        <v>0</v>
      </c>
      <c r="K32" s="367">
        <v>0</v>
      </c>
      <c r="L32" s="685"/>
    </row>
    <row r="33" spans="1:13" ht="163.5" customHeight="1" x14ac:dyDescent="0.2">
      <c r="A33" s="511"/>
      <c r="B33" s="365"/>
      <c r="C33" s="370" t="s">
        <v>478</v>
      </c>
      <c r="D33" s="371">
        <v>2022</v>
      </c>
      <c r="E33" s="370" t="s">
        <v>6</v>
      </c>
      <c r="F33" s="458" t="s">
        <v>13</v>
      </c>
      <c r="G33" s="372">
        <v>0</v>
      </c>
      <c r="H33" s="373">
        <v>150</v>
      </c>
      <c r="I33" s="373">
        <v>0</v>
      </c>
      <c r="J33" s="373">
        <v>0</v>
      </c>
      <c r="K33" s="373">
        <v>0</v>
      </c>
      <c r="L33" s="686"/>
    </row>
    <row r="34" spans="1:13" ht="52.5" customHeight="1" x14ac:dyDescent="0.2">
      <c r="A34" s="296"/>
      <c r="B34" s="522"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 t="shared" si="0"/>
        <v>41422.300000000003</v>
      </c>
      <c r="K34" s="368">
        <f t="shared" si="0"/>
        <v>43322.8</v>
      </c>
      <c r="L34" s="285"/>
      <c r="M34" s="377"/>
    </row>
    <row r="35" spans="1:13" ht="52.5" customHeight="1" x14ac:dyDescent="0.2">
      <c r="A35" s="693" t="s">
        <v>111</v>
      </c>
      <c r="B35" s="693"/>
      <c r="C35" s="693"/>
      <c r="D35" s="693"/>
      <c r="E35" s="693"/>
      <c r="F35" s="693"/>
      <c r="G35" s="672"/>
      <c r="H35" s="672"/>
      <c r="I35" s="672"/>
      <c r="J35" s="672"/>
      <c r="K35" s="672"/>
      <c r="L35" s="672"/>
      <c r="M35" s="2"/>
    </row>
    <row r="36" spans="1:13" ht="218.25" customHeight="1" x14ac:dyDescent="0.2">
      <c r="A36" s="694" t="s">
        <v>112</v>
      </c>
      <c r="B36" s="695" t="s">
        <v>277</v>
      </c>
      <c r="C36" s="53" t="s">
        <v>113</v>
      </c>
      <c r="D36" s="504" t="s">
        <v>10</v>
      </c>
      <c r="E36" s="180" t="s">
        <v>6</v>
      </c>
      <c r="F36" s="41" t="s">
        <v>13</v>
      </c>
      <c r="G36" s="51">
        <v>0</v>
      </c>
      <c r="H36" s="51">
        <v>23.6</v>
      </c>
      <c r="I36" s="51">
        <v>0</v>
      </c>
      <c r="J36" s="51">
        <v>0</v>
      </c>
      <c r="K36" s="51">
        <v>0</v>
      </c>
      <c r="L36" s="696" t="s">
        <v>372</v>
      </c>
      <c r="M36" s="2"/>
    </row>
    <row r="37" spans="1:13" ht="240" customHeight="1" x14ac:dyDescent="0.2">
      <c r="A37" s="694"/>
      <c r="B37" s="695"/>
      <c r="C37" s="350" t="s">
        <v>114</v>
      </c>
      <c r="D37" s="483" t="s">
        <v>10</v>
      </c>
      <c r="E37" s="151" t="s">
        <v>6</v>
      </c>
      <c r="F37" s="50" t="s">
        <v>13</v>
      </c>
      <c r="G37" s="51">
        <v>0</v>
      </c>
      <c r="H37" s="51">
        <v>0</v>
      </c>
      <c r="I37" s="51">
        <v>0</v>
      </c>
      <c r="J37" s="51">
        <v>0</v>
      </c>
      <c r="K37" s="51">
        <v>0</v>
      </c>
      <c r="L37" s="696"/>
      <c r="M37" s="2"/>
    </row>
    <row r="38" spans="1:13" ht="172.5" customHeight="1" x14ac:dyDescent="0.2">
      <c r="A38" s="694"/>
      <c r="B38" s="695"/>
      <c r="C38" s="280" t="s">
        <v>403</v>
      </c>
      <c r="D38" s="504" t="s">
        <v>10</v>
      </c>
      <c r="E38" s="440" t="s">
        <v>6</v>
      </c>
      <c r="F38" s="41" t="s">
        <v>13</v>
      </c>
      <c r="G38" s="55">
        <v>190.9</v>
      </c>
      <c r="H38" s="55">
        <v>0</v>
      </c>
      <c r="I38" s="55">
        <v>0</v>
      </c>
      <c r="J38" s="55">
        <v>0</v>
      </c>
      <c r="K38" s="55">
        <v>0</v>
      </c>
      <c r="L38" s="696"/>
      <c r="M38" s="2"/>
    </row>
    <row r="39" spans="1:13" ht="235.5" customHeight="1" x14ac:dyDescent="0.2">
      <c r="A39" s="694"/>
      <c r="B39" s="695"/>
      <c r="C39" s="280" t="s">
        <v>115</v>
      </c>
      <c r="D39" s="504" t="s">
        <v>10</v>
      </c>
      <c r="E39" s="441" t="s">
        <v>516</v>
      </c>
      <c r="F39" s="41" t="s">
        <v>13</v>
      </c>
      <c r="G39" s="51">
        <v>36</v>
      </c>
      <c r="H39" s="51">
        <v>68.400000000000006</v>
      </c>
      <c r="I39" s="567">
        <v>114</v>
      </c>
      <c r="J39" s="567">
        <v>120</v>
      </c>
      <c r="K39" s="567">
        <v>128.4</v>
      </c>
      <c r="L39" s="696"/>
      <c r="M39" s="2"/>
    </row>
    <row r="40" spans="1:13" ht="240.75" customHeight="1" x14ac:dyDescent="0.2">
      <c r="A40" s="694"/>
      <c r="B40" s="496" t="s">
        <v>278</v>
      </c>
      <c r="C40" s="57" t="s">
        <v>438</v>
      </c>
      <c r="D40" s="483" t="s">
        <v>10</v>
      </c>
      <c r="E40" s="442" t="s">
        <v>6</v>
      </c>
      <c r="F40" s="495" t="s">
        <v>13</v>
      </c>
      <c r="G40" s="50">
        <v>20</v>
      </c>
      <c r="H40" s="50">
        <v>27.6</v>
      </c>
      <c r="I40" s="123">
        <v>19</v>
      </c>
      <c r="J40" s="123">
        <v>20</v>
      </c>
      <c r="K40" s="123">
        <v>21.4</v>
      </c>
      <c r="L40" s="500" t="s">
        <v>373</v>
      </c>
      <c r="M40" s="2"/>
    </row>
    <row r="41" spans="1:13" ht="36.75" customHeight="1" x14ac:dyDescent="0.2">
      <c r="A41" s="694"/>
      <c r="B41" s="697" t="s">
        <v>25</v>
      </c>
      <c r="C41" s="698"/>
      <c r="D41" s="698"/>
      <c r="E41" s="698"/>
      <c r="F41" s="699"/>
      <c r="G41" s="59">
        <f>G36+G37+G38+G39+G40</f>
        <v>246.9</v>
      </c>
      <c r="H41" s="59">
        <f t="shared" ref="H41:K41" si="1">H36+H37+H38+H39+H40</f>
        <v>119.6</v>
      </c>
      <c r="I41" s="59">
        <f t="shared" si="1"/>
        <v>133</v>
      </c>
      <c r="J41" s="59">
        <f t="shared" si="1"/>
        <v>140</v>
      </c>
      <c r="K41" s="59">
        <f t="shared" si="1"/>
        <v>149.80000000000001</v>
      </c>
      <c r="L41" s="495"/>
      <c r="M41" s="378"/>
    </row>
    <row r="42" spans="1:13" ht="66" customHeight="1" x14ac:dyDescent="0.2">
      <c r="A42" s="672" t="s">
        <v>116</v>
      </c>
      <c r="B42" s="673"/>
      <c r="C42" s="672"/>
      <c r="D42" s="672"/>
      <c r="E42" s="672"/>
      <c r="F42" s="672"/>
      <c r="G42" s="672"/>
      <c r="H42" s="672"/>
      <c r="I42" s="672"/>
      <c r="J42" s="672"/>
      <c r="K42" s="672"/>
      <c r="L42" s="672"/>
    </row>
    <row r="43" spans="1:13" ht="242.25" customHeight="1" x14ac:dyDescent="0.2">
      <c r="A43" s="700" t="s">
        <v>120</v>
      </c>
      <c r="B43" s="656" t="s">
        <v>117</v>
      </c>
      <c r="C43" s="45" t="s">
        <v>418</v>
      </c>
      <c r="D43" s="483" t="s">
        <v>10</v>
      </c>
      <c r="E43" s="496" t="s">
        <v>6</v>
      </c>
      <c r="F43" s="50" t="s">
        <v>13</v>
      </c>
      <c r="G43" s="51">
        <v>840</v>
      </c>
      <c r="H43" s="51">
        <v>910</v>
      </c>
      <c r="I43" s="567">
        <v>804</v>
      </c>
      <c r="J43" s="567">
        <v>852</v>
      </c>
      <c r="K43" s="567">
        <v>1004.4</v>
      </c>
      <c r="L43" s="500" t="s">
        <v>419</v>
      </c>
    </row>
    <row r="44" spans="1:13" ht="296.25" customHeight="1" x14ac:dyDescent="0.2">
      <c r="A44" s="701"/>
      <c r="B44" s="657"/>
      <c r="C44" s="38" t="s">
        <v>429</v>
      </c>
      <c r="D44" s="504"/>
      <c r="E44" s="297" t="s">
        <v>516</v>
      </c>
      <c r="F44" s="50" t="s">
        <v>13</v>
      </c>
      <c r="G44" s="51">
        <v>991</v>
      </c>
      <c r="H44" s="51">
        <v>1051.9000000000001</v>
      </c>
      <c r="I44" s="567">
        <v>1131.3</v>
      </c>
      <c r="J44" s="567">
        <v>1249.5999999999999</v>
      </c>
      <c r="K44" s="567">
        <v>1337.1</v>
      </c>
      <c r="L44" s="504" t="s">
        <v>18</v>
      </c>
    </row>
    <row r="45" spans="1:13" ht="231.75" customHeight="1" x14ac:dyDescent="0.2">
      <c r="A45" s="701"/>
      <c r="B45" s="657"/>
      <c r="C45" s="275" t="s">
        <v>549</v>
      </c>
      <c r="D45" s="504" t="s">
        <v>10</v>
      </c>
      <c r="E45" s="297" t="s">
        <v>516</v>
      </c>
      <c r="F45" s="51" t="s">
        <v>13</v>
      </c>
      <c r="G45" s="55">
        <v>76.400000000000006</v>
      </c>
      <c r="H45" s="55">
        <v>92.9</v>
      </c>
      <c r="I45" s="565">
        <v>162.30000000000001</v>
      </c>
      <c r="J45" s="565">
        <v>309.60000000000002</v>
      </c>
      <c r="K45" s="565">
        <v>331.3</v>
      </c>
      <c r="L45" s="653"/>
    </row>
    <row r="46" spans="1:13" ht="235.5" customHeight="1" x14ac:dyDescent="0.2">
      <c r="A46" s="701"/>
      <c r="B46" s="658"/>
      <c r="C46" s="275" t="s">
        <v>439</v>
      </c>
      <c r="D46" s="504" t="s">
        <v>440</v>
      </c>
      <c r="E46" s="297" t="s">
        <v>516</v>
      </c>
      <c r="F46" s="51" t="s">
        <v>13</v>
      </c>
      <c r="G46" s="55">
        <v>0</v>
      </c>
      <c r="H46" s="55">
        <v>27.4</v>
      </c>
      <c r="I46" s="565">
        <v>27.7</v>
      </c>
      <c r="J46" s="565">
        <v>30.8</v>
      </c>
      <c r="K46" s="565">
        <v>33</v>
      </c>
      <c r="L46" s="655"/>
    </row>
    <row r="47" spans="1:13" ht="266.25" customHeight="1" x14ac:dyDescent="0.2">
      <c r="A47" s="646"/>
      <c r="B47" s="491" t="s">
        <v>118</v>
      </c>
      <c r="C47" s="280" t="s">
        <v>119</v>
      </c>
      <c r="D47" s="504" t="s">
        <v>10</v>
      </c>
      <c r="E47" s="297" t="s">
        <v>516</v>
      </c>
      <c r="F47" s="41" t="s">
        <v>13</v>
      </c>
      <c r="G47" s="51">
        <v>4759</v>
      </c>
      <c r="H47" s="51">
        <v>41005.300000000003</v>
      </c>
      <c r="I47" s="567">
        <v>8008.2</v>
      </c>
      <c r="J47" s="567">
        <v>22821.5</v>
      </c>
      <c r="K47" s="567">
        <v>24419</v>
      </c>
      <c r="L47" s="500" t="s">
        <v>16</v>
      </c>
      <c r="M47" s="8"/>
    </row>
    <row r="48" spans="1:13" ht="227.25" customHeight="1" x14ac:dyDescent="0.2">
      <c r="A48" s="646"/>
      <c r="B48" s="695" t="s">
        <v>126</v>
      </c>
      <c r="C48" s="60" t="s">
        <v>127</v>
      </c>
      <c r="D48" s="483" t="s">
        <v>10</v>
      </c>
      <c r="E48" s="521" t="s">
        <v>7</v>
      </c>
      <c r="F48" s="51" t="s">
        <v>13</v>
      </c>
      <c r="G48" s="51">
        <v>935</v>
      </c>
      <c r="H48" s="51">
        <v>3755.2</v>
      </c>
      <c r="I48" s="567">
        <v>801.2</v>
      </c>
      <c r="J48" s="567">
        <v>9102.2999999999993</v>
      </c>
      <c r="K48" s="567">
        <v>9739.4</v>
      </c>
      <c r="L48" s="49" t="s">
        <v>247</v>
      </c>
    </row>
    <row r="49" spans="1:58" ht="163.5" customHeight="1" x14ac:dyDescent="0.2">
      <c r="A49" s="646"/>
      <c r="B49" s="695"/>
      <c r="C49" s="60" t="s">
        <v>128</v>
      </c>
      <c r="D49" s="483" t="s">
        <v>10</v>
      </c>
      <c r="E49" s="521" t="s">
        <v>7</v>
      </c>
      <c r="F49" s="235" t="s">
        <v>411</v>
      </c>
      <c r="G49" s="51">
        <v>1287</v>
      </c>
      <c r="H49" s="51">
        <v>2012.5</v>
      </c>
      <c r="I49" s="567">
        <v>1451.4</v>
      </c>
      <c r="J49" s="567">
        <v>2985.3</v>
      </c>
      <c r="K49" s="567">
        <v>3194.2</v>
      </c>
      <c r="L49" s="49" t="s">
        <v>247</v>
      </c>
    </row>
    <row r="50" spans="1:58" ht="153" customHeight="1" x14ac:dyDescent="0.2">
      <c r="A50" s="646"/>
      <c r="B50" s="695"/>
      <c r="C50" s="60" t="s">
        <v>129</v>
      </c>
      <c r="D50" s="483" t="s">
        <v>10</v>
      </c>
      <c r="E50" s="521" t="s">
        <v>7</v>
      </c>
      <c r="F50" s="51" t="s">
        <v>13</v>
      </c>
      <c r="G50" s="51">
        <v>9.3000000000000007</v>
      </c>
      <c r="H50" s="51">
        <v>25.3</v>
      </c>
      <c r="I50" s="567">
        <v>58.7</v>
      </c>
      <c r="J50" s="567">
        <v>115.4</v>
      </c>
      <c r="K50" s="567">
        <v>123.4</v>
      </c>
      <c r="L50" s="49" t="s">
        <v>247</v>
      </c>
    </row>
    <row r="51" spans="1:58" ht="93.75" customHeight="1" x14ac:dyDescent="0.2">
      <c r="A51" s="663"/>
      <c r="B51" s="527" t="s">
        <v>25</v>
      </c>
      <c r="C51" s="64"/>
      <c r="D51" s="495"/>
      <c r="E51" s="495"/>
      <c r="F51" s="51"/>
      <c r="G51" s="59">
        <f>G50+G49+G48+G47+G45+G44+G43+G46</f>
        <v>8897.7000000000007</v>
      </c>
      <c r="H51" s="59">
        <f t="shared" ref="H51:K51" si="2">H50+H49+H48+H47+H45+H44+H43+H46</f>
        <v>48880.500000000007</v>
      </c>
      <c r="I51" s="59">
        <f t="shared" si="2"/>
        <v>12444.8</v>
      </c>
      <c r="J51" s="59">
        <f t="shared" si="2"/>
        <v>37466.5</v>
      </c>
      <c r="K51" s="59">
        <f t="shared" si="2"/>
        <v>40181.800000000003</v>
      </c>
      <c r="L51" s="495"/>
      <c r="M51" s="379"/>
    </row>
    <row r="52" spans="1:58" ht="64.5" customHeight="1" x14ac:dyDescent="0.4">
      <c r="A52" s="702" t="s">
        <v>302</v>
      </c>
      <c r="B52" s="703"/>
      <c r="C52" s="703"/>
      <c r="D52" s="703"/>
      <c r="E52" s="703"/>
      <c r="F52" s="703"/>
      <c r="G52" s="703"/>
      <c r="H52" s="703"/>
      <c r="I52" s="703"/>
      <c r="J52" s="703"/>
      <c r="K52" s="703"/>
      <c r="L52" s="704"/>
      <c r="M52" s="215"/>
    </row>
    <row r="53" spans="1:58" ht="258.75" customHeight="1" x14ac:dyDescent="0.2">
      <c r="A53" s="705" t="s">
        <v>130</v>
      </c>
      <c r="B53" s="598" t="s">
        <v>121</v>
      </c>
      <c r="C53" s="60" t="s">
        <v>122</v>
      </c>
      <c r="D53" s="483" t="s">
        <v>10</v>
      </c>
      <c r="E53" s="297" t="s">
        <v>516</v>
      </c>
      <c r="F53" s="149" t="s">
        <v>66</v>
      </c>
      <c r="G53" s="149">
        <v>333420.5</v>
      </c>
      <c r="H53" s="149">
        <v>298839.8</v>
      </c>
      <c r="I53" s="149">
        <v>0</v>
      </c>
      <c r="J53" s="149">
        <v>0</v>
      </c>
      <c r="K53" s="149">
        <v>0</v>
      </c>
      <c r="L53" s="225" t="s">
        <v>101</v>
      </c>
      <c r="M53" s="129"/>
      <c r="N53" s="129"/>
      <c r="O53" s="129"/>
      <c r="P53" s="129"/>
      <c r="Q53" s="129"/>
      <c r="R53" s="129"/>
    </row>
    <row r="54" spans="1:58" ht="250.5" customHeight="1" x14ac:dyDescent="0.2">
      <c r="A54" s="706"/>
      <c r="B54" s="708" t="s">
        <v>309</v>
      </c>
      <c r="C54" s="45" t="s">
        <v>268</v>
      </c>
      <c r="D54" s="483" t="s">
        <v>10</v>
      </c>
      <c r="E54" s="297" t="s">
        <v>516</v>
      </c>
      <c r="F54" s="149" t="s">
        <v>66</v>
      </c>
      <c r="G54" s="149">
        <v>362389.1</v>
      </c>
      <c r="H54" s="149">
        <v>398250</v>
      </c>
      <c r="I54" s="568">
        <v>419357.3</v>
      </c>
      <c r="J54" s="568">
        <v>464647.9</v>
      </c>
      <c r="K54" s="568">
        <v>497173.3</v>
      </c>
      <c r="L54" s="225" t="s">
        <v>102</v>
      </c>
      <c r="N54" s="129"/>
    </row>
    <row r="55" spans="1:58" ht="255.75" customHeight="1" x14ac:dyDescent="0.2">
      <c r="A55" s="706"/>
      <c r="B55" s="709"/>
      <c r="C55" s="45" t="s">
        <v>124</v>
      </c>
      <c r="D55" s="483" t="s">
        <v>10</v>
      </c>
      <c r="E55" s="297" t="s">
        <v>516</v>
      </c>
      <c r="F55" s="149" t="s">
        <v>66</v>
      </c>
      <c r="G55" s="51">
        <v>158.9</v>
      </c>
      <c r="H55" s="51">
        <v>144.6</v>
      </c>
      <c r="I55" s="567">
        <v>0</v>
      </c>
      <c r="J55" s="567">
        <v>121.1</v>
      </c>
      <c r="K55" s="567">
        <v>0</v>
      </c>
      <c r="L55" s="225" t="s">
        <v>125</v>
      </c>
      <c r="N55" s="129"/>
    </row>
    <row r="56" spans="1:58" ht="260.25" customHeight="1" x14ac:dyDescent="0.2">
      <c r="A56" s="706"/>
      <c r="B56" s="709"/>
      <c r="C56" s="599" t="s">
        <v>123</v>
      </c>
      <c r="D56" s="507" t="s">
        <v>10</v>
      </c>
      <c r="E56" s="297" t="s">
        <v>516</v>
      </c>
      <c r="F56" s="235" t="s">
        <v>66</v>
      </c>
      <c r="G56" s="51">
        <v>23950.7</v>
      </c>
      <c r="H56" s="51">
        <v>26715.3</v>
      </c>
      <c r="I56" s="567">
        <v>27315.4</v>
      </c>
      <c r="J56" s="567">
        <v>29241.8</v>
      </c>
      <c r="K56" s="567">
        <v>31288.7</v>
      </c>
      <c r="L56" s="225" t="s">
        <v>106</v>
      </c>
      <c r="N56" s="129"/>
    </row>
    <row r="57" spans="1:58" ht="153" customHeight="1" x14ac:dyDescent="0.2">
      <c r="A57" s="706"/>
      <c r="B57" s="520" t="s">
        <v>362</v>
      </c>
      <c r="C57" s="528" t="s">
        <v>430</v>
      </c>
      <c r="D57" s="710" t="s">
        <v>10</v>
      </c>
      <c r="E57" s="713" t="s">
        <v>516</v>
      </c>
      <c r="F57" s="716" t="s">
        <v>13</v>
      </c>
      <c r="G57" s="495">
        <f>G58+G59</f>
        <v>1087.2</v>
      </c>
      <c r="H57" s="495">
        <f t="shared" ref="H57:K57" si="3">H58+H59</f>
        <v>1485.8</v>
      </c>
      <c r="I57" s="123">
        <f t="shared" si="3"/>
        <v>923.80000000000007</v>
      </c>
      <c r="J57" s="569">
        <f t="shared" si="3"/>
        <v>0</v>
      </c>
      <c r="K57" s="569">
        <f t="shared" si="3"/>
        <v>0</v>
      </c>
      <c r="L57" s="730" t="s">
        <v>374</v>
      </c>
    </row>
    <row r="58" spans="1:58" ht="74.25" customHeight="1" x14ac:dyDescent="0.2">
      <c r="A58" s="706"/>
      <c r="B58" s="532"/>
      <c r="C58" s="152" t="s">
        <v>345</v>
      </c>
      <c r="D58" s="711"/>
      <c r="E58" s="714"/>
      <c r="F58" s="717"/>
      <c r="G58" s="155">
        <v>1.5</v>
      </c>
      <c r="H58" s="155">
        <v>2.2000000000000002</v>
      </c>
      <c r="I58" s="570">
        <v>0.6</v>
      </c>
      <c r="J58" s="571">
        <v>0</v>
      </c>
      <c r="K58" s="571">
        <v>0</v>
      </c>
      <c r="L58" s="731"/>
    </row>
    <row r="59" spans="1:58" ht="64.5" customHeight="1" x14ac:dyDescent="0.2">
      <c r="A59" s="706"/>
      <c r="B59" s="532"/>
      <c r="C59" s="153" t="s">
        <v>344</v>
      </c>
      <c r="D59" s="712"/>
      <c r="E59" s="715"/>
      <c r="F59" s="718"/>
      <c r="G59" s="155">
        <v>1085.7</v>
      </c>
      <c r="H59" s="156">
        <v>1483.6</v>
      </c>
      <c r="I59" s="572">
        <v>923.2</v>
      </c>
      <c r="J59" s="572">
        <v>0</v>
      </c>
      <c r="K59" s="572">
        <v>0</v>
      </c>
      <c r="L59" s="732"/>
    </row>
    <row r="60" spans="1:58" ht="303" customHeight="1" x14ac:dyDescent="0.2">
      <c r="A60" s="706"/>
      <c r="B60" s="532"/>
      <c r="C60" s="595" t="s">
        <v>375</v>
      </c>
      <c r="D60" s="507" t="s">
        <v>10</v>
      </c>
      <c r="E60" s="470" t="s">
        <v>553</v>
      </c>
      <c r="F60" s="235" t="s">
        <v>13</v>
      </c>
      <c r="G60" s="51">
        <v>24000</v>
      </c>
      <c r="H60" s="51">
        <v>25488</v>
      </c>
      <c r="I60" s="51">
        <v>0</v>
      </c>
      <c r="J60" s="51">
        <v>0</v>
      </c>
      <c r="K60" s="51">
        <v>0</v>
      </c>
      <c r="L60" s="225" t="s">
        <v>534</v>
      </c>
    </row>
    <row r="61" spans="1:58" ht="233.25" customHeight="1" x14ac:dyDescent="0.2">
      <c r="A61" s="706"/>
      <c r="B61" s="532"/>
      <c r="C61" s="596" t="s">
        <v>376</v>
      </c>
      <c r="D61" s="507" t="s">
        <v>10</v>
      </c>
      <c r="E61" s="594" t="s">
        <v>310</v>
      </c>
      <c r="F61" s="235" t="s">
        <v>13</v>
      </c>
      <c r="G61" s="51">
        <v>1269.7</v>
      </c>
      <c r="H61" s="51">
        <v>2581</v>
      </c>
      <c r="I61" s="567">
        <v>1543.7</v>
      </c>
      <c r="J61" s="567">
        <v>2500</v>
      </c>
      <c r="K61" s="567">
        <v>2675</v>
      </c>
      <c r="L61" s="225" t="s">
        <v>377</v>
      </c>
    </row>
    <row r="62" spans="1:58" ht="207" customHeight="1" x14ac:dyDescent="0.2">
      <c r="A62" s="706"/>
      <c r="B62" s="533"/>
      <c r="C62" s="593" t="s">
        <v>428</v>
      </c>
      <c r="D62" s="507" t="s">
        <v>10</v>
      </c>
      <c r="E62" s="594" t="s">
        <v>402</v>
      </c>
      <c r="F62" s="235" t="s">
        <v>13</v>
      </c>
      <c r="G62" s="51">
        <v>0</v>
      </c>
      <c r="H62" s="51">
        <v>1000</v>
      </c>
      <c r="I62" s="51">
        <v>0</v>
      </c>
      <c r="J62" s="51">
        <v>0</v>
      </c>
      <c r="K62" s="51">
        <v>0</v>
      </c>
      <c r="L62" s="510" t="s">
        <v>361</v>
      </c>
    </row>
    <row r="63" spans="1:58" s="6" customFormat="1" ht="70.5" customHeight="1" x14ac:dyDescent="0.2">
      <c r="A63" s="707"/>
      <c r="B63" s="733" t="s">
        <v>25</v>
      </c>
      <c r="C63" s="733"/>
      <c r="D63" s="733"/>
      <c r="E63" s="733"/>
      <c r="F63" s="51"/>
      <c r="G63" s="228">
        <f>G53+G54+G55+G56+G57+G60+G62+G61</f>
        <v>746276.09999999986</v>
      </c>
      <c r="H63" s="228">
        <f t="shared" ref="H63:K63" si="4">H53+H54+H55+H56+H57+H60+H62+H61</f>
        <v>754504.50000000012</v>
      </c>
      <c r="I63" s="228">
        <f t="shared" si="4"/>
        <v>449140.2</v>
      </c>
      <c r="J63" s="228">
        <f t="shared" si="4"/>
        <v>496510.8</v>
      </c>
      <c r="K63" s="228">
        <f t="shared" si="4"/>
        <v>531137</v>
      </c>
      <c r="L63" s="49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734" t="s">
        <v>131</v>
      </c>
      <c r="C64" s="735"/>
      <c r="D64" s="736"/>
      <c r="E64" s="736"/>
      <c r="F64" s="735"/>
      <c r="G64" s="735"/>
      <c r="H64" s="735"/>
      <c r="I64" s="735"/>
      <c r="J64" s="735"/>
      <c r="K64" s="735"/>
      <c r="L64" s="73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645" t="s">
        <v>8</v>
      </c>
      <c r="B65" s="738" t="s">
        <v>132</v>
      </c>
      <c r="C65" s="531" t="s">
        <v>133</v>
      </c>
      <c r="D65" s="739" t="s">
        <v>10</v>
      </c>
      <c r="E65" s="687" t="s">
        <v>516</v>
      </c>
      <c r="F65" s="245" t="s">
        <v>13</v>
      </c>
      <c r="G65" s="512">
        <v>492.6</v>
      </c>
      <c r="H65" s="512">
        <v>536.4</v>
      </c>
      <c r="I65" s="573">
        <v>595.1</v>
      </c>
      <c r="J65" s="573">
        <v>550</v>
      </c>
      <c r="K65" s="574">
        <v>588.5</v>
      </c>
      <c r="L65" s="741"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72.75" customHeight="1" x14ac:dyDescent="0.2">
      <c r="A66" s="646"/>
      <c r="B66" s="738"/>
      <c r="C66" s="241"/>
      <c r="D66" s="740"/>
      <c r="E66" s="688"/>
      <c r="F66" s="257" t="s">
        <v>401</v>
      </c>
      <c r="G66" s="250">
        <v>277.10000000000002</v>
      </c>
      <c r="H66" s="250">
        <v>236.4</v>
      </c>
      <c r="I66" s="575">
        <v>156.69999999999999</v>
      </c>
      <c r="J66" s="575"/>
      <c r="K66" s="576"/>
      <c r="L66" s="741"/>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44.5" customHeight="1" x14ac:dyDescent="0.2">
      <c r="A67" s="646"/>
      <c r="B67" s="722"/>
      <c r="C67" s="533" t="s">
        <v>346</v>
      </c>
      <c r="D67" s="483" t="s">
        <v>10</v>
      </c>
      <c r="E67" s="297" t="s">
        <v>516</v>
      </c>
      <c r="F67" s="513" t="s">
        <v>13</v>
      </c>
      <c r="G67" s="513">
        <v>156.6</v>
      </c>
      <c r="H67" s="361">
        <v>214</v>
      </c>
      <c r="I67" s="577">
        <v>144.6</v>
      </c>
      <c r="J67" s="577">
        <v>230.9</v>
      </c>
      <c r="K67" s="577">
        <v>247.1</v>
      </c>
      <c r="L67" s="742"/>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62.5" customHeight="1" x14ac:dyDescent="0.35">
      <c r="A68" s="646"/>
      <c r="B68" s="722"/>
      <c r="C68" s="496" t="s">
        <v>134</v>
      </c>
      <c r="D68" s="483" t="s">
        <v>10</v>
      </c>
      <c r="E68" s="297" t="s">
        <v>516</v>
      </c>
      <c r="F68" s="495" t="s">
        <v>66</v>
      </c>
      <c r="G68" s="495">
        <v>33905.199999999997</v>
      </c>
      <c r="H68" s="495">
        <v>37336.1</v>
      </c>
      <c r="I68" s="569">
        <v>39628.5</v>
      </c>
      <c r="J68" s="495">
        <v>43908.4</v>
      </c>
      <c r="K68" s="50">
        <v>46982</v>
      </c>
      <c r="L68" s="742"/>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70.5" customHeight="1" x14ac:dyDescent="0.2">
      <c r="A69" s="663"/>
      <c r="B69" s="697" t="s">
        <v>25</v>
      </c>
      <c r="C69" s="698"/>
      <c r="D69" s="698"/>
      <c r="E69" s="699"/>
      <c r="F69" s="50"/>
      <c r="G69" s="150">
        <f>G65+G67+G68</f>
        <v>34554.399999999994</v>
      </c>
      <c r="H69" s="150">
        <f t="shared" ref="H69:K69" si="5">H65+H67+H68</f>
        <v>38086.5</v>
      </c>
      <c r="I69" s="150">
        <f t="shared" si="5"/>
        <v>40368.199999999997</v>
      </c>
      <c r="J69" s="150">
        <f t="shared" si="5"/>
        <v>44689.3</v>
      </c>
      <c r="K69" s="150">
        <f t="shared" si="5"/>
        <v>47817.599999999999</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719" t="s">
        <v>135</v>
      </c>
      <c r="B70" s="720"/>
      <c r="C70" s="720"/>
      <c r="D70" s="720"/>
      <c r="E70" s="720"/>
      <c r="F70" s="720"/>
      <c r="G70" s="720"/>
      <c r="H70" s="720"/>
      <c r="I70" s="720"/>
      <c r="J70" s="720"/>
      <c r="K70" s="720"/>
      <c r="L70" s="721"/>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694" t="s">
        <v>234</v>
      </c>
      <c r="B71" s="722" t="s">
        <v>139</v>
      </c>
      <c r="C71" s="60" t="s">
        <v>443</v>
      </c>
      <c r="D71" s="483" t="s">
        <v>10</v>
      </c>
      <c r="E71" s="297" t="s">
        <v>516</v>
      </c>
      <c r="F71" s="125" t="s">
        <v>109</v>
      </c>
      <c r="G71" s="51">
        <v>0</v>
      </c>
      <c r="H71" s="51">
        <v>0</v>
      </c>
      <c r="I71" s="51">
        <v>0</v>
      </c>
      <c r="J71" s="51">
        <v>0</v>
      </c>
      <c r="K71" s="51">
        <v>0</v>
      </c>
      <c r="L71" s="723"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694"/>
      <c r="B72" s="722"/>
      <c r="C72" s="60" t="s">
        <v>140</v>
      </c>
      <c r="D72" s="483" t="s">
        <v>10</v>
      </c>
      <c r="E72" s="297" t="s">
        <v>516</v>
      </c>
      <c r="F72" s="125" t="s">
        <v>66</v>
      </c>
      <c r="G72" s="51">
        <v>1933.8</v>
      </c>
      <c r="H72" s="51">
        <v>2046</v>
      </c>
      <c r="I72" s="567">
        <v>1024.2</v>
      </c>
      <c r="J72" s="51">
        <v>1498.3</v>
      </c>
      <c r="K72" s="51">
        <v>1603.2</v>
      </c>
      <c r="L72" s="724"/>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58" customHeight="1" x14ac:dyDescent="0.45">
      <c r="A73" s="694"/>
      <c r="B73" s="722"/>
      <c r="C73" s="60" t="s">
        <v>141</v>
      </c>
      <c r="D73" s="483" t="s">
        <v>10</v>
      </c>
      <c r="E73" s="297" t="s">
        <v>516</v>
      </c>
      <c r="F73" s="125" t="s">
        <v>66</v>
      </c>
      <c r="G73" s="51">
        <v>515.70000000000005</v>
      </c>
      <c r="H73" s="51">
        <v>1163</v>
      </c>
      <c r="I73" s="567">
        <v>1337.5</v>
      </c>
      <c r="J73" s="567">
        <v>3183</v>
      </c>
      <c r="K73" s="567">
        <v>1211.3</v>
      </c>
      <c r="L73" s="724"/>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694"/>
      <c r="B74" s="725" t="s">
        <v>25</v>
      </c>
      <c r="C74" s="725"/>
      <c r="D74" s="725"/>
      <c r="E74" s="725"/>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726" t="s">
        <v>136</v>
      </c>
      <c r="B75" s="727"/>
      <c r="C75" s="728"/>
      <c r="D75" s="728"/>
      <c r="E75" s="728"/>
      <c r="F75" s="728"/>
      <c r="G75" s="728"/>
      <c r="H75" s="728"/>
      <c r="I75" s="728"/>
      <c r="J75" s="728"/>
      <c r="K75" s="728"/>
      <c r="L75" s="729"/>
    </row>
    <row r="76" spans="1:58" ht="387" customHeight="1" x14ac:dyDescent="0.2">
      <c r="A76" s="747" t="s">
        <v>235</v>
      </c>
      <c r="B76" s="687" t="s">
        <v>551</v>
      </c>
      <c r="C76" s="750" t="s">
        <v>142</v>
      </c>
      <c r="D76" s="752" t="s">
        <v>10</v>
      </c>
      <c r="E76" s="754" t="s">
        <v>9</v>
      </c>
      <c r="F76" s="756" t="s">
        <v>13</v>
      </c>
      <c r="G76" s="743">
        <v>25071</v>
      </c>
      <c r="H76" s="743">
        <v>34833.599999999999</v>
      </c>
      <c r="I76" s="743">
        <v>27456.799999999999</v>
      </c>
      <c r="J76" s="743">
        <v>33725.199999999997</v>
      </c>
      <c r="K76" s="743">
        <v>36086</v>
      </c>
      <c r="L76" s="745" t="s">
        <v>19</v>
      </c>
    </row>
    <row r="77" spans="1:58" ht="58.5" customHeight="1" x14ac:dyDescent="0.2">
      <c r="A77" s="748"/>
      <c r="B77" s="688"/>
      <c r="C77" s="751"/>
      <c r="D77" s="753"/>
      <c r="E77" s="755"/>
      <c r="F77" s="757"/>
      <c r="G77" s="744"/>
      <c r="H77" s="744"/>
      <c r="I77" s="744"/>
      <c r="J77" s="744"/>
      <c r="K77" s="744"/>
      <c r="L77" s="746"/>
    </row>
    <row r="78" spans="1:58" ht="99.75" customHeight="1" x14ac:dyDescent="0.2">
      <c r="A78" s="748"/>
      <c r="B78" s="687" t="s">
        <v>552</v>
      </c>
      <c r="C78" s="329" t="s">
        <v>255</v>
      </c>
      <c r="D78" s="330" t="s">
        <v>10</v>
      </c>
      <c r="E78" s="759" t="s">
        <v>108</v>
      </c>
      <c r="F78" s="331" t="s">
        <v>13</v>
      </c>
      <c r="G78" s="332">
        <v>6007.7</v>
      </c>
      <c r="H78" s="333">
        <v>6938.9</v>
      </c>
      <c r="I78" s="333">
        <v>6879.2</v>
      </c>
      <c r="J78" s="333">
        <v>9202.5</v>
      </c>
      <c r="K78" s="334">
        <v>9846.7000000000007</v>
      </c>
      <c r="L78" s="785" t="s">
        <v>144</v>
      </c>
    </row>
    <row r="79" spans="1:58" ht="165.75" customHeight="1" x14ac:dyDescent="0.45">
      <c r="A79" s="748"/>
      <c r="B79" s="758"/>
      <c r="C79" s="600" t="s">
        <v>422</v>
      </c>
      <c r="D79" s="752">
        <v>2021</v>
      </c>
      <c r="E79" s="755"/>
      <c r="F79" s="756" t="s">
        <v>427</v>
      </c>
      <c r="G79" s="518">
        <f>G80+G81+G82+G83</f>
        <v>900</v>
      </c>
      <c r="H79" s="518">
        <f>H80+H81+H82+H83</f>
        <v>0</v>
      </c>
      <c r="I79" s="518">
        <f>I80+I81+I82+I83</f>
        <v>0</v>
      </c>
      <c r="J79" s="518">
        <f>J80+J81+J82+J83</f>
        <v>0</v>
      </c>
      <c r="K79" s="336">
        <f>K80+K81+K82+K83</f>
        <v>0</v>
      </c>
      <c r="L79" s="786"/>
      <c r="N79" s="412"/>
    </row>
    <row r="80" spans="1:58" ht="51" customHeight="1" x14ac:dyDescent="0.2">
      <c r="A80" s="748"/>
      <c r="B80" s="758"/>
      <c r="C80" s="337" t="s">
        <v>423</v>
      </c>
      <c r="D80" s="753"/>
      <c r="E80" s="755"/>
      <c r="F80" s="757"/>
      <c r="G80" s="321">
        <v>15</v>
      </c>
      <c r="H80" s="322">
        <v>0</v>
      </c>
      <c r="I80" s="322">
        <v>0</v>
      </c>
      <c r="J80" s="322">
        <v>0</v>
      </c>
      <c r="K80" s="338">
        <v>0</v>
      </c>
      <c r="L80" s="786"/>
    </row>
    <row r="81" spans="1:12" ht="50.25" customHeight="1" x14ac:dyDescent="0.2">
      <c r="A81" s="748"/>
      <c r="B81" s="758"/>
      <c r="C81" s="337" t="s">
        <v>424</v>
      </c>
      <c r="D81" s="753"/>
      <c r="E81" s="755"/>
      <c r="F81" s="757"/>
      <c r="G81" s="321">
        <v>15</v>
      </c>
      <c r="H81" s="322">
        <v>0</v>
      </c>
      <c r="I81" s="322">
        <v>0</v>
      </c>
      <c r="J81" s="322">
        <v>0</v>
      </c>
      <c r="K81" s="338">
        <v>0</v>
      </c>
      <c r="L81" s="786"/>
    </row>
    <row r="82" spans="1:12" ht="36" customHeight="1" x14ac:dyDescent="0.2">
      <c r="A82" s="748"/>
      <c r="B82" s="758"/>
      <c r="C82" s="337" t="s">
        <v>425</v>
      </c>
      <c r="D82" s="753"/>
      <c r="E82" s="755"/>
      <c r="F82" s="757"/>
      <c r="G82" s="321">
        <v>370</v>
      </c>
      <c r="H82" s="322">
        <v>0</v>
      </c>
      <c r="I82" s="322">
        <v>0</v>
      </c>
      <c r="J82" s="322">
        <v>0</v>
      </c>
      <c r="K82" s="338">
        <v>0</v>
      </c>
      <c r="L82" s="786"/>
    </row>
    <row r="83" spans="1:12" ht="33" customHeight="1" x14ac:dyDescent="0.2">
      <c r="A83" s="748"/>
      <c r="B83" s="758"/>
      <c r="C83" s="327" t="s">
        <v>426</v>
      </c>
      <c r="D83" s="787"/>
      <c r="E83" s="760"/>
      <c r="F83" s="788"/>
      <c r="G83" s="339">
        <v>500</v>
      </c>
      <c r="H83" s="339">
        <v>0</v>
      </c>
      <c r="I83" s="339">
        <v>0</v>
      </c>
      <c r="J83" s="339">
        <v>0</v>
      </c>
      <c r="K83" s="340">
        <v>0</v>
      </c>
      <c r="L83" s="786"/>
    </row>
    <row r="84" spans="1:12" ht="82.5" customHeight="1" x14ac:dyDescent="0.2">
      <c r="A84" s="748"/>
      <c r="B84" s="886" t="s">
        <v>547</v>
      </c>
      <c r="C84" s="422" t="s">
        <v>545</v>
      </c>
      <c r="D84" s="789" t="s">
        <v>440</v>
      </c>
      <c r="E84" s="764" t="s">
        <v>460</v>
      </c>
      <c r="F84" s="792" t="s">
        <v>411</v>
      </c>
      <c r="G84" s="351"/>
      <c r="H84" s="351">
        <v>6498.8</v>
      </c>
      <c r="I84" s="351">
        <v>8100</v>
      </c>
      <c r="J84" s="351">
        <v>10304</v>
      </c>
      <c r="K84" s="352">
        <v>11025.3</v>
      </c>
      <c r="L84" s="766" t="s">
        <v>459</v>
      </c>
    </row>
    <row r="85" spans="1:12" ht="53.25" customHeight="1" x14ac:dyDescent="0.2">
      <c r="A85" s="748"/>
      <c r="B85" s="887"/>
      <c r="C85" s="468" t="s">
        <v>546</v>
      </c>
      <c r="D85" s="790"/>
      <c r="E85" s="791"/>
      <c r="F85" s="793"/>
      <c r="G85" s="351"/>
      <c r="H85" s="351"/>
      <c r="I85" s="328">
        <v>14</v>
      </c>
      <c r="J85" s="351"/>
      <c r="K85" s="352"/>
      <c r="L85" s="767"/>
    </row>
    <row r="86" spans="1:12" ht="168" customHeight="1" x14ac:dyDescent="0.2">
      <c r="A86" s="748"/>
      <c r="B86" s="887"/>
      <c r="C86" s="530" t="s">
        <v>444</v>
      </c>
      <c r="D86" s="790"/>
      <c r="E86" s="618" t="s">
        <v>461</v>
      </c>
      <c r="F86" s="793"/>
      <c r="G86" s="351"/>
      <c r="H86" s="351"/>
      <c r="I86" s="351"/>
      <c r="J86" s="351"/>
      <c r="K86" s="352"/>
      <c r="L86" s="767"/>
    </row>
    <row r="87" spans="1:12" ht="210.75" customHeight="1" x14ac:dyDescent="0.2">
      <c r="A87" s="748"/>
      <c r="B87" s="887"/>
      <c r="C87" s="422" t="s">
        <v>445</v>
      </c>
      <c r="D87" s="790"/>
      <c r="E87" s="619" t="s">
        <v>462</v>
      </c>
      <c r="F87" s="793"/>
      <c r="G87" s="351"/>
      <c r="H87" s="351"/>
      <c r="I87" s="351"/>
      <c r="J87" s="351"/>
      <c r="K87" s="352"/>
      <c r="L87" s="763"/>
    </row>
    <row r="88" spans="1:12" ht="132" customHeight="1" x14ac:dyDescent="0.2">
      <c r="A88" s="748"/>
      <c r="B88" s="537"/>
      <c r="C88" s="422" t="s">
        <v>446</v>
      </c>
      <c r="D88" s="790"/>
      <c r="E88" s="619" t="s">
        <v>460</v>
      </c>
      <c r="F88" s="793"/>
      <c r="G88" s="351"/>
      <c r="H88" s="351"/>
      <c r="I88" s="351"/>
      <c r="J88" s="351"/>
      <c r="K88" s="352"/>
      <c r="L88" s="763"/>
    </row>
    <row r="89" spans="1:12" ht="183" customHeight="1" x14ac:dyDescent="0.2">
      <c r="A89" s="748"/>
      <c r="B89" s="762"/>
      <c r="C89" s="422" t="s">
        <v>612</v>
      </c>
      <c r="D89" s="790"/>
      <c r="E89" s="764" t="s">
        <v>614</v>
      </c>
      <c r="F89" s="793"/>
      <c r="G89" s="328"/>
      <c r="H89" s="328"/>
      <c r="I89" s="328"/>
      <c r="J89" s="622">
        <f>J90</f>
        <v>72</v>
      </c>
      <c r="K89" s="623">
        <f>K90</f>
        <v>28.8</v>
      </c>
      <c r="L89" s="763"/>
    </row>
    <row r="90" spans="1:12" ht="81" customHeight="1" x14ac:dyDescent="0.2">
      <c r="A90" s="748"/>
      <c r="B90" s="763"/>
      <c r="C90" s="621" t="s">
        <v>613</v>
      </c>
      <c r="D90" s="790"/>
      <c r="E90" s="765"/>
      <c r="F90" s="793"/>
      <c r="G90" s="328"/>
      <c r="H90" s="328"/>
      <c r="I90" s="328"/>
      <c r="J90" s="328">
        <v>72</v>
      </c>
      <c r="K90" s="341">
        <v>28.8</v>
      </c>
      <c r="L90" s="763"/>
    </row>
    <row r="91" spans="1:12" ht="186" customHeight="1" x14ac:dyDescent="0.2">
      <c r="A91" s="748"/>
      <c r="B91" s="537"/>
      <c r="C91" s="422" t="s">
        <v>448</v>
      </c>
      <c r="D91" s="790"/>
      <c r="E91" s="619" t="s">
        <v>464</v>
      </c>
      <c r="F91" s="793"/>
      <c r="G91" s="328"/>
      <c r="H91" s="328"/>
      <c r="I91" s="328"/>
      <c r="J91" s="328"/>
      <c r="K91" s="341"/>
      <c r="L91" s="763"/>
    </row>
    <row r="92" spans="1:12" ht="146.25" customHeight="1" x14ac:dyDescent="0.2">
      <c r="A92" s="748"/>
      <c r="B92" s="537"/>
      <c r="C92" s="422" t="s">
        <v>449</v>
      </c>
      <c r="D92" s="790"/>
      <c r="E92" s="619" t="s">
        <v>465</v>
      </c>
      <c r="F92" s="793"/>
      <c r="G92" s="328"/>
      <c r="H92" s="328"/>
      <c r="I92" s="328"/>
      <c r="J92" s="328"/>
      <c r="K92" s="341"/>
      <c r="L92" s="763"/>
    </row>
    <row r="93" spans="1:12" ht="155.25" customHeight="1" x14ac:dyDescent="0.2">
      <c r="A93" s="748"/>
      <c r="B93" s="537"/>
      <c r="C93" s="422" t="s">
        <v>450</v>
      </c>
      <c r="D93" s="790"/>
      <c r="E93" s="619" t="s">
        <v>466</v>
      </c>
      <c r="F93" s="793"/>
      <c r="G93" s="328"/>
      <c r="H93" s="328"/>
      <c r="I93" s="328"/>
      <c r="J93" s="328"/>
      <c r="K93" s="341"/>
      <c r="L93" s="763"/>
    </row>
    <row r="94" spans="1:12" ht="207" customHeight="1" x14ac:dyDescent="0.2">
      <c r="A94" s="748"/>
      <c r="B94" s="537"/>
      <c r="C94" s="422" t="s">
        <v>451</v>
      </c>
      <c r="D94" s="790"/>
      <c r="E94" s="619" t="s">
        <v>467</v>
      </c>
      <c r="F94" s="793"/>
      <c r="G94" s="328"/>
      <c r="H94" s="328"/>
      <c r="I94" s="328"/>
      <c r="J94" s="328"/>
      <c r="K94" s="341"/>
      <c r="L94" s="763"/>
    </row>
    <row r="95" spans="1:12" ht="114.75" customHeight="1" x14ac:dyDescent="0.2">
      <c r="A95" s="748"/>
      <c r="B95" s="537"/>
      <c r="C95" s="422" t="s">
        <v>550</v>
      </c>
      <c r="D95" s="790"/>
      <c r="E95" s="619" t="s">
        <v>468</v>
      </c>
      <c r="F95" s="793"/>
      <c r="G95" s="351"/>
      <c r="H95" s="351"/>
      <c r="I95" s="351"/>
      <c r="J95" s="351"/>
      <c r="K95" s="352"/>
      <c r="L95" s="763"/>
    </row>
    <row r="96" spans="1:12" ht="117.75" customHeight="1" x14ac:dyDescent="0.2">
      <c r="A96" s="748"/>
      <c r="B96" s="537"/>
      <c r="C96" s="422" t="s">
        <v>475</v>
      </c>
      <c r="D96" s="790"/>
      <c r="E96" s="619" t="s">
        <v>460</v>
      </c>
      <c r="F96" s="793"/>
      <c r="G96" s="328"/>
      <c r="H96" s="328"/>
      <c r="I96" s="328"/>
      <c r="J96" s="328"/>
      <c r="K96" s="341"/>
      <c r="L96" s="763"/>
    </row>
    <row r="97" spans="1:13" ht="174.75" customHeight="1" x14ac:dyDescent="0.2">
      <c r="A97" s="748"/>
      <c r="B97" s="537"/>
      <c r="C97" s="423" t="s">
        <v>476</v>
      </c>
      <c r="D97" s="790"/>
      <c r="E97" s="618" t="s">
        <v>469</v>
      </c>
      <c r="F97" s="793"/>
      <c r="G97" s="342"/>
      <c r="H97" s="342"/>
      <c r="I97" s="342"/>
      <c r="J97" s="342"/>
      <c r="K97" s="343"/>
      <c r="L97" s="768"/>
    </row>
    <row r="98" spans="1:13" ht="276.75" customHeight="1" x14ac:dyDescent="0.2">
      <c r="A98" s="748"/>
      <c r="B98" s="537"/>
      <c r="C98" s="423" t="s">
        <v>529</v>
      </c>
      <c r="D98" s="790"/>
      <c r="E98" s="620" t="s">
        <v>538</v>
      </c>
      <c r="F98" s="131" t="s">
        <v>611</v>
      </c>
      <c r="G98" s="342"/>
      <c r="H98" s="374">
        <v>88.4</v>
      </c>
      <c r="I98" s="578">
        <v>3455.2</v>
      </c>
      <c r="J98" s="374">
        <v>6145</v>
      </c>
      <c r="K98" s="540">
        <v>3686.2</v>
      </c>
      <c r="L98" s="536" t="s">
        <v>494</v>
      </c>
    </row>
    <row r="99" spans="1:13" ht="63" customHeight="1" x14ac:dyDescent="0.2">
      <c r="A99" s="748"/>
      <c r="B99" s="886" t="s">
        <v>574</v>
      </c>
      <c r="C99" s="423" t="s">
        <v>576</v>
      </c>
      <c r="D99" s="790"/>
      <c r="E99" s="620" t="s">
        <v>6</v>
      </c>
      <c r="F99" s="538" t="s">
        <v>109</v>
      </c>
      <c r="G99" s="342"/>
      <c r="H99" s="374"/>
      <c r="I99" s="578"/>
      <c r="J99" s="342"/>
      <c r="K99" s="343"/>
      <c r="L99" s="713" t="s">
        <v>575</v>
      </c>
    </row>
    <row r="100" spans="1:13" ht="40.5" customHeight="1" x14ac:dyDescent="0.2">
      <c r="A100" s="748"/>
      <c r="B100" s="887"/>
      <c r="C100" s="423" t="s">
        <v>577</v>
      </c>
      <c r="D100" s="790"/>
      <c r="E100" s="620" t="s">
        <v>6</v>
      </c>
      <c r="F100" s="538" t="s">
        <v>109</v>
      </c>
      <c r="G100" s="342"/>
      <c r="H100" s="374"/>
      <c r="I100" s="529"/>
      <c r="J100" s="342"/>
      <c r="K100" s="343"/>
      <c r="L100" s="714"/>
    </row>
    <row r="101" spans="1:13" ht="93" customHeight="1" x14ac:dyDescent="0.2">
      <c r="A101" s="748"/>
      <c r="B101" s="887"/>
      <c r="C101" s="423" t="s">
        <v>578</v>
      </c>
      <c r="D101" s="790"/>
      <c r="E101" s="620" t="s">
        <v>6</v>
      </c>
      <c r="F101" s="538" t="s">
        <v>109</v>
      </c>
      <c r="G101" s="342"/>
      <c r="H101" s="374"/>
      <c r="I101" s="529"/>
      <c r="J101" s="342"/>
      <c r="K101" s="343"/>
      <c r="L101" s="714"/>
    </row>
    <row r="102" spans="1:13" ht="79.5" customHeight="1" x14ac:dyDescent="0.2">
      <c r="A102" s="748"/>
      <c r="B102" s="888"/>
      <c r="C102" s="423" t="s">
        <v>579</v>
      </c>
      <c r="D102" s="790"/>
      <c r="E102" s="620" t="s">
        <v>6</v>
      </c>
      <c r="F102" s="538" t="s">
        <v>109</v>
      </c>
      <c r="G102" s="342"/>
      <c r="H102" s="374"/>
      <c r="I102" s="529"/>
      <c r="J102" s="342"/>
      <c r="K102" s="343"/>
      <c r="L102" s="715"/>
    </row>
    <row r="103" spans="1:13" ht="54.75" customHeight="1" x14ac:dyDescent="0.2">
      <c r="A103" s="749"/>
      <c r="B103" s="761" t="s">
        <v>25</v>
      </c>
      <c r="C103" s="761"/>
      <c r="D103" s="761"/>
      <c r="E103" s="761"/>
      <c r="F103" s="344"/>
      <c r="G103" s="228">
        <f>G76+G78+G79+G84+G95+G102+G98</f>
        <v>31978.7</v>
      </c>
      <c r="H103" s="228">
        <f t="shared" ref="H103:I103" si="6">H76+H78+H79+H84+H95+H102+H98</f>
        <v>48359.700000000004</v>
      </c>
      <c r="I103" s="228">
        <f t="shared" si="6"/>
        <v>45891.199999999997</v>
      </c>
      <c r="J103" s="228">
        <f>J76+J78+J79+J84+J95+J102+J98+J89</f>
        <v>59448.7</v>
      </c>
      <c r="K103" s="228">
        <f>K76+K78+K79+K84+K95+K102+K98+K89</f>
        <v>60673</v>
      </c>
      <c r="L103" s="344"/>
      <c r="M103" s="383"/>
    </row>
    <row r="104" spans="1:13" ht="36" customHeight="1" x14ac:dyDescent="0.2">
      <c r="A104" s="769" t="s">
        <v>363</v>
      </c>
      <c r="B104" s="770"/>
      <c r="C104" s="771"/>
      <c r="D104" s="770"/>
      <c r="E104" s="770"/>
      <c r="F104" s="770"/>
      <c r="G104" s="770"/>
      <c r="H104" s="770"/>
      <c r="I104" s="770"/>
      <c r="J104" s="770"/>
      <c r="K104" s="770"/>
      <c r="L104" s="772"/>
    </row>
    <row r="105" spans="1:13" ht="146.25" customHeight="1" x14ac:dyDescent="0.2">
      <c r="A105" s="645" t="s">
        <v>236</v>
      </c>
      <c r="B105" s="773" t="s">
        <v>399</v>
      </c>
      <c r="C105" s="434" t="s">
        <v>452</v>
      </c>
      <c r="D105" s="776" t="s">
        <v>10</v>
      </c>
      <c r="E105" s="779" t="s">
        <v>406</v>
      </c>
      <c r="F105" s="653" t="s">
        <v>13</v>
      </c>
      <c r="G105" s="44">
        <f>G106+G107+G108+G109+G110+G111</f>
        <v>104.3</v>
      </c>
      <c r="H105" s="44">
        <v>184.3</v>
      </c>
      <c r="I105" s="44">
        <v>0</v>
      </c>
      <c r="J105" s="44">
        <v>93.4</v>
      </c>
      <c r="K105" s="44">
        <v>99.9</v>
      </c>
      <c r="L105" s="782" t="s">
        <v>357</v>
      </c>
    </row>
    <row r="106" spans="1:13" ht="47.25" customHeight="1" x14ac:dyDescent="0.2">
      <c r="A106" s="646"/>
      <c r="B106" s="774"/>
      <c r="C106" s="345" t="s">
        <v>453</v>
      </c>
      <c r="D106" s="777"/>
      <c r="E106" s="780"/>
      <c r="F106" s="654"/>
      <c r="G106" s="347">
        <v>14.1</v>
      </c>
      <c r="H106" s="347">
        <v>0</v>
      </c>
      <c r="I106" s="347">
        <v>0</v>
      </c>
      <c r="J106" s="347">
        <v>0</v>
      </c>
      <c r="K106" s="347">
        <v>0</v>
      </c>
      <c r="L106" s="783"/>
    </row>
    <row r="107" spans="1:13" ht="31.5" customHeight="1" x14ac:dyDescent="0.2">
      <c r="A107" s="646"/>
      <c r="B107" s="774"/>
      <c r="C107" s="345" t="s">
        <v>454</v>
      </c>
      <c r="D107" s="777"/>
      <c r="E107" s="780"/>
      <c r="F107" s="654"/>
      <c r="G107" s="347">
        <v>14</v>
      </c>
      <c r="H107" s="347">
        <v>0</v>
      </c>
      <c r="I107" s="347">
        <v>0</v>
      </c>
      <c r="J107" s="347">
        <v>0</v>
      </c>
      <c r="K107" s="347">
        <v>0</v>
      </c>
      <c r="L107" s="783"/>
    </row>
    <row r="108" spans="1:13" ht="31.5" customHeight="1" x14ac:dyDescent="0.2">
      <c r="A108" s="646"/>
      <c r="B108" s="774"/>
      <c r="C108" s="345" t="s">
        <v>455</v>
      </c>
      <c r="D108" s="777"/>
      <c r="E108" s="780"/>
      <c r="F108" s="654"/>
      <c r="G108" s="347">
        <v>14.2</v>
      </c>
      <c r="H108" s="347">
        <v>0</v>
      </c>
      <c r="I108" s="347">
        <v>0</v>
      </c>
      <c r="J108" s="347">
        <v>0</v>
      </c>
      <c r="K108" s="347">
        <v>0</v>
      </c>
      <c r="L108" s="783"/>
    </row>
    <row r="109" spans="1:13" ht="20.25" customHeight="1" x14ac:dyDescent="0.2">
      <c r="A109" s="646"/>
      <c r="B109" s="774"/>
      <c r="C109" s="345" t="s">
        <v>456</v>
      </c>
      <c r="D109" s="777"/>
      <c r="E109" s="780"/>
      <c r="F109" s="654"/>
      <c r="G109" s="347">
        <v>25</v>
      </c>
      <c r="H109" s="347">
        <v>0</v>
      </c>
      <c r="I109" s="347">
        <v>0</v>
      </c>
      <c r="J109" s="347">
        <v>0</v>
      </c>
      <c r="K109" s="347">
        <v>0</v>
      </c>
      <c r="L109" s="783"/>
    </row>
    <row r="110" spans="1:13" ht="21" customHeight="1" x14ac:dyDescent="0.2">
      <c r="A110" s="646"/>
      <c r="B110" s="774"/>
      <c r="C110" s="345" t="s">
        <v>457</v>
      </c>
      <c r="D110" s="777"/>
      <c r="E110" s="780"/>
      <c r="F110" s="654"/>
      <c r="G110" s="347">
        <v>29.3</v>
      </c>
      <c r="H110" s="347">
        <v>0</v>
      </c>
      <c r="I110" s="347">
        <v>0</v>
      </c>
      <c r="J110" s="347">
        <v>0</v>
      </c>
      <c r="K110" s="347">
        <v>0</v>
      </c>
      <c r="L110" s="783"/>
    </row>
    <row r="111" spans="1:13" ht="36.75" customHeight="1" x14ac:dyDescent="0.2">
      <c r="A111" s="646"/>
      <c r="B111" s="775"/>
      <c r="C111" s="346" t="s">
        <v>458</v>
      </c>
      <c r="D111" s="778"/>
      <c r="E111" s="781"/>
      <c r="F111" s="655"/>
      <c r="G111" s="347">
        <v>7.7</v>
      </c>
      <c r="H111" s="347">
        <v>0</v>
      </c>
      <c r="I111" s="347">
        <v>0</v>
      </c>
      <c r="J111" s="347">
        <v>0</v>
      </c>
      <c r="K111" s="347">
        <v>0</v>
      </c>
      <c r="L111" s="784"/>
    </row>
    <row r="112" spans="1:13" ht="228.75" customHeight="1" x14ac:dyDescent="0.2">
      <c r="A112" s="646"/>
      <c r="B112" s="184" t="s">
        <v>378</v>
      </c>
      <c r="C112" s="539" t="s">
        <v>379</v>
      </c>
      <c r="D112" s="483" t="s">
        <v>10</v>
      </c>
      <c r="E112" s="496" t="s">
        <v>380</v>
      </c>
      <c r="F112" s="495" t="s">
        <v>13</v>
      </c>
      <c r="G112" s="50">
        <v>0</v>
      </c>
      <c r="H112" s="50">
        <v>10</v>
      </c>
      <c r="I112" s="50">
        <v>0</v>
      </c>
      <c r="J112" s="50">
        <v>0</v>
      </c>
      <c r="K112" s="50">
        <v>0</v>
      </c>
      <c r="L112" s="49" t="s">
        <v>381</v>
      </c>
    </row>
    <row r="113" spans="1:13" ht="318.75" customHeight="1" x14ac:dyDescent="0.2">
      <c r="A113" s="646"/>
      <c r="B113" s="488" t="s">
        <v>261</v>
      </c>
      <c r="C113" s="280" t="s">
        <v>387</v>
      </c>
      <c r="D113" s="504" t="s">
        <v>10</v>
      </c>
      <c r="E113" s="497" t="s">
        <v>386</v>
      </c>
      <c r="F113" s="500" t="s">
        <v>13</v>
      </c>
      <c r="G113" s="55">
        <v>39.799999999999997</v>
      </c>
      <c r="H113" s="55">
        <v>80</v>
      </c>
      <c r="I113" s="565">
        <v>25</v>
      </c>
      <c r="J113" s="565">
        <v>50</v>
      </c>
      <c r="K113" s="565">
        <v>53.5</v>
      </c>
      <c r="L113" s="500" t="s">
        <v>385</v>
      </c>
    </row>
    <row r="114" spans="1:13" ht="102" customHeight="1" x14ac:dyDescent="0.2">
      <c r="A114" s="646"/>
      <c r="B114" s="656" t="s">
        <v>145</v>
      </c>
      <c r="C114" s="53" t="s">
        <v>146</v>
      </c>
      <c r="D114" s="504" t="s">
        <v>10</v>
      </c>
      <c r="E114" s="601" t="s">
        <v>32</v>
      </c>
      <c r="F114" s="500" t="s">
        <v>33</v>
      </c>
      <c r="G114" s="55"/>
      <c r="H114" s="55"/>
      <c r="I114" s="55"/>
      <c r="J114" s="55"/>
      <c r="K114" s="68"/>
      <c r="L114" s="500" t="s">
        <v>17</v>
      </c>
      <c r="M114" s="2"/>
    </row>
    <row r="115" spans="1:13" ht="142.5" customHeight="1" x14ac:dyDescent="0.2">
      <c r="A115" s="646"/>
      <c r="B115" s="658"/>
      <c r="C115" s="53" t="s">
        <v>147</v>
      </c>
      <c r="D115" s="504" t="s">
        <v>10</v>
      </c>
      <c r="E115" s="238" t="s">
        <v>393</v>
      </c>
      <c r="F115" s="285" t="s">
        <v>30</v>
      </c>
      <c r="G115" s="55"/>
      <c r="H115" s="55"/>
      <c r="I115" s="55"/>
      <c r="J115" s="55"/>
      <c r="K115" s="68"/>
      <c r="L115" s="500" t="s">
        <v>392</v>
      </c>
      <c r="M115" s="2"/>
    </row>
    <row r="116" spans="1:13" ht="315.75" customHeight="1" x14ac:dyDescent="0.2">
      <c r="A116" s="646"/>
      <c r="B116" s="304" t="s">
        <v>274</v>
      </c>
      <c r="C116" s="280" t="s">
        <v>388</v>
      </c>
      <c r="D116" s="504" t="s">
        <v>10</v>
      </c>
      <c r="E116" s="297" t="s">
        <v>389</v>
      </c>
      <c r="F116" s="285" t="s">
        <v>30</v>
      </c>
      <c r="G116" s="55"/>
      <c r="H116" s="55"/>
      <c r="I116" s="55"/>
      <c r="J116" s="55"/>
      <c r="K116" s="68"/>
      <c r="L116" s="500" t="s">
        <v>35</v>
      </c>
      <c r="M116" s="2"/>
    </row>
    <row r="117" spans="1:13" ht="144" customHeight="1" x14ac:dyDescent="0.2">
      <c r="A117" s="646"/>
      <c r="B117" s="69"/>
      <c r="C117" s="53" t="s">
        <v>269</v>
      </c>
      <c r="D117" s="504" t="s">
        <v>10</v>
      </c>
      <c r="E117" s="601" t="s">
        <v>390</v>
      </c>
      <c r="F117" s="41" t="s">
        <v>13</v>
      </c>
      <c r="G117" s="55">
        <v>0</v>
      </c>
      <c r="H117" s="55">
        <v>100</v>
      </c>
      <c r="I117" s="565">
        <v>0</v>
      </c>
      <c r="J117" s="565">
        <v>1000</v>
      </c>
      <c r="K117" s="565">
        <v>1070</v>
      </c>
      <c r="L117" s="495" t="s">
        <v>20</v>
      </c>
      <c r="M117" s="2"/>
    </row>
    <row r="118" spans="1:13" ht="188.25" customHeight="1" x14ac:dyDescent="0.2">
      <c r="A118" s="646"/>
      <c r="B118" s="488" t="s">
        <v>279</v>
      </c>
      <c r="C118" s="238" t="s">
        <v>394</v>
      </c>
      <c r="D118" s="504" t="s">
        <v>10</v>
      </c>
      <c r="E118" s="601" t="s">
        <v>391</v>
      </c>
      <c r="F118" s="285" t="s">
        <v>30</v>
      </c>
      <c r="G118" s="55"/>
      <c r="H118" s="55"/>
      <c r="I118" s="55"/>
      <c r="J118" s="55"/>
      <c r="K118" s="68"/>
      <c r="L118" s="500" t="s">
        <v>34</v>
      </c>
      <c r="M118" s="2"/>
    </row>
    <row r="119" spans="1:13" ht="30" customHeight="1" x14ac:dyDescent="0.2">
      <c r="A119" s="663"/>
      <c r="B119" s="527" t="s">
        <v>25</v>
      </c>
      <c r="C119" s="70"/>
      <c r="D119" s="70"/>
      <c r="E119" s="519"/>
      <c r="F119" s="41"/>
      <c r="G119" s="59">
        <f>G118+G117+G116+G115+G114+G113+G112+G105</f>
        <v>144.1</v>
      </c>
      <c r="H119" s="59">
        <f t="shared" ref="H119:K119" si="7">H118+H117+H116+H115+H114+H113+H112+H105</f>
        <v>374.3</v>
      </c>
      <c r="I119" s="59">
        <f t="shared" si="7"/>
        <v>25</v>
      </c>
      <c r="J119" s="59">
        <f t="shared" si="7"/>
        <v>1143.4000000000001</v>
      </c>
      <c r="K119" s="59">
        <f t="shared" si="7"/>
        <v>1223.4000000000001</v>
      </c>
      <c r="L119" s="500"/>
      <c r="M119" s="384">
        <f>G119+H119+I119+J119+K119</f>
        <v>2910.2000000000003</v>
      </c>
    </row>
    <row r="120" spans="1:13" ht="65.25" customHeight="1" x14ac:dyDescent="0.2">
      <c r="A120" s="672" t="s">
        <v>143</v>
      </c>
      <c r="B120" s="672"/>
      <c r="C120" s="672"/>
      <c r="D120" s="672"/>
      <c r="E120" s="672"/>
      <c r="F120" s="672"/>
      <c r="G120" s="672"/>
      <c r="H120" s="672"/>
      <c r="I120" s="672"/>
      <c r="J120" s="672"/>
      <c r="K120" s="672"/>
      <c r="L120" s="672"/>
    </row>
    <row r="121" spans="1:13" ht="363" customHeight="1" x14ac:dyDescent="0.2">
      <c r="A121" s="694" t="s">
        <v>233</v>
      </c>
      <c r="B121" s="695" t="s">
        <v>148</v>
      </c>
      <c r="C121" s="53" t="s">
        <v>149</v>
      </c>
      <c r="D121" s="547" t="s">
        <v>10</v>
      </c>
      <c r="E121" s="461" t="s">
        <v>300</v>
      </c>
      <c r="F121" s="41" t="s">
        <v>270</v>
      </c>
      <c r="G121" s="55"/>
      <c r="H121" s="62"/>
      <c r="I121" s="62"/>
      <c r="J121" s="62"/>
      <c r="K121" s="68"/>
      <c r="L121" s="552" t="s">
        <v>157</v>
      </c>
    </row>
    <row r="122" spans="1:13" ht="135" customHeight="1" x14ac:dyDescent="0.2">
      <c r="A122" s="694"/>
      <c r="B122" s="695"/>
      <c r="C122" s="53" t="s">
        <v>150</v>
      </c>
      <c r="D122" s="547" t="s">
        <v>10</v>
      </c>
      <c r="E122" s="548" t="s">
        <v>76</v>
      </c>
      <c r="F122" s="41" t="s">
        <v>33</v>
      </c>
      <c r="G122" s="55"/>
      <c r="H122" s="62"/>
      <c r="I122" s="62"/>
      <c r="J122" s="62"/>
      <c r="K122" s="68"/>
      <c r="L122" s="550" t="s">
        <v>95</v>
      </c>
    </row>
    <row r="123" spans="1:13" ht="350.25" customHeight="1" x14ac:dyDescent="0.2">
      <c r="A123" s="694"/>
      <c r="B123" s="546" t="s">
        <v>284</v>
      </c>
      <c r="C123" s="60" t="s">
        <v>151</v>
      </c>
      <c r="D123" s="547" t="s">
        <v>10</v>
      </c>
      <c r="E123" s="547" t="s">
        <v>77</v>
      </c>
      <c r="F123" s="277" t="s">
        <v>30</v>
      </c>
      <c r="G123" s="55"/>
      <c r="H123" s="62"/>
      <c r="I123" s="62"/>
      <c r="J123" s="62"/>
      <c r="K123" s="68"/>
      <c r="L123" s="550" t="s">
        <v>94</v>
      </c>
    </row>
    <row r="124" spans="1:13" ht="297" customHeight="1" x14ac:dyDescent="0.2">
      <c r="A124" s="694"/>
      <c r="B124" s="546" t="s">
        <v>152</v>
      </c>
      <c r="C124" s="280" t="s">
        <v>280</v>
      </c>
      <c r="D124" s="547" t="s">
        <v>10</v>
      </c>
      <c r="E124" s="547" t="s">
        <v>78</v>
      </c>
      <c r="F124" s="41" t="s">
        <v>33</v>
      </c>
      <c r="G124" s="55"/>
      <c r="H124" s="62"/>
      <c r="I124" s="62"/>
      <c r="J124" s="62"/>
      <c r="K124" s="68"/>
      <c r="L124" s="550" t="s">
        <v>96</v>
      </c>
    </row>
    <row r="125" spans="1:13" ht="287.25" customHeight="1" x14ac:dyDescent="0.2">
      <c r="A125" s="694"/>
      <c r="B125" s="546" t="s">
        <v>153</v>
      </c>
      <c r="C125" s="590" t="s">
        <v>154</v>
      </c>
      <c r="D125" s="547" t="s">
        <v>10</v>
      </c>
      <c r="E125" s="547" t="s">
        <v>78</v>
      </c>
      <c r="F125" s="41" t="s">
        <v>33</v>
      </c>
      <c r="G125" s="55"/>
      <c r="H125" s="62"/>
      <c r="I125" s="62"/>
      <c r="J125" s="62"/>
      <c r="K125" s="68"/>
      <c r="L125" s="550" t="s">
        <v>36</v>
      </c>
    </row>
    <row r="126" spans="1:13" ht="149.25" customHeight="1" x14ac:dyDescent="0.2">
      <c r="A126" s="694"/>
      <c r="B126" s="695" t="s">
        <v>281</v>
      </c>
      <c r="C126" s="545" t="s">
        <v>155</v>
      </c>
      <c r="D126" s="547" t="s">
        <v>10</v>
      </c>
      <c r="E126" s="547" t="s">
        <v>78</v>
      </c>
      <c r="F126" s="41" t="s">
        <v>33</v>
      </c>
      <c r="G126" s="55"/>
      <c r="H126" s="62"/>
      <c r="I126" s="62"/>
      <c r="J126" s="62"/>
      <c r="K126" s="68"/>
      <c r="L126" s="550" t="s">
        <v>97</v>
      </c>
    </row>
    <row r="127" spans="1:13" ht="155.25" customHeight="1" x14ac:dyDescent="0.2">
      <c r="A127" s="694"/>
      <c r="B127" s="695"/>
      <c r="C127" s="53" t="s">
        <v>227</v>
      </c>
      <c r="D127" s="547" t="s">
        <v>10</v>
      </c>
      <c r="E127" s="547" t="s">
        <v>78</v>
      </c>
      <c r="F127" s="41" t="s">
        <v>33</v>
      </c>
      <c r="G127" s="55"/>
      <c r="H127" s="62"/>
      <c r="I127" s="62"/>
      <c r="J127" s="62"/>
      <c r="K127" s="68"/>
      <c r="L127" s="550" t="s">
        <v>98</v>
      </c>
    </row>
    <row r="128" spans="1:13" ht="192" customHeight="1" x14ac:dyDescent="0.2">
      <c r="A128" s="694"/>
      <c r="B128" s="695"/>
      <c r="C128" s="53" t="s">
        <v>226</v>
      </c>
      <c r="D128" s="547" t="s">
        <v>10</v>
      </c>
      <c r="E128" s="547" t="s">
        <v>78</v>
      </c>
      <c r="F128" s="41" t="s">
        <v>33</v>
      </c>
      <c r="G128" s="55"/>
      <c r="H128" s="62"/>
      <c r="I128" s="62"/>
      <c r="J128" s="62"/>
      <c r="K128" s="68"/>
      <c r="L128" s="550" t="s">
        <v>37</v>
      </c>
    </row>
    <row r="129" spans="1:13" ht="231.75" customHeight="1" x14ac:dyDescent="0.2">
      <c r="A129" s="694"/>
      <c r="B129" s="695"/>
      <c r="C129" s="53" t="s">
        <v>156</v>
      </c>
      <c r="D129" s="547" t="s">
        <v>10</v>
      </c>
      <c r="E129" s="547" t="s">
        <v>285</v>
      </c>
      <c r="F129" s="41" t="s">
        <v>33</v>
      </c>
      <c r="G129" s="55"/>
      <c r="H129" s="62"/>
      <c r="I129" s="62"/>
      <c r="J129" s="62"/>
      <c r="K129" s="68"/>
      <c r="L129" s="550" t="s">
        <v>37</v>
      </c>
    </row>
    <row r="130" spans="1:13" ht="351.75" customHeight="1" x14ac:dyDescent="0.2">
      <c r="A130" s="694"/>
      <c r="B130" s="546" t="s">
        <v>308</v>
      </c>
      <c r="C130" s="590" t="s">
        <v>282</v>
      </c>
      <c r="D130" s="547" t="s">
        <v>10</v>
      </c>
      <c r="E130" s="547" t="s">
        <v>38</v>
      </c>
      <c r="F130" s="277" t="s">
        <v>30</v>
      </c>
      <c r="G130" s="55"/>
      <c r="H130" s="62"/>
      <c r="I130" s="62"/>
      <c r="J130" s="62"/>
      <c r="K130" s="68"/>
      <c r="L130" s="550" t="s">
        <v>99</v>
      </c>
    </row>
    <row r="131" spans="1:13" ht="409.5" customHeight="1" x14ac:dyDescent="0.2">
      <c r="A131" s="694"/>
      <c r="B131" s="546" t="s">
        <v>307</v>
      </c>
      <c r="C131" s="53" t="s">
        <v>283</v>
      </c>
      <c r="D131" s="547" t="s">
        <v>10</v>
      </c>
      <c r="E131" s="547" t="s">
        <v>39</v>
      </c>
      <c r="F131" s="589" t="s">
        <v>40</v>
      </c>
      <c r="G131" s="55"/>
      <c r="H131" s="62"/>
      <c r="I131" s="87"/>
      <c r="J131" s="62"/>
      <c r="K131" s="68"/>
      <c r="L131" s="550" t="s">
        <v>100</v>
      </c>
    </row>
    <row r="132" spans="1:13" ht="166.5" customHeight="1" x14ac:dyDescent="0.2">
      <c r="A132" s="694"/>
      <c r="B132" s="815" t="s">
        <v>599</v>
      </c>
      <c r="C132" s="610" t="s">
        <v>606</v>
      </c>
      <c r="D132" s="653" t="s">
        <v>10</v>
      </c>
      <c r="E132" s="882" t="s">
        <v>600</v>
      </c>
      <c r="F132" s="613" t="s">
        <v>109</v>
      </c>
      <c r="G132" s="602"/>
      <c r="H132" s="604"/>
      <c r="I132" s="604"/>
      <c r="J132" s="604"/>
      <c r="K132" s="606"/>
      <c r="L132" s="650" t="s">
        <v>601</v>
      </c>
    </row>
    <row r="133" spans="1:13" ht="118.5" customHeight="1" x14ac:dyDescent="0.2">
      <c r="A133" s="694"/>
      <c r="B133" s="881"/>
      <c r="C133" s="280" t="s">
        <v>605</v>
      </c>
      <c r="D133" s="654"/>
      <c r="E133" s="883"/>
      <c r="F133" s="613" t="s">
        <v>109</v>
      </c>
      <c r="G133" s="608"/>
      <c r="H133" s="87"/>
      <c r="I133" s="87"/>
      <c r="J133" s="87"/>
      <c r="K133" s="609"/>
      <c r="L133" s="651"/>
    </row>
    <row r="134" spans="1:13" ht="169.5" customHeight="1" x14ac:dyDescent="0.2">
      <c r="A134" s="694"/>
      <c r="B134" s="816"/>
      <c r="C134" s="611" t="s">
        <v>607</v>
      </c>
      <c r="D134" s="655"/>
      <c r="E134" s="884"/>
      <c r="F134" s="613" t="s">
        <v>109</v>
      </c>
      <c r="G134" s="603"/>
      <c r="H134" s="605"/>
      <c r="I134" s="605"/>
      <c r="J134" s="605"/>
      <c r="K134" s="607"/>
      <c r="L134" s="652"/>
    </row>
    <row r="135" spans="1:13" ht="182.25" customHeight="1" x14ac:dyDescent="0.2">
      <c r="A135" s="694"/>
      <c r="B135" s="656" t="s">
        <v>602</v>
      </c>
      <c r="C135" s="616" t="s">
        <v>608</v>
      </c>
      <c r="D135" s="653" t="s">
        <v>10</v>
      </c>
      <c r="E135" s="650" t="s">
        <v>604</v>
      </c>
      <c r="F135" s="613" t="s">
        <v>109</v>
      </c>
      <c r="G135" s="602"/>
      <c r="H135" s="604"/>
      <c r="I135" s="604"/>
      <c r="J135" s="604"/>
      <c r="K135" s="606"/>
      <c r="L135" s="650" t="s">
        <v>603</v>
      </c>
    </row>
    <row r="136" spans="1:13" ht="387.75" customHeight="1" x14ac:dyDescent="0.2">
      <c r="A136" s="694"/>
      <c r="B136" s="657"/>
      <c r="C136" s="617" t="s">
        <v>609</v>
      </c>
      <c r="D136" s="654"/>
      <c r="E136" s="651"/>
      <c r="F136" s="614" t="s">
        <v>109</v>
      </c>
      <c r="G136" s="608"/>
      <c r="H136" s="87"/>
      <c r="I136" s="87"/>
      <c r="J136" s="87"/>
      <c r="K136" s="609"/>
      <c r="L136" s="651"/>
    </row>
    <row r="137" spans="1:13" ht="244.5" customHeight="1" x14ac:dyDescent="0.2">
      <c r="A137" s="694"/>
      <c r="B137" s="658"/>
      <c r="C137" s="616" t="s">
        <v>610</v>
      </c>
      <c r="D137" s="655"/>
      <c r="E137" s="652"/>
      <c r="F137" s="614" t="s">
        <v>109</v>
      </c>
      <c r="G137" s="586"/>
      <c r="H137" s="587"/>
      <c r="I137" s="587"/>
      <c r="J137" s="587"/>
      <c r="K137" s="588"/>
      <c r="L137" s="652"/>
    </row>
    <row r="138" spans="1:13" ht="31.5" customHeight="1" x14ac:dyDescent="0.2">
      <c r="A138" s="694"/>
      <c r="B138" s="551" t="s">
        <v>25</v>
      </c>
      <c r="C138" s="280"/>
      <c r="D138" s="550"/>
      <c r="E138" s="550"/>
      <c r="F138" s="41"/>
      <c r="G138" s="59">
        <f>G131+G130+G129+G128+G127+G126+G125+G124+G123+G122+G121</f>
        <v>0</v>
      </c>
      <c r="H138" s="59">
        <f>H131+H130+H129+H128+H127+H126+H125+H124+H123+H122+H121</f>
        <v>0</v>
      </c>
      <c r="I138" s="59">
        <f>I131+I130+I129+I128+I127+I126+I125+I124+I123+I122+I121</f>
        <v>0</v>
      </c>
      <c r="J138" s="59">
        <f>J131+J130+J129+J128+J127+J126+J125+J124+J123+J122+J121</f>
        <v>0</v>
      </c>
      <c r="K138" s="59">
        <f>K131+K130+K129+K128+K127+K126+K125+K124+K123+K122+K121</f>
        <v>0</v>
      </c>
      <c r="L138" s="550"/>
      <c r="M138" s="383"/>
    </row>
    <row r="139" spans="1:13" ht="35.25" customHeight="1" x14ac:dyDescent="0.2">
      <c r="A139" s="794" t="s">
        <v>137</v>
      </c>
      <c r="B139" s="795"/>
      <c r="C139" s="795"/>
      <c r="D139" s="795"/>
      <c r="E139" s="795"/>
      <c r="F139" s="795"/>
      <c r="G139" s="795"/>
      <c r="H139" s="795"/>
      <c r="I139" s="795"/>
      <c r="J139" s="795"/>
      <c r="K139" s="795"/>
      <c r="L139" s="795"/>
    </row>
    <row r="140" spans="1:13" ht="216" customHeight="1" x14ac:dyDescent="0.2">
      <c r="A140" s="645" t="s">
        <v>237</v>
      </c>
      <c r="B140" s="695" t="s">
        <v>158</v>
      </c>
      <c r="C140" s="488" t="s">
        <v>159</v>
      </c>
      <c r="D140" s="486" t="s">
        <v>10</v>
      </c>
      <c r="E140" s="486" t="s">
        <v>499</v>
      </c>
      <c r="F140" s="349" t="s">
        <v>30</v>
      </c>
      <c r="G140" s="486"/>
      <c r="H140" s="486"/>
      <c r="I140" s="486"/>
      <c r="J140" s="486"/>
      <c r="K140" s="486"/>
      <c r="L140" s="612" t="s">
        <v>41</v>
      </c>
    </row>
    <row r="141" spans="1:13" ht="341.25" customHeight="1" x14ac:dyDescent="0.2">
      <c r="A141" s="646"/>
      <c r="B141" s="695"/>
      <c r="C141" s="430" t="s">
        <v>160</v>
      </c>
      <c r="D141" s="486" t="s">
        <v>10</v>
      </c>
      <c r="E141" s="486" t="s">
        <v>498</v>
      </c>
      <c r="F141" s="349" t="s">
        <v>30</v>
      </c>
      <c r="G141" s="91"/>
      <c r="H141" s="91"/>
      <c r="I141" s="91"/>
      <c r="J141" s="91"/>
      <c r="K141" s="91"/>
      <c r="L141" s="517" t="s">
        <v>42</v>
      </c>
    </row>
    <row r="142" spans="1:13" ht="328.5" customHeight="1" x14ac:dyDescent="0.2">
      <c r="A142" s="646"/>
      <c r="B142" s="695"/>
      <c r="C142" s="488" t="s">
        <v>161</v>
      </c>
      <c r="D142" s="486" t="s">
        <v>10</v>
      </c>
      <c r="E142" s="517" t="s">
        <v>498</v>
      </c>
      <c r="F142" s="349" t="s">
        <v>30</v>
      </c>
      <c r="G142" s="486"/>
      <c r="H142" s="486"/>
      <c r="I142" s="486"/>
      <c r="J142" s="486"/>
      <c r="K142" s="486"/>
      <c r="L142" s="517" t="s">
        <v>43</v>
      </c>
    </row>
    <row r="143" spans="1:13" ht="223.5" customHeight="1" x14ac:dyDescent="0.2">
      <c r="A143" s="646"/>
      <c r="B143" s="695"/>
      <c r="C143" s="592" t="s">
        <v>496</v>
      </c>
      <c r="D143" s="486" t="s">
        <v>10</v>
      </c>
      <c r="E143" s="486" t="s">
        <v>497</v>
      </c>
      <c r="F143" s="349" t="s">
        <v>30</v>
      </c>
      <c r="G143" s="486"/>
      <c r="H143" s="486"/>
      <c r="I143" s="486"/>
      <c r="J143" s="486"/>
      <c r="K143" s="486"/>
      <c r="L143" s="517" t="s">
        <v>44</v>
      </c>
    </row>
    <row r="144" spans="1:13" ht="236.25" customHeight="1" x14ac:dyDescent="0.35">
      <c r="A144" s="646"/>
      <c r="B144" s="488" t="s">
        <v>162</v>
      </c>
      <c r="C144" s="488" t="s">
        <v>163</v>
      </c>
      <c r="D144" s="486" t="s">
        <v>10</v>
      </c>
      <c r="E144" s="486" t="s">
        <v>499</v>
      </c>
      <c r="F144" s="349" t="s">
        <v>30</v>
      </c>
      <c r="G144" s="486"/>
      <c r="H144" s="486"/>
      <c r="I144" s="486"/>
      <c r="J144" s="486"/>
      <c r="K144" s="486"/>
      <c r="L144" s="591" t="s">
        <v>45</v>
      </c>
    </row>
    <row r="145" spans="1:12" ht="246.75" customHeight="1" x14ac:dyDescent="0.2">
      <c r="A145" s="646"/>
      <c r="B145" s="796" t="s">
        <v>164</v>
      </c>
      <c r="C145" s="488" t="s">
        <v>165</v>
      </c>
      <c r="D145" s="486" t="s">
        <v>10</v>
      </c>
      <c r="E145" s="486" t="s">
        <v>500</v>
      </c>
      <c r="F145" s="349" t="s">
        <v>30</v>
      </c>
      <c r="G145" s="486"/>
      <c r="H145" s="486"/>
      <c r="I145" s="486"/>
      <c r="J145" s="486"/>
      <c r="K145" s="486"/>
      <c r="L145" s="517" t="s">
        <v>46</v>
      </c>
    </row>
    <row r="146" spans="1:12" ht="409.5" customHeight="1" x14ac:dyDescent="0.2">
      <c r="A146" s="646"/>
      <c r="B146" s="796"/>
      <c r="C146" s="656" t="s">
        <v>510</v>
      </c>
      <c r="D146" s="645" t="s">
        <v>10</v>
      </c>
      <c r="E146" s="645" t="s">
        <v>501</v>
      </c>
      <c r="F146" s="799" t="s">
        <v>30</v>
      </c>
      <c r="G146" s="645"/>
      <c r="H146" s="645"/>
      <c r="I146" s="645"/>
      <c r="J146" s="645"/>
      <c r="K146" s="645"/>
      <c r="L146" s="645" t="s">
        <v>47</v>
      </c>
    </row>
    <row r="147" spans="1:12" ht="303" customHeight="1" x14ac:dyDescent="0.2">
      <c r="A147" s="646"/>
      <c r="B147" s="796"/>
      <c r="C147" s="658"/>
      <c r="D147" s="663"/>
      <c r="E147" s="663"/>
      <c r="F147" s="800"/>
      <c r="G147" s="663"/>
      <c r="H147" s="663"/>
      <c r="I147" s="663"/>
      <c r="J147" s="663"/>
      <c r="K147" s="663"/>
      <c r="L147" s="663"/>
    </row>
    <row r="148" spans="1:12" ht="185.25" customHeight="1" x14ac:dyDescent="0.2">
      <c r="A148" s="646"/>
      <c r="B148" s="796"/>
      <c r="C148" s="488" t="s">
        <v>166</v>
      </c>
      <c r="D148" s="486" t="s">
        <v>10</v>
      </c>
      <c r="E148" s="486" t="s">
        <v>502</v>
      </c>
      <c r="F148" s="349" t="s">
        <v>30</v>
      </c>
      <c r="G148" s="486"/>
      <c r="H148" s="486"/>
      <c r="I148" s="486"/>
      <c r="J148" s="486"/>
      <c r="K148" s="486"/>
      <c r="L148" s="517" t="s">
        <v>48</v>
      </c>
    </row>
    <row r="149" spans="1:12" ht="370.5" customHeight="1" x14ac:dyDescent="0.2">
      <c r="A149" s="646"/>
      <c r="B149" s="796"/>
      <c r="C149" s="488" t="s">
        <v>230</v>
      </c>
      <c r="D149" s="486" t="s">
        <v>10</v>
      </c>
      <c r="E149" s="486" t="s">
        <v>503</v>
      </c>
      <c r="F149" s="349" t="s">
        <v>30</v>
      </c>
      <c r="G149" s="486"/>
      <c r="H149" s="486"/>
      <c r="I149" s="486"/>
      <c r="J149" s="486"/>
      <c r="K149" s="486"/>
      <c r="L149" s="517" t="s">
        <v>49</v>
      </c>
    </row>
    <row r="150" spans="1:12" ht="204" customHeight="1" x14ac:dyDescent="0.2">
      <c r="A150" s="646"/>
      <c r="B150" s="796"/>
      <c r="C150" s="488" t="s">
        <v>167</v>
      </c>
      <c r="D150" s="486" t="s">
        <v>10</v>
      </c>
      <c r="E150" s="486" t="s">
        <v>502</v>
      </c>
      <c r="F150" s="349" t="s">
        <v>30</v>
      </c>
      <c r="G150" s="486"/>
      <c r="H150" s="486"/>
      <c r="I150" s="486"/>
      <c r="J150" s="486"/>
      <c r="K150" s="486"/>
      <c r="L150" s="517" t="s">
        <v>50</v>
      </c>
    </row>
    <row r="151" spans="1:12" ht="252.75" customHeight="1" x14ac:dyDescent="0.2">
      <c r="A151" s="646"/>
      <c r="B151" s="796"/>
      <c r="C151" s="488" t="s">
        <v>168</v>
      </c>
      <c r="D151" s="486" t="s">
        <v>10</v>
      </c>
      <c r="E151" s="486" t="s">
        <v>498</v>
      </c>
      <c r="F151" s="349" t="s">
        <v>30</v>
      </c>
      <c r="G151" s="486"/>
      <c r="H151" s="486"/>
      <c r="I151" s="486"/>
      <c r="J151" s="486"/>
      <c r="K151" s="486"/>
      <c r="L151" s="517" t="s">
        <v>51</v>
      </c>
    </row>
    <row r="152" spans="1:12" ht="409.6" customHeight="1" x14ac:dyDescent="0.2">
      <c r="A152" s="646"/>
      <c r="B152" s="695" t="s">
        <v>169</v>
      </c>
      <c r="C152" s="797" t="s">
        <v>170</v>
      </c>
      <c r="D152" s="645" t="s">
        <v>10</v>
      </c>
      <c r="E152" s="645" t="s">
        <v>504</v>
      </c>
      <c r="F152" s="799" t="s">
        <v>30</v>
      </c>
      <c r="G152" s="645"/>
      <c r="H152" s="645"/>
      <c r="I152" s="645"/>
      <c r="J152" s="645"/>
      <c r="K152" s="645"/>
      <c r="L152" s="801" t="s">
        <v>52</v>
      </c>
    </row>
    <row r="153" spans="1:12" ht="39.75" customHeight="1" x14ac:dyDescent="0.2">
      <c r="A153" s="646"/>
      <c r="B153" s="695"/>
      <c r="C153" s="798"/>
      <c r="D153" s="663"/>
      <c r="E153" s="663"/>
      <c r="F153" s="800"/>
      <c r="G153" s="663"/>
      <c r="H153" s="663"/>
      <c r="I153" s="663"/>
      <c r="J153" s="663"/>
      <c r="K153" s="663"/>
      <c r="L153" s="802"/>
    </row>
    <row r="154" spans="1:12" ht="391.5" customHeight="1" x14ac:dyDescent="0.2">
      <c r="A154" s="646"/>
      <c r="B154" s="695"/>
      <c r="C154" s="488" t="s">
        <v>171</v>
      </c>
      <c r="D154" s="486" t="s">
        <v>10</v>
      </c>
      <c r="E154" s="486" t="s">
        <v>505</v>
      </c>
      <c r="F154" s="349" t="s">
        <v>30</v>
      </c>
      <c r="G154" s="486"/>
      <c r="H154" s="486"/>
      <c r="I154" s="486"/>
      <c r="J154" s="486"/>
      <c r="K154" s="486"/>
      <c r="L154" s="517" t="s">
        <v>53</v>
      </c>
    </row>
    <row r="155" spans="1:12" ht="211.5" customHeight="1" x14ac:dyDescent="0.2">
      <c r="A155" s="646"/>
      <c r="B155" s="695"/>
      <c r="C155" s="488" t="s">
        <v>172</v>
      </c>
      <c r="D155" s="486" t="s">
        <v>10</v>
      </c>
      <c r="E155" s="486" t="s">
        <v>498</v>
      </c>
      <c r="F155" s="349" t="s">
        <v>30</v>
      </c>
      <c r="G155" s="486"/>
      <c r="H155" s="486"/>
      <c r="I155" s="486"/>
      <c r="J155" s="486"/>
      <c r="K155" s="486"/>
      <c r="L155" s="517" t="s">
        <v>54</v>
      </c>
    </row>
    <row r="156" spans="1:12" ht="279" customHeight="1" x14ac:dyDescent="0.2">
      <c r="A156" s="646"/>
      <c r="B156" s="695" t="s">
        <v>173</v>
      </c>
      <c r="C156" s="488" t="s">
        <v>511</v>
      </c>
      <c r="D156" s="486" t="s">
        <v>10</v>
      </c>
      <c r="E156" s="486" t="s">
        <v>536</v>
      </c>
      <c r="F156" s="349" t="s">
        <v>30</v>
      </c>
      <c r="G156" s="486"/>
      <c r="H156" s="486"/>
      <c r="I156" s="486"/>
      <c r="J156" s="486"/>
      <c r="K156" s="486"/>
      <c r="L156" s="517" t="s">
        <v>55</v>
      </c>
    </row>
    <row r="157" spans="1:12" ht="285" customHeight="1" x14ac:dyDescent="0.2">
      <c r="A157" s="646"/>
      <c r="B157" s="695"/>
      <c r="C157" s="488" t="s">
        <v>174</v>
      </c>
      <c r="D157" s="486" t="s">
        <v>10</v>
      </c>
      <c r="E157" s="486" t="s">
        <v>517</v>
      </c>
      <c r="F157" s="349" t="s">
        <v>30</v>
      </c>
      <c r="G157" s="486"/>
      <c r="H157" s="486"/>
      <c r="I157" s="486"/>
      <c r="J157" s="486"/>
      <c r="K157" s="486"/>
      <c r="L157" s="494" t="s">
        <v>56</v>
      </c>
    </row>
    <row r="158" spans="1:12" ht="201.75" customHeight="1" x14ac:dyDescent="0.2">
      <c r="A158" s="646"/>
      <c r="B158" s="695" t="s">
        <v>175</v>
      </c>
      <c r="C158" s="488" t="s">
        <v>176</v>
      </c>
      <c r="D158" s="486" t="s">
        <v>10</v>
      </c>
      <c r="E158" s="486" t="s">
        <v>500</v>
      </c>
      <c r="F158" s="349" t="s">
        <v>30</v>
      </c>
      <c r="G158" s="486"/>
      <c r="H158" s="486"/>
      <c r="I158" s="486"/>
      <c r="J158" s="486"/>
      <c r="K158" s="486"/>
      <c r="L158" s="517" t="s">
        <v>57</v>
      </c>
    </row>
    <row r="159" spans="1:12" ht="201" customHeight="1" x14ac:dyDescent="0.2">
      <c r="A159" s="646"/>
      <c r="B159" s="695"/>
      <c r="C159" s="488" t="s">
        <v>177</v>
      </c>
      <c r="D159" s="486" t="s">
        <v>10</v>
      </c>
      <c r="E159" s="486" t="s">
        <v>506</v>
      </c>
      <c r="F159" s="349" t="s">
        <v>30</v>
      </c>
      <c r="G159" s="486"/>
      <c r="H159" s="486"/>
      <c r="I159" s="486"/>
      <c r="J159" s="486"/>
      <c r="K159" s="486"/>
      <c r="L159" s="517" t="s">
        <v>58</v>
      </c>
    </row>
    <row r="160" spans="1:12" ht="181.5" customHeight="1" x14ac:dyDescent="0.2">
      <c r="A160" s="646"/>
      <c r="B160" s="695"/>
      <c r="C160" s="488" t="s">
        <v>178</v>
      </c>
      <c r="D160" s="486" t="s">
        <v>10</v>
      </c>
      <c r="E160" s="486" t="s">
        <v>507</v>
      </c>
      <c r="F160" s="349" t="s">
        <v>30</v>
      </c>
      <c r="G160" s="486"/>
      <c r="H160" s="486"/>
      <c r="I160" s="486"/>
      <c r="J160" s="486"/>
      <c r="K160" s="486"/>
      <c r="L160" s="517" t="s">
        <v>59</v>
      </c>
    </row>
    <row r="161" spans="1:14" ht="198" customHeight="1" x14ac:dyDescent="0.2">
      <c r="A161" s="646"/>
      <c r="B161" s="695"/>
      <c r="C161" s="488" t="s">
        <v>400</v>
      </c>
      <c r="D161" s="486" t="s">
        <v>10</v>
      </c>
      <c r="E161" s="486" t="s">
        <v>506</v>
      </c>
      <c r="F161" s="349" t="s">
        <v>30</v>
      </c>
      <c r="G161" s="486"/>
      <c r="H161" s="486"/>
      <c r="I161" s="486"/>
      <c r="J161" s="486"/>
      <c r="K161" s="486"/>
      <c r="L161" s="517" t="s">
        <v>60</v>
      </c>
    </row>
    <row r="162" spans="1:14" ht="388.5" customHeight="1" x14ac:dyDescent="0.2">
      <c r="A162" s="646"/>
      <c r="B162" s="488" t="s">
        <v>398</v>
      </c>
      <c r="C162" s="488" t="s">
        <v>179</v>
      </c>
      <c r="D162" s="486" t="s">
        <v>10</v>
      </c>
      <c r="E162" s="486" t="s">
        <v>508</v>
      </c>
      <c r="F162" s="349" t="s">
        <v>30</v>
      </c>
      <c r="G162" s="486"/>
      <c r="H162" s="486"/>
      <c r="I162" s="486"/>
      <c r="J162" s="486"/>
      <c r="K162" s="486"/>
      <c r="L162" s="517" t="s">
        <v>61</v>
      </c>
    </row>
    <row r="163" spans="1:14" ht="364.5" customHeight="1" x14ac:dyDescent="0.2">
      <c r="A163" s="646"/>
      <c r="B163" s="488" t="s">
        <v>256</v>
      </c>
      <c r="C163" s="488" t="s">
        <v>382</v>
      </c>
      <c r="D163" s="486" t="s">
        <v>10</v>
      </c>
      <c r="E163" s="584" t="s">
        <v>509</v>
      </c>
      <c r="F163" s="120" t="s">
        <v>360</v>
      </c>
      <c r="G163" s="92">
        <v>135.6</v>
      </c>
      <c r="H163" s="92">
        <v>23.8</v>
      </c>
      <c r="I163" s="579">
        <v>18.2</v>
      </c>
      <c r="J163" s="579">
        <v>29.3</v>
      </c>
      <c r="K163" s="579">
        <v>30.6</v>
      </c>
      <c r="L163" s="517" t="s">
        <v>383</v>
      </c>
    </row>
    <row r="164" spans="1:14" ht="409.6" customHeight="1" x14ac:dyDescent="0.2">
      <c r="A164" s="646"/>
      <c r="B164" s="645" t="s">
        <v>180</v>
      </c>
      <c r="C164" s="656" t="s">
        <v>181</v>
      </c>
      <c r="D164" s="645" t="s">
        <v>10</v>
      </c>
      <c r="E164" s="645" t="s">
        <v>6</v>
      </c>
      <c r="F164" s="645" t="s">
        <v>30</v>
      </c>
      <c r="G164" s="645"/>
      <c r="H164" s="645"/>
      <c r="I164" s="645"/>
      <c r="J164" s="645"/>
      <c r="K164" s="645"/>
      <c r="L164" s="645" t="s">
        <v>62</v>
      </c>
    </row>
    <row r="165" spans="1:14" ht="71.25" customHeight="1" x14ac:dyDescent="0.2">
      <c r="A165" s="646"/>
      <c r="B165" s="663"/>
      <c r="C165" s="658"/>
      <c r="D165" s="663"/>
      <c r="E165" s="663"/>
      <c r="F165" s="663"/>
      <c r="G165" s="663"/>
      <c r="H165" s="663"/>
      <c r="I165" s="663"/>
      <c r="J165" s="663"/>
      <c r="K165" s="663"/>
      <c r="L165" s="663"/>
    </row>
    <row r="166" spans="1:14" ht="196.5" customHeight="1" x14ac:dyDescent="0.2">
      <c r="A166" s="646"/>
      <c r="B166" s="488" t="s">
        <v>182</v>
      </c>
      <c r="C166" s="488" t="s">
        <v>183</v>
      </c>
      <c r="D166" s="486" t="s">
        <v>10</v>
      </c>
      <c r="E166" s="486" t="s">
        <v>298</v>
      </c>
      <c r="F166" s="349" t="s">
        <v>30</v>
      </c>
      <c r="G166" s="486"/>
      <c r="H166" s="486"/>
      <c r="I166" s="486"/>
      <c r="J166" s="486"/>
      <c r="K166" s="486"/>
      <c r="L166" s="517" t="s">
        <v>63</v>
      </c>
    </row>
    <row r="167" spans="1:14" ht="67.5" customHeight="1" x14ac:dyDescent="0.2">
      <c r="A167" s="663"/>
      <c r="B167" s="527" t="s">
        <v>25</v>
      </c>
      <c r="C167" s="488"/>
      <c r="D167" s="486"/>
      <c r="E167" s="488"/>
      <c r="F167" s="495"/>
      <c r="G167" s="54">
        <f>G166+G164+G163+G162+G161+G160+G159+G158+G157+G156+G155+G154+G152+G151+G150+G149+G148+G146+G145+G144+G143+G142+G141+G140</f>
        <v>135.6</v>
      </c>
      <c r="H167" s="54">
        <f t="shared" ref="H167:K167" si="8">H166+H164+H163+H162+H161+H160+H159+H158+H157+H156+H155+H154+H152+H151+H150+H149+H148+H146+H145+H144+H143+H142+H141+H140</f>
        <v>23.8</v>
      </c>
      <c r="I167" s="54">
        <f t="shared" si="8"/>
        <v>18.2</v>
      </c>
      <c r="J167" s="54">
        <f t="shared" si="8"/>
        <v>29.3</v>
      </c>
      <c r="K167" s="54">
        <f t="shared" si="8"/>
        <v>30.6</v>
      </c>
      <c r="L167" s="517"/>
      <c r="M167" s="386"/>
    </row>
    <row r="168" spans="1:14" ht="67.5" customHeight="1" x14ac:dyDescent="0.2">
      <c r="A168" s="803" t="s">
        <v>303</v>
      </c>
      <c r="B168" s="703"/>
      <c r="C168" s="703"/>
      <c r="D168" s="703"/>
      <c r="E168" s="703"/>
      <c r="F168" s="703"/>
      <c r="G168" s="703"/>
      <c r="H168" s="703"/>
      <c r="I168" s="703"/>
      <c r="J168" s="703"/>
      <c r="K168" s="703"/>
      <c r="L168" s="704"/>
    </row>
    <row r="169" spans="1:14" ht="338.25" customHeight="1" x14ac:dyDescent="0.2">
      <c r="A169" s="694" t="s">
        <v>238</v>
      </c>
      <c r="B169" s="488" t="s">
        <v>484</v>
      </c>
      <c r="C169" s="496" t="s">
        <v>441</v>
      </c>
      <c r="D169" s="486" t="s">
        <v>10</v>
      </c>
      <c r="E169" s="486" t="s">
        <v>6</v>
      </c>
      <c r="F169" s="501" t="s">
        <v>13</v>
      </c>
      <c r="G169" s="92">
        <v>160</v>
      </c>
      <c r="H169" s="92">
        <v>220</v>
      </c>
      <c r="I169" s="579">
        <v>160</v>
      </c>
      <c r="J169" s="579">
        <v>240</v>
      </c>
      <c r="K169" s="579">
        <v>240</v>
      </c>
      <c r="L169" s="49" t="s">
        <v>14</v>
      </c>
    </row>
    <row r="170" spans="1:14" ht="130.5" customHeight="1" x14ac:dyDescent="0.45">
      <c r="A170" s="694"/>
      <c r="B170" s="656" t="s">
        <v>184</v>
      </c>
      <c r="C170" s="804" t="s">
        <v>304</v>
      </c>
      <c r="D170" s="656" t="s">
        <v>10</v>
      </c>
      <c r="E170" s="700" t="s">
        <v>518</v>
      </c>
      <c r="F170" s="316"/>
      <c r="G170" s="314">
        <f>G171+G172</f>
        <v>7626.1</v>
      </c>
      <c r="H170" s="92">
        <v>0</v>
      </c>
      <c r="I170" s="92">
        <v>0</v>
      </c>
      <c r="J170" s="92">
        <v>0</v>
      </c>
      <c r="K170" s="92">
        <v>0</v>
      </c>
      <c r="L170" s="801" t="s">
        <v>64</v>
      </c>
      <c r="N170" s="414"/>
    </row>
    <row r="171" spans="1:14" ht="57.75" customHeight="1" x14ac:dyDescent="0.2">
      <c r="A171" s="694"/>
      <c r="B171" s="657"/>
      <c r="C171" s="805"/>
      <c r="D171" s="657"/>
      <c r="E171" s="701"/>
      <c r="F171" s="317" t="s">
        <v>420</v>
      </c>
      <c r="G171" s="318">
        <v>3509.5</v>
      </c>
      <c r="H171" s="319">
        <v>0</v>
      </c>
      <c r="I171" s="319">
        <v>0</v>
      </c>
      <c r="J171" s="319">
        <v>0</v>
      </c>
      <c r="K171" s="319">
        <v>0</v>
      </c>
      <c r="L171" s="808"/>
    </row>
    <row r="172" spans="1:14" ht="119.25" customHeight="1" x14ac:dyDescent="0.2">
      <c r="A172" s="694"/>
      <c r="B172" s="658"/>
      <c r="C172" s="806"/>
      <c r="D172" s="658"/>
      <c r="E172" s="807"/>
      <c r="F172" s="320" t="s">
        <v>421</v>
      </c>
      <c r="G172" s="318">
        <v>4116.6000000000004</v>
      </c>
      <c r="H172" s="319">
        <v>0</v>
      </c>
      <c r="I172" s="319">
        <v>0</v>
      </c>
      <c r="J172" s="319">
        <v>0</v>
      </c>
      <c r="K172" s="319">
        <v>0</v>
      </c>
      <c r="L172" s="802"/>
    </row>
    <row r="173" spans="1:14" ht="45" customHeight="1" x14ac:dyDescent="0.2">
      <c r="A173" s="645"/>
      <c r="B173" s="305" t="s">
        <v>25</v>
      </c>
      <c r="C173" s="490"/>
      <c r="D173" s="487"/>
      <c r="E173" s="490"/>
      <c r="F173" s="502"/>
      <c r="G173" s="306">
        <f>G169+G170</f>
        <v>7786.1</v>
      </c>
      <c r="H173" s="306">
        <f t="shared" ref="H173:K173" si="9">H169+H170</f>
        <v>220</v>
      </c>
      <c r="I173" s="306">
        <f t="shared" si="9"/>
        <v>160</v>
      </c>
      <c r="J173" s="306">
        <f t="shared" si="9"/>
        <v>240</v>
      </c>
      <c r="K173" s="306">
        <f t="shared" si="9"/>
        <v>240</v>
      </c>
      <c r="L173" s="512"/>
      <c r="M173" s="385"/>
    </row>
    <row r="174" spans="1:14" ht="44.25" customHeight="1" x14ac:dyDescent="0.2">
      <c r="A174" s="296"/>
      <c r="B174" s="736" t="s">
        <v>231</v>
      </c>
      <c r="C174" s="736"/>
      <c r="D174" s="736"/>
      <c r="E174" s="736"/>
      <c r="F174" s="736"/>
      <c r="G174" s="736"/>
      <c r="H174" s="736"/>
      <c r="I174" s="736"/>
      <c r="J174" s="736"/>
      <c r="K174" s="736"/>
      <c r="L174" s="737"/>
    </row>
    <row r="175" spans="1:14" ht="348.75" customHeight="1" x14ac:dyDescent="0.2">
      <c r="A175" s="646" t="s">
        <v>232</v>
      </c>
      <c r="B175" s="805" t="s">
        <v>483</v>
      </c>
      <c r="C175" s="375" t="s">
        <v>480</v>
      </c>
      <c r="D175" s="307" t="s">
        <v>10</v>
      </c>
      <c r="E175" s="499" t="s">
        <v>6</v>
      </c>
      <c r="F175" s="526" t="s">
        <v>13</v>
      </c>
      <c r="G175" s="308">
        <v>284</v>
      </c>
      <c r="H175" s="309">
        <v>4727.8</v>
      </c>
      <c r="I175" s="580">
        <v>8345.6</v>
      </c>
      <c r="J175" s="580">
        <v>8100</v>
      </c>
      <c r="K175" s="580">
        <v>8667</v>
      </c>
      <c r="L175" s="811" t="s">
        <v>14</v>
      </c>
    </row>
    <row r="176" spans="1:14" ht="218.25" customHeight="1" x14ac:dyDescent="0.45">
      <c r="A176" s="646"/>
      <c r="B176" s="806"/>
      <c r="C176" s="93" t="s">
        <v>442</v>
      </c>
      <c r="D176" s="94" t="s">
        <v>10</v>
      </c>
      <c r="E176" s="461" t="s">
        <v>516</v>
      </c>
      <c r="F176" s="122" t="s">
        <v>66</v>
      </c>
      <c r="G176" s="55">
        <v>8272.2999999999993</v>
      </c>
      <c r="H176" s="51">
        <v>2521.1999999999998</v>
      </c>
      <c r="I176" s="51">
        <v>0</v>
      </c>
      <c r="J176" s="51">
        <v>0</v>
      </c>
      <c r="K176" s="51">
        <v>0</v>
      </c>
      <c r="L176" s="692"/>
      <c r="N176" s="412"/>
    </row>
    <row r="177" spans="1:14" ht="104.25" customHeight="1" x14ac:dyDescent="0.45">
      <c r="A177" s="646"/>
      <c r="B177" s="656" t="s">
        <v>530</v>
      </c>
      <c r="C177" s="488" t="s">
        <v>286</v>
      </c>
      <c r="D177" s="486" t="s">
        <v>10</v>
      </c>
      <c r="E177" s="486" t="s">
        <v>228</v>
      </c>
      <c r="F177" s="349" t="s">
        <v>30</v>
      </c>
      <c r="G177" s="486"/>
      <c r="H177" s="486"/>
      <c r="I177" s="486"/>
      <c r="J177" s="486"/>
      <c r="K177" s="486"/>
      <c r="L177" s="656" t="s">
        <v>65</v>
      </c>
      <c r="N177" s="412"/>
    </row>
    <row r="178" spans="1:14" ht="209.25" customHeight="1" x14ac:dyDescent="0.45">
      <c r="A178" s="646"/>
      <c r="B178" s="657"/>
      <c r="C178" s="597" t="s">
        <v>287</v>
      </c>
      <c r="D178" s="487" t="s">
        <v>10</v>
      </c>
      <c r="E178" s="462" t="s">
        <v>512</v>
      </c>
      <c r="F178" s="310" t="s">
        <v>267</v>
      </c>
      <c r="G178" s="486"/>
      <c r="H178" s="486"/>
      <c r="I178" s="486"/>
      <c r="J178" s="486"/>
      <c r="K178" s="486"/>
      <c r="L178" s="658"/>
      <c r="N178" s="412"/>
    </row>
    <row r="179" spans="1:14" ht="322.5" customHeight="1" x14ac:dyDescent="0.45">
      <c r="A179" s="701"/>
      <c r="B179" s="657"/>
      <c r="C179" s="585" t="s">
        <v>472</v>
      </c>
      <c r="D179" s="487" t="s">
        <v>10</v>
      </c>
      <c r="E179" s="371" t="s">
        <v>554</v>
      </c>
      <c r="F179" s="493" t="s">
        <v>250</v>
      </c>
      <c r="G179" s="624">
        <v>1328.9</v>
      </c>
      <c r="H179" s="624"/>
      <c r="I179" s="625">
        <f>15303.6+1644.7</f>
        <v>16948.3</v>
      </c>
      <c r="J179" s="625">
        <v>10092</v>
      </c>
      <c r="K179" s="625"/>
      <c r="L179" s="446" t="s">
        <v>251</v>
      </c>
      <c r="N179" s="412"/>
    </row>
    <row r="180" spans="1:14" ht="409.5" customHeight="1" x14ac:dyDescent="0.45">
      <c r="A180" s="701"/>
      <c r="B180" s="657"/>
      <c r="C180" s="812" t="s">
        <v>513</v>
      </c>
      <c r="D180" s="742">
        <v>2023</v>
      </c>
      <c r="E180" s="742" t="s">
        <v>492</v>
      </c>
      <c r="F180" s="742" t="s">
        <v>13</v>
      </c>
      <c r="G180" s="742"/>
      <c r="H180" s="742"/>
      <c r="I180" s="809">
        <v>237.6</v>
      </c>
      <c r="J180" s="810">
        <v>640</v>
      </c>
      <c r="K180" s="809">
        <v>684.8</v>
      </c>
      <c r="L180" s="742" t="s">
        <v>14</v>
      </c>
      <c r="N180" s="412"/>
    </row>
    <row r="181" spans="1:14" ht="150.75" customHeight="1" x14ac:dyDescent="0.45">
      <c r="A181" s="701"/>
      <c r="B181" s="658"/>
      <c r="C181" s="812"/>
      <c r="D181" s="742"/>
      <c r="E181" s="742"/>
      <c r="F181" s="742"/>
      <c r="G181" s="742"/>
      <c r="H181" s="742"/>
      <c r="I181" s="809"/>
      <c r="J181" s="810"/>
      <c r="K181" s="809"/>
      <c r="L181" s="742"/>
      <c r="N181" s="412"/>
    </row>
    <row r="182" spans="1:14" ht="40.5" customHeight="1" x14ac:dyDescent="0.45">
      <c r="A182" s="701"/>
      <c r="B182" s="402" t="s">
        <v>25</v>
      </c>
      <c r="C182" s="403"/>
      <c r="D182" s="404"/>
      <c r="E182" s="405"/>
      <c r="F182" s="242"/>
      <c r="G182" s="406">
        <f>G178+G176+G175+G177+G180+G179</f>
        <v>9885.1999999999989</v>
      </c>
      <c r="H182" s="406">
        <f t="shared" ref="H182:K182" si="10">H178+H176+H175+H177+H180+H179</f>
        <v>7249</v>
      </c>
      <c r="I182" s="406">
        <f t="shared" si="10"/>
        <v>25531.5</v>
      </c>
      <c r="J182" s="406">
        <f t="shared" si="10"/>
        <v>18832</v>
      </c>
      <c r="K182" s="406">
        <f t="shared" si="10"/>
        <v>9351.7999999999993</v>
      </c>
      <c r="L182" s="501"/>
      <c r="M182" s="383"/>
      <c r="N182" s="412"/>
    </row>
    <row r="183" spans="1:14" ht="93" customHeight="1" x14ac:dyDescent="0.45">
      <c r="A183" s="727" t="s">
        <v>533</v>
      </c>
      <c r="B183" s="727"/>
      <c r="C183" s="727"/>
      <c r="D183" s="727"/>
      <c r="E183" s="727"/>
      <c r="F183" s="727"/>
      <c r="G183" s="727"/>
      <c r="H183" s="727"/>
      <c r="I183" s="727"/>
      <c r="J183" s="727"/>
      <c r="K183" s="727"/>
      <c r="L183" s="727"/>
      <c r="N183" s="412"/>
    </row>
    <row r="184" spans="1:14" ht="403.5" customHeight="1" x14ac:dyDescent="0.2">
      <c r="A184" s="694" t="s">
        <v>239</v>
      </c>
      <c r="B184" s="695" t="s">
        <v>535</v>
      </c>
      <c r="C184" s="488" t="s">
        <v>288</v>
      </c>
      <c r="D184" s="494" t="s">
        <v>10</v>
      </c>
      <c r="E184" s="507" t="s">
        <v>557</v>
      </c>
      <c r="F184" s="349" t="s">
        <v>30</v>
      </c>
      <c r="G184" s="494"/>
      <c r="H184" s="494"/>
      <c r="I184" s="494"/>
      <c r="J184" s="494"/>
      <c r="K184" s="494"/>
      <c r="L184" s="517" t="s">
        <v>580</v>
      </c>
    </row>
    <row r="185" spans="1:14" ht="388.5" customHeight="1" x14ac:dyDescent="0.2">
      <c r="A185" s="694"/>
      <c r="B185" s="695"/>
      <c r="C185" s="488" t="s">
        <v>581</v>
      </c>
      <c r="D185" s="494" t="s">
        <v>10</v>
      </c>
      <c r="E185" s="507" t="s">
        <v>557</v>
      </c>
      <c r="F185" s="349" t="s">
        <v>30</v>
      </c>
      <c r="G185" s="494"/>
      <c r="H185" s="494"/>
      <c r="I185" s="494"/>
      <c r="J185" s="494"/>
      <c r="K185" s="494"/>
      <c r="L185" s="517" t="s">
        <v>582</v>
      </c>
    </row>
    <row r="186" spans="1:14" ht="168" customHeight="1" x14ac:dyDescent="0.2">
      <c r="A186" s="694"/>
      <c r="B186" s="695" t="s">
        <v>514</v>
      </c>
      <c r="C186" s="53" t="s">
        <v>470</v>
      </c>
      <c r="D186" s="504" t="s">
        <v>10</v>
      </c>
      <c r="E186" s="483" t="s">
        <v>555</v>
      </c>
      <c r="F186" s="41" t="s">
        <v>13</v>
      </c>
      <c r="G186" s="51">
        <v>215</v>
      </c>
      <c r="H186" s="51">
        <v>281.39999999999998</v>
      </c>
      <c r="I186" s="567">
        <v>451.4</v>
      </c>
      <c r="J186" s="567">
        <v>1000</v>
      </c>
      <c r="K186" s="567">
        <v>452.2</v>
      </c>
      <c r="L186" s="696" t="s">
        <v>515</v>
      </c>
    </row>
    <row r="187" spans="1:14" ht="320.25" customHeight="1" x14ac:dyDescent="0.2">
      <c r="A187" s="694"/>
      <c r="B187" s="695"/>
      <c r="C187" s="53" t="s">
        <v>471</v>
      </c>
      <c r="D187" s="504" t="s">
        <v>10</v>
      </c>
      <c r="E187" s="483" t="s">
        <v>555</v>
      </c>
      <c r="F187" s="41" t="s">
        <v>13</v>
      </c>
      <c r="G187" s="51">
        <v>326.8</v>
      </c>
      <c r="H187" s="51">
        <v>979</v>
      </c>
      <c r="I187" s="567">
        <v>2330.8000000000002</v>
      </c>
      <c r="J187" s="567">
        <v>2849.9</v>
      </c>
      <c r="K187" s="567">
        <v>3049.4</v>
      </c>
      <c r="L187" s="696"/>
    </row>
    <row r="188" spans="1:14" ht="352.5" customHeight="1" x14ac:dyDescent="0.2">
      <c r="A188" s="694"/>
      <c r="B188" s="695" t="s">
        <v>583</v>
      </c>
      <c r="C188" s="488" t="s">
        <v>584</v>
      </c>
      <c r="D188" s="486" t="s">
        <v>10</v>
      </c>
      <c r="E188" s="507" t="s">
        <v>556</v>
      </c>
      <c r="F188" s="349" t="s">
        <v>30</v>
      </c>
      <c r="G188" s="486"/>
      <c r="H188" s="486"/>
      <c r="I188" s="486"/>
      <c r="J188" s="486"/>
      <c r="K188" s="486"/>
      <c r="L188" s="517" t="s">
        <v>586</v>
      </c>
    </row>
    <row r="189" spans="1:14" ht="408.75" customHeight="1" x14ac:dyDescent="0.2">
      <c r="A189" s="694"/>
      <c r="B189" s="695"/>
      <c r="C189" s="488" t="s">
        <v>585</v>
      </c>
      <c r="D189" s="486" t="s">
        <v>10</v>
      </c>
      <c r="E189" s="507" t="s">
        <v>558</v>
      </c>
      <c r="F189" s="494" t="s">
        <v>30</v>
      </c>
      <c r="G189" s="486"/>
      <c r="H189" s="486"/>
      <c r="I189" s="486"/>
      <c r="J189" s="486"/>
      <c r="K189" s="486"/>
      <c r="L189" s="517" t="s">
        <v>587</v>
      </c>
    </row>
    <row r="190" spans="1:14" ht="261" customHeight="1" x14ac:dyDescent="0.2">
      <c r="A190" s="694"/>
      <c r="B190" s="695"/>
      <c r="C190" s="488" t="s">
        <v>188</v>
      </c>
      <c r="D190" s="486" t="s">
        <v>10</v>
      </c>
      <c r="E190" s="510" t="s">
        <v>559</v>
      </c>
      <c r="F190" s="494" t="s">
        <v>30</v>
      </c>
      <c r="G190" s="486"/>
      <c r="H190" s="486"/>
      <c r="I190" s="486"/>
      <c r="J190" s="486"/>
      <c r="K190" s="486"/>
      <c r="L190" s="517" t="s">
        <v>83</v>
      </c>
    </row>
    <row r="191" spans="1:14" ht="255" customHeight="1" x14ac:dyDescent="0.2">
      <c r="A191" s="694"/>
      <c r="B191" s="488" t="s">
        <v>189</v>
      </c>
      <c r="C191" s="496" t="s">
        <v>490</v>
      </c>
      <c r="D191" s="483" t="s">
        <v>10</v>
      </c>
      <c r="E191" s="231" t="s">
        <v>554</v>
      </c>
      <c r="F191" s="483" t="s">
        <v>13</v>
      </c>
      <c r="G191" s="483">
        <v>682.8</v>
      </c>
      <c r="H191" s="483">
        <v>725.2</v>
      </c>
      <c r="I191" s="581">
        <v>2017.7</v>
      </c>
      <c r="J191" s="581">
        <v>5327.2</v>
      </c>
      <c r="K191" s="581">
        <v>5700.6</v>
      </c>
      <c r="L191" s="495" t="s">
        <v>491</v>
      </c>
    </row>
    <row r="192" spans="1:14" ht="230.25" customHeight="1" x14ac:dyDescent="0.2">
      <c r="A192" s="694"/>
      <c r="B192" s="488" t="s">
        <v>190</v>
      </c>
      <c r="C192" s="488" t="s">
        <v>191</v>
      </c>
      <c r="D192" s="486" t="s">
        <v>10</v>
      </c>
      <c r="E192" s="496" t="s">
        <v>560</v>
      </c>
      <c r="F192" s="486" t="s">
        <v>33</v>
      </c>
      <c r="G192" s="486"/>
      <c r="H192" s="486"/>
      <c r="I192" s="486"/>
      <c r="J192" s="486"/>
      <c r="K192" s="486"/>
      <c r="L192" s="517" t="s">
        <v>84</v>
      </c>
    </row>
    <row r="193" spans="1:14" ht="344.25" customHeight="1" x14ac:dyDescent="0.2">
      <c r="A193" s="694"/>
      <c r="B193" s="695" t="s">
        <v>192</v>
      </c>
      <c r="C193" s="488" t="s">
        <v>193</v>
      </c>
      <c r="D193" s="486" t="s">
        <v>10</v>
      </c>
      <c r="E193" s="496" t="s">
        <v>561</v>
      </c>
      <c r="F193" s="486" t="s">
        <v>33</v>
      </c>
      <c r="G193" s="486"/>
      <c r="H193" s="486"/>
      <c r="I193" s="486"/>
      <c r="J193" s="486"/>
      <c r="K193" s="486"/>
      <c r="L193" s="517" t="s">
        <v>85</v>
      </c>
    </row>
    <row r="194" spans="1:14" ht="320.25" customHeight="1" x14ac:dyDescent="0.45">
      <c r="A194" s="694"/>
      <c r="B194" s="695"/>
      <c r="C194" s="496" t="s">
        <v>252</v>
      </c>
      <c r="D194" s="486" t="s">
        <v>10</v>
      </c>
      <c r="E194" s="482" t="s">
        <v>554</v>
      </c>
      <c r="F194" s="483" t="s">
        <v>250</v>
      </c>
      <c r="G194" s="626">
        <v>9004.6</v>
      </c>
      <c r="H194" s="626"/>
      <c r="I194" s="627">
        <v>53651</v>
      </c>
      <c r="J194" s="626">
        <v>123617</v>
      </c>
      <c r="K194" s="483"/>
      <c r="L194" s="521" t="s">
        <v>246</v>
      </c>
      <c r="N194" s="413"/>
    </row>
    <row r="195" spans="1:14" ht="327.75" customHeight="1" x14ac:dyDescent="0.45">
      <c r="A195" s="694"/>
      <c r="B195" s="695"/>
      <c r="C195" s="496" t="s">
        <v>473</v>
      </c>
      <c r="D195" s="486" t="s">
        <v>10</v>
      </c>
      <c r="E195" s="543" t="s">
        <v>554</v>
      </c>
      <c r="F195" s="131" t="s">
        <v>250</v>
      </c>
      <c r="G195" s="626">
        <v>3711.9</v>
      </c>
      <c r="H195" s="626"/>
      <c r="I195" s="627">
        <v>16914.3</v>
      </c>
      <c r="J195" s="626">
        <v>14908.4</v>
      </c>
      <c r="K195" s="483"/>
      <c r="L195" s="151" t="s">
        <v>248</v>
      </c>
      <c r="N195" s="413"/>
    </row>
    <row r="196" spans="1:14" ht="291" customHeight="1" x14ac:dyDescent="0.2">
      <c r="A196" s="694"/>
      <c r="B196" s="695"/>
      <c r="C196" s="496" t="s">
        <v>493</v>
      </c>
      <c r="D196" s="486" t="s">
        <v>488</v>
      </c>
      <c r="E196" s="543" t="s">
        <v>516</v>
      </c>
      <c r="F196" s="131" t="s">
        <v>548</v>
      </c>
      <c r="G196" s="626"/>
      <c r="H196" s="628">
        <v>100000</v>
      </c>
      <c r="I196" s="629">
        <v>248472.5</v>
      </c>
      <c r="J196" s="626"/>
      <c r="K196" s="483"/>
      <c r="L196" s="521" t="s">
        <v>487</v>
      </c>
    </row>
    <row r="197" spans="1:14" ht="298.5" customHeight="1" x14ac:dyDescent="0.2">
      <c r="A197" s="694"/>
      <c r="B197" s="488" t="s">
        <v>294</v>
      </c>
      <c r="C197" s="488" t="s">
        <v>588</v>
      </c>
      <c r="D197" s="486" t="s">
        <v>10</v>
      </c>
      <c r="E197" s="544" t="s">
        <v>562</v>
      </c>
      <c r="F197" s="486" t="s">
        <v>33</v>
      </c>
      <c r="G197" s="486"/>
      <c r="H197" s="486"/>
      <c r="I197" s="486"/>
      <c r="J197" s="486"/>
      <c r="K197" s="486"/>
      <c r="L197" s="813" t="s">
        <v>67</v>
      </c>
    </row>
    <row r="198" spans="1:14" ht="303" customHeight="1" x14ac:dyDescent="0.2">
      <c r="A198" s="694"/>
      <c r="B198" s="488"/>
      <c r="C198" s="488" t="s">
        <v>195</v>
      </c>
      <c r="D198" s="486" t="s">
        <v>10</v>
      </c>
      <c r="E198" s="559" t="s">
        <v>562</v>
      </c>
      <c r="F198" s="486" t="s">
        <v>33</v>
      </c>
      <c r="G198" s="486"/>
      <c r="H198" s="486"/>
      <c r="I198" s="486"/>
      <c r="J198" s="486"/>
      <c r="K198" s="486"/>
      <c r="L198" s="813"/>
    </row>
    <row r="199" spans="1:14" ht="339" customHeight="1" x14ac:dyDescent="0.2">
      <c r="A199" s="694"/>
      <c r="B199" s="488"/>
      <c r="C199" s="488" t="s">
        <v>537</v>
      </c>
      <c r="D199" s="486" t="s">
        <v>10</v>
      </c>
      <c r="E199" s="482" t="s">
        <v>562</v>
      </c>
      <c r="F199" s="486" t="s">
        <v>33</v>
      </c>
      <c r="G199" s="486"/>
      <c r="H199" s="486"/>
      <c r="I199" s="486"/>
      <c r="J199" s="486"/>
      <c r="K199" s="486"/>
      <c r="L199" s="813"/>
    </row>
    <row r="200" spans="1:14" ht="256.5" customHeight="1" x14ac:dyDescent="0.2">
      <c r="A200" s="694"/>
      <c r="B200" s="488"/>
      <c r="C200" s="392" t="s">
        <v>301</v>
      </c>
      <c r="D200" s="486" t="s">
        <v>10</v>
      </c>
      <c r="E200" s="510" t="s">
        <v>554</v>
      </c>
      <c r="F200" s="486" t="s">
        <v>13</v>
      </c>
      <c r="G200" s="92">
        <v>556.9</v>
      </c>
      <c r="H200" s="92">
        <v>718.5</v>
      </c>
      <c r="I200" s="579">
        <v>718.5</v>
      </c>
      <c r="J200" s="92">
        <v>0</v>
      </c>
      <c r="K200" s="92">
        <v>0</v>
      </c>
      <c r="L200" s="517" t="s">
        <v>87</v>
      </c>
    </row>
    <row r="201" spans="1:14" ht="267.75" customHeight="1" x14ac:dyDescent="0.45">
      <c r="A201" s="694"/>
      <c r="B201" s="488"/>
      <c r="C201" s="488" t="s">
        <v>290</v>
      </c>
      <c r="D201" s="486" t="s">
        <v>10</v>
      </c>
      <c r="E201" s="481" t="s">
        <v>554</v>
      </c>
      <c r="F201" s="120" t="s">
        <v>66</v>
      </c>
      <c r="G201" s="92">
        <v>881.9</v>
      </c>
      <c r="H201" s="92">
        <v>955.9</v>
      </c>
      <c r="I201" s="92">
        <v>0</v>
      </c>
      <c r="J201" s="92">
        <v>1402.6</v>
      </c>
      <c r="K201" s="92">
        <v>1500.8</v>
      </c>
      <c r="L201" s="517" t="s">
        <v>291</v>
      </c>
      <c r="N201" s="414"/>
    </row>
    <row r="202" spans="1:14" ht="246" customHeight="1" x14ac:dyDescent="0.2">
      <c r="A202" s="694"/>
      <c r="B202" s="656" t="s">
        <v>589</v>
      </c>
      <c r="C202" s="560" t="s">
        <v>292</v>
      </c>
      <c r="D202" s="486" t="s">
        <v>10</v>
      </c>
      <c r="E202" s="496" t="s">
        <v>563</v>
      </c>
      <c r="F202" s="517" t="s">
        <v>33</v>
      </c>
      <c r="G202" s="486"/>
      <c r="H202" s="486"/>
      <c r="I202" s="486"/>
      <c r="J202" s="486"/>
      <c r="K202" s="486"/>
      <c r="L202" s="517" t="s">
        <v>590</v>
      </c>
    </row>
    <row r="203" spans="1:14" ht="409.5" customHeight="1" x14ac:dyDescent="0.2">
      <c r="A203" s="694"/>
      <c r="B203" s="658"/>
      <c r="C203" s="488" t="s">
        <v>293</v>
      </c>
      <c r="D203" s="486" t="s">
        <v>10</v>
      </c>
      <c r="E203" s="542" t="s">
        <v>564</v>
      </c>
      <c r="F203" s="349" t="s">
        <v>30</v>
      </c>
      <c r="G203" s="486"/>
      <c r="H203" s="486"/>
      <c r="I203" s="486"/>
      <c r="J203" s="486"/>
      <c r="K203" s="486"/>
      <c r="L203" s="517" t="s">
        <v>86</v>
      </c>
    </row>
    <row r="204" spans="1:14" ht="228" customHeight="1" x14ac:dyDescent="0.2">
      <c r="A204" s="694"/>
      <c r="B204" s="67"/>
      <c r="C204" s="488" t="s">
        <v>229</v>
      </c>
      <c r="D204" s="486" t="s">
        <v>10</v>
      </c>
      <c r="E204" s="542" t="s">
        <v>564</v>
      </c>
      <c r="F204" s="517" t="s">
        <v>33</v>
      </c>
      <c r="G204" s="486"/>
      <c r="H204" s="486"/>
      <c r="I204" s="486"/>
      <c r="J204" s="486"/>
      <c r="K204" s="486"/>
      <c r="L204" s="517" t="s">
        <v>88</v>
      </c>
    </row>
    <row r="205" spans="1:14" ht="200.25" customHeight="1" x14ac:dyDescent="0.2">
      <c r="A205" s="694"/>
      <c r="B205" s="695" t="s">
        <v>295</v>
      </c>
      <c r="C205" s="488" t="s">
        <v>197</v>
      </c>
      <c r="D205" s="486" t="s">
        <v>10</v>
      </c>
      <c r="E205" s="542" t="s">
        <v>565</v>
      </c>
      <c r="F205" s="517" t="s">
        <v>33</v>
      </c>
      <c r="G205" s="486"/>
      <c r="H205" s="486"/>
      <c r="I205" s="486"/>
      <c r="J205" s="486"/>
      <c r="K205" s="486"/>
      <c r="L205" s="517" t="s">
        <v>70</v>
      </c>
    </row>
    <row r="206" spans="1:14" ht="150" customHeight="1" x14ac:dyDescent="0.2">
      <c r="A206" s="694"/>
      <c r="B206" s="695"/>
      <c r="C206" s="67" t="s">
        <v>198</v>
      </c>
      <c r="D206" s="486" t="s">
        <v>10</v>
      </c>
      <c r="E206" s="483" t="s">
        <v>565</v>
      </c>
      <c r="F206" s="517" t="s">
        <v>33</v>
      </c>
      <c r="G206" s="486"/>
      <c r="H206" s="486"/>
      <c r="I206" s="486"/>
      <c r="J206" s="486"/>
      <c r="K206" s="486"/>
      <c r="L206" s="517" t="s">
        <v>70</v>
      </c>
    </row>
    <row r="207" spans="1:14" ht="200.25" customHeight="1" x14ac:dyDescent="0.2">
      <c r="A207" s="694"/>
      <c r="B207" s="695"/>
      <c r="C207" s="67" t="s">
        <v>199</v>
      </c>
      <c r="D207" s="486" t="s">
        <v>10</v>
      </c>
      <c r="E207" s="483" t="s">
        <v>565</v>
      </c>
      <c r="F207" s="517" t="s">
        <v>33</v>
      </c>
      <c r="G207" s="486"/>
      <c r="H207" s="486"/>
      <c r="I207" s="486"/>
      <c r="J207" s="486"/>
      <c r="K207" s="486"/>
      <c r="L207" s="517" t="s">
        <v>71</v>
      </c>
    </row>
    <row r="208" spans="1:14" ht="270" customHeight="1" x14ac:dyDescent="0.2">
      <c r="A208" s="694"/>
      <c r="B208" s="695"/>
      <c r="C208" s="488" t="s">
        <v>200</v>
      </c>
      <c r="D208" s="486" t="s">
        <v>10</v>
      </c>
      <c r="E208" s="483" t="s">
        <v>565</v>
      </c>
      <c r="F208" s="517" t="s">
        <v>33</v>
      </c>
      <c r="G208" s="486"/>
      <c r="H208" s="486"/>
      <c r="I208" s="486"/>
      <c r="J208" s="486"/>
      <c r="K208" s="486"/>
      <c r="L208" s="517" t="s">
        <v>70</v>
      </c>
    </row>
    <row r="209" spans="1:14" ht="149.25" customHeight="1" x14ac:dyDescent="0.2">
      <c r="A209" s="694"/>
      <c r="B209" s="695"/>
      <c r="C209" s="488" t="s">
        <v>201</v>
      </c>
      <c r="D209" s="486" t="s">
        <v>10</v>
      </c>
      <c r="E209" s="483" t="s">
        <v>565</v>
      </c>
      <c r="F209" s="517" t="s">
        <v>33</v>
      </c>
      <c r="G209" s="486"/>
      <c r="H209" s="486"/>
      <c r="I209" s="486"/>
      <c r="J209" s="486"/>
      <c r="K209" s="486"/>
      <c r="L209" s="517" t="s">
        <v>70</v>
      </c>
    </row>
    <row r="210" spans="1:14" ht="321" customHeight="1" x14ac:dyDescent="0.2">
      <c r="A210" s="694"/>
      <c r="B210" s="488" t="s">
        <v>202</v>
      </c>
      <c r="C210" s="287" t="s">
        <v>591</v>
      </c>
      <c r="D210" s="486" t="s">
        <v>10</v>
      </c>
      <c r="E210" s="483" t="s">
        <v>566</v>
      </c>
      <c r="F210" s="349" t="s">
        <v>30</v>
      </c>
      <c r="G210" s="486"/>
      <c r="H210" s="486"/>
      <c r="I210" s="486"/>
      <c r="J210" s="486"/>
      <c r="K210" s="486"/>
      <c r="L210" s="517" t="s">
        <v>89</v>
      </c>
    </row>
    <row r="211" spans="1:14" ht="211.5" customHeight="1" x14ac:dyDescent="0.2">
      <c r="A211" s="694"/>
      <c r="B211" s="488" t="s">
        <v>204</v>
      </c>
      <c r="C211" s="287" t="s">
        <v>205</v>
      </c>
      <c r="D211" s="486" t="s">
        <v>10</v>
      </c>
      <c r="E211" s="483" t="s">
        <v>567</v>
      </c>
      <c r="F211" s="349" t="s">
        <v>30</v>
      </c>
      <c r="G211" s="486"/>
      <c r="H211" s="486"/>
      <c r="I211" s="486"/>
      <c r="J211" s="486"/>
      <c r="K211" s="486"/>
      <c r="L211" s="517" t="s">
        <v>72</v>
      </c>
    </row>
    <row r="212" spans="1:14" ht="276" customHeight="1" x14ac:dyDescent="0.2">
      <c r="A212" s="694"/>
      <c r="B212" s="488" t="s">
        <v>296</v>
      </c>
      <c r="C212" s="488" t="s">
        <v>592</v>
      </c>
      <c r="D212" s="486" t="s">
        <v>10</v>
      </c>
      <c r="E212" s="558" t="s">
        <v>568</v>
      </c>
      <c r="F212" s="349" t="s">
        <v>30</v>
      </c>
      <c r="G212" s="486"/>
      <c r="H212" s="486"/>
      <c r="I212" s="486"/>
      <c r="J212" s="486"/>
      <c r="K212" s="486"/>
      <c r="L212" s="517" t="s">
        <v>593</v>
      </c>
    </row>
    <row r="213" spans="1:14" ht="235.5" customHeight="1" x14ac:dyDescent="0.2">
      <c r="A213" s="694"/>
      <c r="B213" s="695" t="s">
        <v>594</v>
      </c>
      <c r="C213" s="488" t="s">
        <v>595</v>
      </c>
      <c r="D213" s="486" t="s">
        <v>10</v>
      </c>
      <c r="E213" s="231" t="s">
        <v>569</v>
      </c>
      <c r="F213" s="517" t="s">
        <v>33</v>
      </c>
      <c r="G213" s="486"/>
      <c r="H213" s="486"/>
      <c r="I213" s="486"/>
      <c r="J213" s="486"/>
      <c r="K213" s="486"/>
      <c r="L213" s="517" t="s">
        <v>596</v>
      </c>
    </row>
    <row r="214" spans="1:14" ht="284.25" customHeight="1" x14ac:dyDescent="0.2">
      <c r="A214" s="694"/>
      <c r="B214" s="695"/>
      <c r="C214" s="488" t="s">
        <v>209</v>
      </c>
      <c r="D214" s="486" t="s">
        <v>10</v>
      </c>
      <c r="E214" s="521" t="s">
        <v>570</v>
      </c>
      <c r="F214" s="349" t="s">
        <v>30</v>
      </c>
      <c r="G214" s="486"/>
      <c r="H214" s="486"/>
      <c r="I214" s="486"/>
      <c r="J214" s="486"/>
      <c r="K214" s="486"/>
      <c r="L214" s="517" t="s">
        <v>92</v>
      </c>
    </row>
    <row r="215" spans="1:14" ht="163.5" customHeight="1" x14ac:dyDescent="0.2">
      <c r="A215" s="694"/>
      <c r="B215" s="695"/>
      <c r="C215" s="549" t="s">
        <v>597</v>
      </c>
      <c r="D215" s="486" t="s">
        <v>10</v>
      </c>
      <c r="E215" s="496" t="s">
        <v>571</v>
      </c>
      <c r="F215" s="349" t="s">
        <v>30</v>
      </c>
      <c r="G215" s="486"/>
      <c r="H215" s="486"/>
      <c r="I215" s="486"/>
      <c r="J215" s="486"/>
      <c r="K215" s="486"/>
      <c r="L215" s="517" t="s">
        <v>73</v>
      </c>
    </row>
    <row r="216" spans="1:14" ht="186.75" customHeight="1" x14ac:dyDescent="0.2">
      <c r="A216" s="694"/>
      <c r="B216" s="695"/>
      <c r="C216" s="553" t="s">
        <v>211</v>
      </c>
      <c r="D216" s="486" t="s">
        <v>10</v>
      </c>
      <c r="E216" s="554" t="s">
        <v>570</v>
      </c>
      <c r="F216" s="349" t="s">
        <v>30</v>
      </c>
      <c r="G216" s="486"/>
      <c r="H216" s="486"/>
      <c r="I216" s="486"/>
      <c r="J216" s="486"/>
      <c r="K216" s="486"/>
      <c r="L216" s="517" t="s">
        <v>74</v>
      </c>
    </row>
    <row r="217" spans="1:14" ht="201.75" customHeight="1" x14ac:dyDescent="0.2">
      <c r="A217" s="694"/>
      <c r="B217" s="695"/>
      <c r="C217" s="488" t="s">
        <v>598</v>
      </c>
      <c r="D217" s="486" t="s">
        <v>10</v>
      </c>
      <c r="E217" s="510" t="s">
        <v>572</v>
      </c>
      <c r="F217" s="517" t="s">
        <v>33</v>
      </c>
      <c r="G217" s="486"/>
      <c r="H217" s="486"/>
      <c r="I217" s="486"/>
      <c r="J217" s="486"/>
      <c r="K217" s="486"/>
      <c r="L217" s="517" t="s">
        <v>596</v>
      </c>
    </row>
    <row r="218" spans="1:14" ht="245.25" customHeight="1" x14ac:dyDescent="0.2">
      <c r="A218" s="694"/>
      <c r="B218" s="695" t="s">
        <v>213</v>
      </c>
      <c r="C218" s="304" t="s">
        <v>214</v>
      </c>
      <c r="D218" s="486" t="s">
        <v>10</v>
      </c>
      <c r="E218" s="507" t="s">
        <v>555</v>
      </c>
      <c r="F218" s="517" t="s">
        <v>13</v>
      </c>
      <c r="G218" s="92">
        <v>238</v>
      </c>
      <c r="H218" s="92">
        <v>396.6</v>
      </c>
      <c r="I218" s="92">
        <v>0</v>
      </c>
      <c r="J218" s="92">
        <v>0</v>
      </c>
      <c r="K218" s="92">
        <v>0</v>
      </c>
      <c r="L218" s="694" t="s">
        <v>93</v>
      </c>
    </row>
    <row r="219" spans="1:14" ht="245.25" customHeight="1" x14ac:dyDescent="0.45">
      <c r="A219" s="694"/>
      <c r="B219" s="695"/>
      <c r="C219" s="488" t="s">
        <v>215</v>
      </c>
      <c r="D219" s="486" t="s">
        <v>10</v>
      </c>
      <c r="E219" s="544" t="s">
        <v>554</v>
      </c>
      <c r="F219" s="120" t="s">
        <v>66</v>
      </c>
      <c r="G219" s="92">
        <v>1341.9</v>
      </c>
      <c r="H219" s="92">
        <v>1405.8</v>
      </c>
      <c r="I219" s="92">
        <v>0</v>
      </c>
      <c r="J219" s="92">
        <v>1554.3</v>
      </c>
      <c r="K219" s="92">
        <v>1663.1</v>
      </c>
      <c r="L219" s="694"/>
      <c r="N219" s="414"/>
    </row>
    <row r="220" spans="1:14" ht="245.25" customHeight="1" x14ac:dyDescent="0.45">
      <c r="A220" s="694"/>
      <c r="B220" s="695"/>
      <c r="C220" s="489" t="s">
        <v>413</v>
      </c>
      <c r="D220" s="494" t="s">
        <v>10</v>
      </c>
      <c r="E220" s="544" t="s">
        <v>554</v>
      </c>
      <c r="F220" s="121" t="s">
        <v>66</v>
      </c>
      <c r="G220" s="92">
        <v>410.5</v>
      </c>
      <c r="H220" s="92">
        <v>680.2</v>
      </c>
      <c r="I220" s="92">
        <v>406.6</v>
      </c>
      <c r="J220" s="92">
        <v>1526.3</v>
      </c>
      <c r="K220" s="92">
        <v>1633.1</v>
      </c>
      <c r="L220" s="694"/>
      <c r="N220" s="414"/>
    </row>
    <row r="221" spans="1:14" ht="232.5" customHeight="1" x14ac:dyDescent="0.45">
      <c r="A221" s="694"/>
      <c r="B221" s="695"/>
      <c r="C221" s="488" t="s">
        <v>495</v>
      </c>
      <c r="D221" s="494" t="s">
        <v>10</v>
      </c>
      <c r="E221" s="556" t="s">
        <v>554</v>
      </c>
      <c r="F221" s="121" t="s">
        <v>66</v>
      </c>
      <c r="G221" s="630">
        <v>4012.2</v>
      </c>
      <c r="H221" s="630">
        <v>3066.9</v>
      </c>
      <c r="I221" s="631">
        <v>8462.1</v>
      </c>
      <c r="J221" s="631">
        <v>7282.7</v>
      </c>
      <c r="K221" s="631">
        <v>0</v>
      </c>
      <c r="L221" s="694"/>
      <c r="N221" s="414"/>
    </row>
    <row r="222" spans="1:14" ht="365.25" customHeight="1" x14ac:dyDescent="0.2">
      <c r="A222" s="694"/>
      <c r="B222" s="695"/>
      <c r="C222" s="555" t="s">
        <v>412</v>
      </c>
      <c r="D222" s="494" t="s">
        <v>10</v>
      </c>
      <c r="E222" s="510" t="s">
        <v>573</v>
      </c>
      <c r="F222" s="494" t="s">
        <v>13</v>
      </c>
      <c r="G222" s="630">
        <v>42</v>
      </c>
      <c r="H222" s="630">
        <v>147.30000000000001</v>
      </c>
      <c r="I222" s="631">
        <v>19</v>
      </c>
      <c r="J222" s="631">
        <v>45</v>
      </c>
      <c r="K222" s="631">
        <v>48.2</v>
      </c>
      <c r="L222" s="694"/>
    </row>
    <row r="223" spans="1:14" ht="39.75" customHeight="1" x14ac:dyDescent="0.2">
      <c r="A223" s="694"/>
      <c r="B223" s="695"/>
      <c r="C223" s="311" t="s">
        <v>416</v>
      </c>
      <c r="D223" s="494"/>
      <c r="E223" s="541"/>
      <c r="F223" s="494"/>
      <c r="G223" s="312">
        <v>21</v>
      </c>
      <c r="H223" s="388">
        <v>52.3</v>
      </c>
      <c r="I223" s="312">
        <v>0</v>
      </c>
      <c r="J223" s="312">
        <v>0</v>
      </c>
      <c r="K223" s="312">
        <v>0</v>
      </c>
      <c r="L223" s="694"/>
    </row>
    <row r="224" spans="1:14" ht="256.5" customHeight="1" x14ac:dyDescent="0.45">
      <c r="A224" s="694"/>
      <c r="B224" s="695"/>
      <c r="C224" s="287" t="s">
        <v>417</v>
      </c>
      <c r="D224" s="494" t="s">
        <v>10</v>
      </c>
      <c r="E224" s="231" t="s">
        <v>554</v>
      </c>
      <c r="F224" s="494" t="s">
        <v>66</v>
      </c>
      <c r="G224" s="92">
        <v>200</v>
      </c>
      <c r="H224" s="92">
        <v>0</v>
      </c>
      <c r="I224" s="92">
        <v>0</v>
      </c>
      <c r="J224" s="92">
        <v>0</v>
      </c>
      <c r="K224" s="92">
        <v>0</v>
      </c>
      <c r="L224" s="694"/>
      <c r="N224" s="414"/>
    </row>
    <row r="225" spans="1:13" ht="28.5" customHeight="1" x14ac:dyDescent="0.2">
      <c r="A225" s="694"/>
      <c r="B225" s="527" t="s">
        <v>25</v>
      </c>
      <c r="C225" s="53"/>
      <c r="D225" s="500"/>
      <c r="E225" s="500"/>
      <c r="F225" s="298"/>
      <c r="G225" s="150">
        <f>+G219+G218+G201+G200+G191+G187+G186+G217+G216+G215+G214+G213+G212+G211+G210+G209+G208+G206+G207+G205+G203+G202+G204+G184+G188+G185+G189+G190+G192+G193+G194+G196+G198+G199+G197+G220+G221+G222+G224+G195</f>
        <v>21624.500000000004</v>
      </c>
      <c r="H225" s="150">
        <f t="shared" ref="H225:K225" si="11">+H219+H218+H201+H200+H191+H187+H186+H217+H216+H215+H214+H213+H212+H211+H210+H209+H208+H206+H207+H205+H203+H202+H204+H184+H188+H185+H189+H190+H192+H193+H194+H196+H198+H199+H197+H220+H221+H222+H224+H195</f>
        <v>109356.79999999999</v>
      </c>
      <c r="I225" s="150">
        <f t="shared" si="11"/>
        <v>333443.89999999997</v>
      </c>
      <c r="J225" s="150">
        <f t="shared" si="11"/>
        <v>159513.4</v>
      </c>
      <c r="K225" s="150">
        <f t="shared" si="11"/>
        <v>14047.400000000001</v>
      </c>
      <c r="L225" s="500"/>
      <c r="M225" s="383"/>
    </row>
    <row r="226" spans="1:13" ht="44.25" customHeight="1" x14ac:dyDescent="0.2">
      <c r="A226" s="702" t="s">
        <v>138</v>
      </c>
      <c r="B226" s="703"/>
      <c r="C226" s="703"/>
      <c r="D226" s="703"/>
      <c r="E226" s="703"/>
      <c r="F226" s="703"/>
      <c r="G226" s="703"/>
      <c r="H226" s="703"/>
      <c r="I226" s="703"/>
      <c r="J226" s="703"/>
      <c r="K226" s="703"/>
      <c r="L226" s="704"/>
    </row>
    <row r="227" spans="1:13" ht="198.75" customHeight="1" x14ac:dyDescent="0.2">
      <c r="A227" s="695" t="s">
        <v>240</v>
      </c>
      <c r="B227" s="814" t="s">
        <v>216</v>
      </c>
      <c r="C227" s="489" t="s">
        <v>217</v>
      </c>
      <c r="D227" s="494" t="s">
        <v>10</v>
      </c>
      <c r="E227" s="489" t="s">
        <v>263</v>
      </c>
      <c r="F227" s="494" t="s">
        <v>30</v>
      </c>
      <c r="G227" s="489"/>
      <c r="H227" s="489"/>
      <c r="I227" s="489"/>
      <c r="J227" s="489"/>
      <c r="K227" s="489"/>
      <c r="L227" s="489" t="s">
        <v>75</v>
      </c>
    </row>
    <row r="228" spans="1:13" ht="290.25" customHeight="1" x14ac:dyDescent="0.2">
      <c r="A228" s="695"/>
      <c r="B228" s="814"/>
      <c r="C228" s="557" t="s">
        <v>218</v>
      </c>
      <c r="D228" s="494" t="s">
        <v>10</v>
      </c>
      <c r="E228" s="494" t="s">
        <v>540</v>
      </c>
      <c r="F228" s="494" t="s">
        <v>30</v>
      </c>
      <c r="G228" s="489"/>
      <c r="H228" s="489"/>
      <c r="I228" s="489"/>
      <c r="J228" s="489"/>
      <c r="K228" s="489"/>
      <c r="L228" s="489" t="s">
        <v>27</v>
      </c>
    </row>
    <row r="229" spans="1:13" ht="268.5" customHeight="1" x14ac:dyDescent="0.2">
      <c r="A229" s="695"/>
      <c r="B229" s="656" t="s">
        <v>219</v>
      </c>
      <c r="C229" s="549" t="s">
        <v>220</v>
      </c>
      <c r="D229" s="486" t="s">
        <v>10</v>
      </c>
      <c r="E229" s="486" t="s">
        <v>541</v>
      </c>
      <c r="F229" s="494" t="s">
        <v>30</v>
      </c>
      <c r="G229" s="488"/>
      <c r="H229" s="488"/>
      <c r="I229" s="488"/>
      <c r="J229" s="488"/>
      <c r="K229" s="488"/>
      <c r="L229" s="488" t="s">
        <v>28</v>
      </c>
    </row>
    <row r="230" spans="1:13" ht="409.5" customHeight="1" x14ac:dyDescent="0.2">
      <c r="A230" s="695"/>
      <c r="B230" s="657"/>
      <c r="C230" s="815" t="s">
        <v>221</v>
      </c>
      <c r="D230" s="645" t="s">
        <v>10</v>
      </c>
      <c r="E230" s="645" t="s">
        <v>264</v>
      </c>
      <c r="F230" s="817" t="s">
        <v>30</v>
      </c>
      <c r="G230" s="645"/>
      <c r="H230" s="645"/>
      <c r="I230" s="645"/>
      <c r="J230" s="645"/>
      <c r="K230" s="645"/>
      <c r="L230" s="645" t="s">
        <v>29</v>
      </c>
    </row>
    <row r="231" spans="1:13" ht="46.5" customHeight="1" x14ac:dyDescent="0.2">
      <c r="A231" s="695"/>
      <c r="B231" s="658"/>
      <c r="C231" s="816"/>
      <c r="D231" s="663"/>
      <c r="E231" s="663"/>
      <c r="F231" s="818"/>
      <c r="G231" s="663"/>
      <c r="H231" s="663"/>
      <c r="I231" s="663"/>
      <c r="J231" s="663"/>
      <c r="K231" s="663"/>
      <c r="L231" s="663"/>
    </row>
    <row r="232" spans="1:13" ht="408" customHeight="1" x14ac:dyDescent="0.2">
      <c r="A232" s="695"/>
      <c r="B232" s="695" t="s">
        <v>260</v>
      </c>
      <c r="C232" s="695" t="s">
        <v>222</v>
      </c>
      <c r="D232" s="694" t="s">
        <v>10</v>
      </c>
      <c r="E232" s="822" t="s">
        <v>531</v>
      </c>
      <c r="F232" s="823" t="s">
        <v>30</v>
      </c>
      <c r="G232" s="694"/>
      <c r="H232" s="694"/>
      <c r="I232" s="694"/>
      <c r="J232" s="694"/>
      <c r="K232" s="694"/>
      <c r="L232" s="695" t="s">
        <v>405</v>
      </c>
    </row>
    <row r="233" spans="1:13" ht="35.25" customHeight="1" x14ac:dyDescent="0.2">
      <c r="A233" s="695"/>
      <c r="B233" s="695"/>
      <c r="C233" s="695"/>
      <c r="D233" s="694"/>
      <c r="E233" s="822"/>
      <c r="F233" s="823"/>
      <c r="G233" s="694"/>
      <c r="H233" s="694"/>
      <c r="I233" s="694"/>
      <c r="J233" s="694"/>
      <c r="K233" s="694"/>
      <c r="L233" s="695"/>
    </row>
    <row r="234" spans="1:13" ht="409.5" customHeight="1" x14ac:dyDescent="0.2">
      <c r="A234" s="695"/>
      <c r="B234" s="695"/>
      <c r="C234" s="488" t="s">
        <v>223</v>
      </c>
      <c r="D234" s="486" t="s">
        <v>10</v>
      </c>
      <c r="E234" s="486" t="s">
        <v>265</v>
      </c>
      <c r="F234" s="494" t="s">
        <v>30</v>
      </c>
      <c r="G234" s="488"/>
      <c r="H234" s="488"/>
      <c r="I234" s="488"/>
      <c r="J234" s="488"/>
      <c r="K234" s="488"/>
      <c r="L234" s="488" t="s">
        <v>31</v>
      </c>
    </row>
    <row r="235" spans="1:13" ht="240" customHeight="1" x14ac:dyDescent="0.2">
      <c r="A235" s="695"/>
      <c r="B235" s="695"/>
      <c r="C235" s="497" t="s">
        <v>404</v>
      </c>
      <c r="D235" s="504" t="s">
        <v>10</v>
      </c>
      <c r="E235" s="504" t="s">
        <v>542</v>
      </c>
      <c r="F235" s="504" t="s">
        <v>13</v>
      </c>
      <c r="G235" s="97">
        <v>1164.2</v>
      </c>
      <c r="H235" s="97">
        <v>1269</v>
      </c>
      <c r="I235" s="582">
        <v>1269</v>
      </c>
      <c r="J235" s="582">
        <v>1540.8</v>
      </c>
      <c r="K235" s="582">
        <v>1648.7</v>
      </c>
      <c r="L235" s="497" t="s">
        <v>253</v>
      </c>
    </row>
    <row r="236" spans="1:13" ht="60.75" customHeight="1" x14ac:dyDescent="0.2">
      <c r="A236" s="695"/>
      <c r="B236" s="98" t="s">
        <v>25</v>
      </c>
      <c r="C236" s="497"/>
      <c r="D236" s="497"/>
      <c r="E236" s="497"/>
      <c r="F236" s="497"/>
      <c r="G236" s="59">
        <f>G235+G234+G232+G230+G229+G228+G227</f>
        <v>1164.2</v>
      </c>
      <c r="H236" s="59">
        <f t="shared" ref="H236:K236" si="12">H235+H234+H232+H230+H229+H228+H227</f>
        <v>1269</v>
      </c>
      <c r="I236" s="59">
        <f t="shared" si="12"/>
        <v>1269</v>
      </c>
      <c r="J236" s="59">
        <f t="shared" si="12"/>
        <v>1540.8</v>
      </c>
      <c r="K236" s="59">
        <f t="shared" si="12"/>
        <v>1648.7</v>
      </c>
      <c r="L236" s="497"/>
      <c r="M236" s="379"/>
    </row>
    <row r="237" spans="1:13" ht="43.5" customHeight="1" x14ac:dyDescent="0.2">
      <c r="A237" s="819" t="s">
        <v>254</v>
      </c>
      <c r="B237" s="820"/>
      <c r="C237" s="820"/>
      <c r="D237" s="820"/>
      <c r="E237" s="820"/>
      <c r="F237" s="820"/>
      <c r="G237" s="820"/>
      <c r="H237" s="820"/>
      <c r="I237" s="820"/>
      <c r="J237" s="820"/>
      <c r="K237" s="820"/>
      <c r="L237" s="821"/>
    </row>
    <row r="238" spans="1:13" ht="128.25" customHeight="1" x14ac:dyDescent="0.2">
      <c r="A238" s="695" t="s">
        <v>241</v>
      </c>
      <c r="B238" s="695" t="s">
        <v>224</v>
      </c>
      <c r="C238" s="496" t="s">
        <v>225</v>
      </c>
      <c r="D238" s="497" t="s">
        <v>10</v>
      </c>
      <c r="E238" s="834" t="s">
        <v>6</v>
      </c>
      <c r="F238" s="835" t="s">
        <v>13</v>
      </c>
      <c r="G238" s="51">
        <v>37713.4</v>
      </c>
      <c r="H238" s="51">
        <v>38204.1</v>
      </c>
      <c r="I238" s="567">
        <v>35656.199999999997</v>
      </c>
      <c r="J238" s="567">
        <v>40204.300000000003</v>
      </c>
      <c r="K238" s="567">
        <v>43626.1</v>
      </c>
      <c r="L238" s="812" t="s">
        <v>21</v>
      </c>
    </row>
    <row r="239" spans="1:13" ht="97.5" customHeight="1" x14ac:dyDescent="0.2">
      <c r="A239" s="695"/>
      <c r="B239" s="695"/>
      <c r="C239" s="99" t="s">
        <v>245</v>
      </c>
      <c r="D239" s="497" t="s">
        <v>10</v>
      </c>
      <c r="E239" s="834"/>
      <c r="F239" s="835"/>
      <c r="G239" s="123">
        <v>0</v>
      </c>
      <c r="H239" s="44">
        <v>50</v>
      </c>
      <c r="I239" s="44">
        <v>0</v>
      </c>
      <c r="J239" s="44">
        <v>0</v>
      </c>
      <c r="K239" s="41">
        <v>0</v>
      </c>
      <c r="L239" s="812"/>
    </row>
    <row r="240" spans="1:13" ht="224.25" customHeight="1" x14ac:dyDescent="0.2">
      <c r="A240" s="695"/>
      <c r="B240" s="695" t="s">
        <v>271</v>
      </c>
      <c r="C240" s="436" t="s">
        <v>272</v>
      </c>
      <c r="D240" s="101" t="s">
        <v>10</v>
      </c>
      <c r="E240" s="834" t="s">
        <v>6</v>
      </c>
      <c r="F240" s="505" t="s">
        <v>109</v>
      </c>
      <c r="G240" s="100"/>
      <c r="H240" s="100"/>
      <c r="I240" s="100"/>
      <c r="J240" s="100"/>
      <c r="K240" s="102"/>
      <c r="L240" s="828" t="s">
        <v>110</v>
      </c>
    </row>
    <row r="241" spans="1:13" ht="246.75" customHeight="1" x14ac:dyDescent="0.2">
      <c r="A241" s="695"/>
      <c r="B241" s="695"/>
      <c r="C241" s="101" t="s">
        <v>273</v>
      </c>
      <c r="D241" s="101" t="s">
        <v>10</v>
      </c>
      <c r="E241" s="834"/>
      <c r="F241" s="505" t="s">
        <v>109</v>
      </c>
      <c r="G241" s="100"/>
      <c r="H241" s="100"/>
      <c r="I241" s="100"/>
      <c r="J241" s="100"/>
      <c r="K241" s="102"/>
      <c r="L241" s="828"/>
    </row>
    <row r="242" spans="1:13" ht="176.25" customHeight="1" x14ac:dyDescent="0.2">
      <c r="A242" s="695"/>
      <c r="B242" s="695"/>
      <c r="C242" s="101" t="s">
        <v>397</v>
      </c>
      <c r="D242" s="101" t="s">
        <v>10</v>
      </c>
      <c r="E242" s="504" t="s">
        <v>6</v>
      </c>
      <c r="F242" s="505" t="s">
        <v>109</v>
      </c>
      <c r="G242" s="100"/>
      <c r="H242" s="100"/>
      <c r="I242" s="100"/>
      <c r="J242" s="100"/>
      <c r="K242" s="102"/>
      <c r="L242" s="828"/>
    </row>
    <row r="243" spans="1:13" ht="210" customHeight="1" x14ac:dyDescent="0.2">
      <c r="A243" s="695"/>
      <c r="B243" s="488" t="s">
        <v>349</v>
      </c>
      <c r="C243" s="101" t="s">
        <v>350</v>
      </c>
      <c r="D243" s="101" t="s">
        <v>10</v>
      </c>
      <c r="E243" s="504" t="s">
        <v>6</v>
      </c>
      <c r="F243" s="504" t="s">
        <v>257</v>
      </c>
      <c r="G243" s="100"/>
      <c r="H243" s="100"/>
      <c r="I243" s="100"/>
      <c r="J243" s="100"/>
      <c r="K243" s="102"/>
      <c r="L243" s="497" t="s">
        <v>249</v>
      </c>
    </row>
    <row r="244" spans="1:13" ht="264.75" customHeight="1" x14ac:dyDescent="0.2">
      <c r="A244" s="695"/>
      <c r="B244" s="836" t="s">
        <v>351</v>
      </c>
      <c r="C244" s="656" t="s">
        <v>544</v>
      </c>
      <c r="D244" s="830" t="s">
        <v>10</v>
      </c>
      <c r="E244" s="653" t="s">
        <v>516</v>
      </c>
      <c r="F244" s="832" t="s">
        <v>109</v>
      </c>
      <c r="G244" s="824"/>
      <c r="H244" s="824"/>
      <c r="I244" s="824"/>
      <c r="J244" s="824"/>
      <c r="K244" s="826"/>
      <c r="L244" s="666" t="s">
        <v>258</v>
      </c>
    </row>
    <row r="245" spans="1:13" ht="265.5" customHeight="1" x14ac:dyDescent="0.2">
      <c r="A245" s="695"/>
      <c r="B245" s="837"/>
      <c r="C245" s="658"/>
      <c r="D245" s="831"/>
      <c r="E245" s="655"/>
      <c r="F245" s="833"/>
      <c r="G245" s="825"/>
      <c r="H245" s="825"/>
      <c r="I245" s="825"/>
      <c r="J245" s="825"/>
      <c r="K245" s="827"/>
      <c r="L245" s="667"/>
    </row>
    <row r="246" spans="1:13" ht="159.75" customHeight="1" x14ac:dyDescent="0.2">
      <c r="A246" s="695"/>
      <c r="B246" s="812" t="s">
        <v>352</v>
      </c>
      <c r="C246" s="101" t="s">
        <v>353</v>
      </c>
      <c r="D246" s="101" t="s">
        <v>10</v>
      </c>
      <c r="E246" s="504" t="s">
        <v>6</v>
      </c>
      <c r="F246" s="505" t="s">
        <v>109</v>
      </c>
      <c r="G246" s="100"/>
      <c r="H246" s="100"/>
      <c r="I246" s="100"/>
      <c r="J246" s="100"/>
      <c r="K246" s="102"/>
      <c r="L246" s="828" t="s">
        <v>259</v>
      </c>
    </row>
    <row r="247" spans="1:13" ht="173.25" customHeight="1" x14ac:dyDescent="0.2">
      <c r="A247" s="695"/>
      <c r="B247" s="812"/>
      <c r="C247" s="101" t="s">
        <v>354</v>
      </c>
      <c r="D247" s="101" t="s">
        <v>10</v>
      </c>
      <c r="E247" s="504" t="s">
        <v>6</v>
      </c>
      <c r="F247" s="505" t="s">
        <v>109</v>
      </c>
      <c r="G247" s="100"/>
      <c r="H247" s="100"/>
      <c r="I247" s="100"/>
      <c r="J247" s="100"/>
      <c r="K247" s="102"/>
      <c r="L247" s="828"/>
    </row>
    <row r="248" spans="1:13" ht="216" customHeight="1" x14ac:dyDescent="0.2">
      <c r="A248" s="695"/>
      <c r="B248" s="812"/>
      <c r="C248" s="99" t="s">
        <v>355</v>
      </c>
      <c r="D248" s="99" t="s">
        <v>10</v>
      </c>
      <c r="E248" s="510" t="s">
        <v>516</v>
      </c>
      <c r="F248" s="483" t="s">
        <v>13</v>
      </c>
      <c r="G248" s="158">
        <v>0</v>
      </c>
      <c r="H248" s="158">
        <v>42</v>
      </c>
      <c r="I248" s="158">
        <v>0</v>
      </c>
      <c r="J248" s="158">
        <v>0</v>
      </c>
      <c r="K248" s="158">
        <v>0</v>
      </c>
      <c r="L248" s="496" t="s">
        <v>22</v>
      </c>
    </row>
    <row r="249" spans="1:13" ht="67.5" customHeight="1" x14ac:dyDescent="0.2">
      <c r="A249" s="695"/>
      <c r="B249" s="519" t="s">
        <v>25</v>
      </c>
      <c r="C249" s="124"/>
      <c r="D249" s="124"/>
      <c r="E249" s="500"/>
      <c r="F249" s="500"/>
      <c r="G249" s="54">
        <f>G248+G247+G246+G244+G243+G242+G241+G240+G239+G238</f>
        <v>37713.4</v>
      </c>
      <c r="H249" s="54">
        <f t="shared" ref="H249:K249" si="13">H248+H247+H246+H244+H243+H242+H241+H240+H239+H238</f>
        <v>38296.1</v>
      </c>
      <c r="I249" s="54">
        <f t="shared" si="13"/>
        <v>35656.199999999997</v>
      </c>
      <c r="J249" s="54">
        <f t="shared" si="13"/>
        <v>40204.300000000003</v>
      </c>
      <c r="K249" s="54">
        <f t="shared" si="13"/>
        <v>43626.1</v>
      </c>
      <c r="L249" s="497"/>
      <c r="M249" s="385"/>
    </row>
    <row r="250" spans="1:13" ht="69.75" customHeight="1" x14ac:dyDescent="0.2">
      <c r="A250" s="829" t="s">
        <v>244</v>
      </c>
      <c r="B250" s="829"/>
      <c r="C250" s="829"/>
      <c r="D250" s="829"/>
      <c r="E250" s="829"/>
      <c r="F250" s="829"/>
      <c r="G250" s="829"/>
      <c r="H250" s="829"/>
      <c r="I250" s="829"/>
      <c r="J250" s="829"/>
      <c r="K250" s="829"/>
      <c r="L250" s="829"/>
    </row>
    <row r="251" spans="1:13" ht="230.25" customHeight="1" x14ac:dyDescent="0.2">
      <c r="A251" s="782" t="s">
        <v>242</v>
      </c>
      <c r="B251" s="60" t="s">
        <v>297</v>
      </c>
      <c r="C251" s="496" t="s">
        <v>262</v>
      </c>
      <c r="D251" s="483" t="s">
        <v>10</v>
      </c>
      <c r="E251" s="483" t="s">
        <v>68</v>
      </c>
      <c r="F251" s="495" t="s">
        <v>33</v>
      </c>
      <c r="G251" s="483"/>
      <c r="H251" s="483"/>
      <c r="I251" s="483"/>
      <c r="J251" s="483"/>
      <c r="K251" s="483"/>
      <c r="L251" s="813" t="s">
        <v>69</v>
      </c>
    </row>
    <row r="252" spans="1:13" ht="394.5" customHeight="1" x14ac:dyDescent="0.2">
      <c r="A252" s="783"/>
      <c r="B252" s="483"/>
      <c r="C252" s="210" t="s">
        <v>266</v>
      </c>
      <c r="D252" s="213" t="s">
        <v>10</v>
      </c>
      <c r="E252" s="483" t="s">
        <v>519</v>
      </c>
      <c r="F252" s="483" t="s">
        <v>33</v>
      </c>
      <c r="G252" s="50"/>
      <c r="H252" s="50"/>
      <c r="I252" s="50"/>
      <c r="J252" s="50"/>
      <c r="K252" s="214"/>
      <c r="L252" s="813"/>
    </row>
    <row r="253" spans="1:13" ht="70.5" customHeight="1" x14ac:dyDescent="0.2">
      <c r="A253" s="734" t="s">
        <v>337</v>
      </c>
      <c r="B253" s="736"/>
      <c r="C253" s="736"/>
      <c r="D253" s="736"/>
      <c r="E253" s="736"/>
      <c r="F253" s="736"/>
      <c r="G253" s="736"/>
      <c r="H253" s="736"/>
      <c r="I253" s="736"/>
      <c r="J253" s="736"/>
      <c r="K253" s="736"/>
      <c r="L253" s="737"/>
    </row>
    <row r="254" spans="1:13" ht="171.75" customHeight="1" x14ac:dyDescent="0.2">
      <c r="A254" s="645" t="s">
        <v>243</v>
      </c>
      <c r="B254" s="838" t="s">
        <v>338</v>
      </c>
      <c r="C254" s="192" t="s">
        <v>339</v>
      </c>
      <c r="D254" s="193">
        <v>2021</v>
      </c>
      <c r="E254" s="193" t="s">
        <v>104</v>
      </c>
      <c r="F254" s="483" t="s">
        <v>13</v>
      </c>
      <c r="G254" s="194">
        <v>242.8</v>
      </c>
      <c r="H254" s="194"/>
      <c r="I254" s="194"/>
      <c r="J254" s="194"/>
      <c r="K254" s="194"/>
      <c r="L254" s="195" t="s">
        <v>23</v>
      </c>
    </row>
    <row r="255" spans="1:13" ht="280.5" customHeight="1" x14ac:dyDescent="0.2">
      <c r="A255" s="646"/>
      <c r="B255" s="839"/>
      <c r="C255" s="435" t="s">
        <v>340</v>
      </c>
      <c r="D255" s="196">
        <v>2021</v>
      </c>
      <c r="E255" s="463" t="s">
        <v>104</v>
      </c>
      <c r="F255" s="493" t="s">
        <v>13</v>
      </c>
      <c r="G255" s="197">
        <v>6</v>
      </c>
      <c r="H255" s="197"/>
      <c r="I255" s="197"/>
      <c r="J255" s="197"/>
      <c r="K255" s="197"/>
      <c r="L255" s="198" t="s">
        <v>23</v>
      </c>
    </row>
    <row r="256" spans="1:13" ht="408.75" customHeight="1" x14ac:dyDescent="0.2">
      <c r="A256" s="646"/>
      <c r="B256" s="839"/>
      <c r="C256" s="840" t="s">
        <v>341</v>
      </c>
      <c r="D256" s="742">
        <v>2021</v>
      </c>
      <c r="E256" s="841" t="s">
        <v>520</v>
      </c>
      <c r="F256" s="782" t="s">
        <v>13</v>
      </c>
      <c r="G256" s="843">
        <v>16.5</v>
      </c>
      <c r="H256" s="843"/>
      <c r="I256" s="843"/>
      <c r="J256" s="843"/>
      <c r="K256" s="843"/>
      <c r="L256" s="813" t="s">
        <v>23</v>
      </c>
    </row>
    <row r="257" spans="1:58" ht="62.25" customHeight="1" x14ac:dyDescent="0.2">
      <c r="A257" s="646"/>
      <c r="B257" s="839"/>
      <c r="C257" s="840"/>
      <c r="D257" s="742"/>
      <c r="E257" s="842"/>
      <c r="F257" s="784"/>
      <c r="G257" s="843"/>
      <c r="H257" s="843"/>
      <c r="I257" s="843"/>
      <c r="J257" s="843"/>
      <c r="K257" s="843"/>
      <c r="L257" s="813"/>
    </row>
    <row r="258" spans="1:58" ht="191.25" customHeight="1" x14ac:dyDescent="0.2">
      <c r="A258" s="646"/>
      <c r="B258" s="839"/>
      <c r="C258" s="93" t="s">
        <v>342</v>
      </c>
      <c r="D258" s="483">
        <v>2021</v>
      </c>
      <c r="E258" s="467" t="s">
        <v>104</v>
      </c>
      <c r="F258" s="483" t="s">
        <v>13</v>
      </c>
      <c r="G258" s="199">
        <v>9</v>
      </c>
      <c r="H258" s="200"/>
      <c r="I258" s="200"/>
      <c r="J258" s="200"/>
      <c r="K258" s="200"/>
      <c r="L258" s="483" t="s">
        <v>23</v>
      </c>
    </row>
    <row r="259" spans="1:58" ht="272.25" customHeight="1" x14ac:dyDescent="0.2">
      <c r="A259" s="646"/>
      <c r="B259" s="839"/>
      <c r="C259" s="437" t="s">
        <v>543</v>
      </c>
      <c r="D259" s="201">
        <v>2021</v>
      </c>
      <c r="E259" s="464" t="s">
        <v>104</v>
      </c>
      <c r="F259" s="498" t="s">
        <v>13</v>
      </c>
      <c r="G259" s="202">
        <v>173</v>
      </c>
      <c r="H259" s="202"/>
      <c r="I259" s="202"/>
      <c r="J259" s="202"/>
      <c r="K259" s="202"/>
      <c r="L259" s="195" t="s">
        <v>24</v>
      </c>
    </row>
    <row r="260" spans="1:58" ht="103.5" customHeight="1" x14ac:dyDescent="0.2">
      <c r="A260" s="646"/>
      <c r="B260" s="839"/>
      <c r="C260" s="203" t="s">
        <v>343</v>
      </c>
      <c r="D260" s="493">
        <v>2021</v>
      </c>
      <c r="E260" s="465" t="s">
        <v>104</v>
      </c>
      <c r="F260" s="512" t="s">
        <v>13</v>
      </c>
      <c r="G260" s="506">
        <v>5</v>
      </c>
      <c r="H260" s="506"/>
      <c r="I260" s="506"/>
      <c r="J260" s="506"/>
      <c r="K260" s="506"/>
      <c r="L260" s="512" t="s">
        <v>105</v>
      </c>
    </row>
    <row r="261" spans="1:58" s="136" customFormat="1" ht="38.25" customHeight="1" x14ac:dyDescent="0.2">
      <c r="A261" s="646"/>
      <c r="B261" s="638" t="s">
        <v>323</v>
      </c>
      <c r="C261" s="205"/>
      <c r="D261" s="204"/>
      <c r="E261" s="206"/>
      <c r="F261" s="204"/>
      <c r="G261" s="207">
        <f>G260+G259+G258+G256+G255+G254</f>
        <v>452.3</v>
      </c>
      <c r="H261" s="207">
        <f t="shared" ref="H261:K261" si="14">H260+H259+H258+H256+H255+H254</f>
        <v>0</v>
      </c>
      <c r="I261" s="207">
        <f t="shared" si="14"/>
        <v>0</v>
      </c>
      <c r="J261" s="207">
        <f t="shared" si="14"/>
        <v>0</v>
      </c>
      <c r="K261" s="207">
        <f t="shared" si="14"/>
        <v>0</v>
      </c>
      <c r="L261" s="208"/>
      <c r="M261" s="387"/>
      <c r="Y261" s="137"/>
      <c r="Z261" s="137"/>
      <c r="AA261" s="137"/>
      <c r="AB261" s="137"/>
      <c r="AC261" s="137"/>
      <c r="AD261" s="137"/>
      <c r="AE261" s="137"/>
      <c r="AF261" s="137"/>
      <c r="AG261" s="137"/>
      <c r="AH261" s="137"/>
      <c r="AI261" s="137"/>
      <c r="AJ261" s="137"/>
      <c r="AK261" s="137"/>
      <c r="AL261" s="137"/>
      <c r="AM261" s="137"/>
      <c r="AN261" s="137"/>
      <c r="AO261" s="137"/>
      <c r="AP261" s="137"/>
      <c r="AQ261" s="137"/>
      <c r="AR261" s="137"/>
      <c r="AS261" s="137"/>
      <c r="AT261" s="137"/>
      <c r="AU261" s="137"/>
      <c r="AV261" s="137"/>
      <c r="AW261" s="137"/>
      <c r="AX261" s="137"/>
      <c r="AY261" s="137"/>
      <c r="AZ261" s="137"/>
      <c r="BA261" s="137"/>
      <c r="BB261" s="137"/>
      <c r="BC261" s="137"/>
      <c r="BD261" s="137"/>
      <c r="BE261" s="137"/>
      <c r="BF261" s="137"/>
    </row>
    <row r="262" spans="1:58" ht="58.5" customHeight="1" x14ac:dyDescent="0.2">
      <c r="A262" s="646"/>
      <c r="B262" s="847" t="s">
        <v>395</v>
      </c>
      <c r="C262" s="848"/>
      <c r="D262" s="848"/>
      <c r="E262" s="848"/>
      <c r="F262" s="848"/>
      <c r="G262" s="848"/>
      <c r="H262" s="848"/>
      <c r="I262" s="848"/>
      <c r="J262" s="848"/>
      <c r="K262" s="848"/>
      <c r="L262" s="848"/>
    </row>
    <row r="263" spans="1:58" ht="409.5" customHeight="1" x14ac:dyDescent="0.2">
      <c r="A263" s="646"/>
      <c r="B263" s="851" t="s">
        <v>347</v>
      </c>
      <c r="C263" s="845" t="s">
        <v>312</v>
      </c>
      <c r="D263" s="742" t="s">
        <v>10</v>
      </c>
      <c r="E263" s="857" t="s">
        <v>521</v>
      </c>
      <c r="F263" s="856" t="s">
        <v>109</v>
      </c>
      <c r="G263" s="858"/>
      <c r="H263" s="846"/>
      <c r="I263" s="846"/>
      <c r="J263" s="846"/>
      <c r="K263" s="846"/>
      <c r="L263" s="844" t="s">
        <v>313</v>
      </c>
    </row>
    <row r="264" spans="1:58" ht="27" customHeight="1" x14ac:dyDescent="0.2">
      <c r="A264" s="646"/>
      <c r="B264" s="851"/>
      <c r="C264" s="845"/>
      <c r="D264" s="742"/>
      <c r="E264" s="857"/>
      <c r="F264" s="856"/>
      <c r="G264" s="858"/>
      <c r="H264" s="846"/>
      <c r="I264" s="846"/>
      <c r="J264" s="846"/>
      <c r="K264" s="846"/>
      <c r="L264" s="844"/>
    </row>
    <row r="265" spans="1:58" ht="289.5" customHeight="1" x14ac:dyDescent="0.2">
      <c r="A265" s="646"/>
      <c r="B265" s="852"/>
      <c r="C265" s="845" t="s">
        <v>336</v>
      </c>
      <c r="D265" s="742" t="s">
        <v>10</v>
      </c>
      <c r="E265" s="855" t="s">
        <v>521</v>
      </c>
      <c r="F265" s="856" t="s">
        <v>109</v>
      </c>
      <c r="G265" s="846"/>
      <c r="H265" s="846"/>
      <c r="I265" s="846"/>
      <c r="J265" s="846"/>
      <c r="K265" s="846"/>
      <c r="L265" s="844" t="s">
        <v>314</v>
      </c>
    </row>
    <row r="266" spans="1:58" ht="257.25" customHeight="1" x14ac:dyDescent="0.2">
      <c r="A266" s="646"/>
      <c r="B266" s="852"/>
      <c r="C266" s="845"/>
      <c r="D266" s="742"/>
      <c r="E266" s="855"/>
      <c r="F266" s="856"/>
      <c r="G266" s="846"/>
      <c r="H266" s="846"/>
      <c r="I266" s="846"/>
      <c r="J266" s="846"/>
      <c r="K266" s="846"/>
      <c r="L266" s="844"/>
    </row>
    <row r="267" spans="1:58" ht="369.75" customHeight="1" x14ac:dyDescent="0.2">
      <c r="A267" s="646"/>
      <c r="B267" s="852"/>
      <c r="C267" s="508" t="s">
        <v>348</v>
      </c>
      <c r="D267" s="483" t="s">
        <v>10</v>
      </c>
      <c r="E267" s="507" t="s">
        <v>327</v>
      </c>
      <c r="F267" s="509" t="s">
        <v>13</v>
      </c>
      <c r="G267" s="159">
        <v>2</v>
      </c>
      <c r="H267" s="159">
        <v>2</v>
      </c>
      <c r="I267" s="159">
        <v>2</v>
      </c>
      <c r="J267" s="159">
        <v>2.2000000000000002</v>
      </c>
      <c r="K267" s="159">
        <v>2.4</v>
      </c>
      <c r="L267" s="509" t="s">
        <v>315</v>
      </c>
    </row>
    <row r="268" spans="1:58" ht="409.5" customHeight="1" x14ac:dyDescent="0.2">
      <c r="A268" s="646"/>
      <c r="B268" s="852"/>
      <c r="C268" s="845" t="s">
        <v>322</v>
      </c>
      <c r="D268" s="742" t="s">
        <v>10</v>
      </c>
      <c r="E268" s="742" t="s">
        <v>522</v>
      </c>
      <c r="F268" s="844" t="s">
        <v>109</v>
      </c>
      <c r="G268" s="846"/>
      <c r="H268" s="846"/>
      <c r="I268" s="846"/>
      <c r="J268" s="846"/>
      <c r="K268" s="846"/>
      <c r="L268" s="871" t="s">
        <v>316</v>
      </c>
    </row>
    <row r="269" spans="1:58" ht="192" customHeight="1" x14ac:dyDescent="0.2">
      <c r="A269" s="646"/>
      <c r="B269" s="852"/>
      <c r="C269" s="845"/>
      <c r="D269" s="742"/>
      <c r="E269" s="742"/>
      <c r="F269" s="844"/>
      <c r="G269" s="846"/>
      <c r="H269" s="846"/>
      <c r="I269" s="846"/>
      <c r="J269" s="846"/>
      <c r="K269" s="846"/>
      <c r="L269" s="871"/>
    </row>
    <row r="270" spans="1:58" ht="312" customHeight="1" x14ac:dyDescent="0.2">
      <c r="A270" s="646"/>
      <c r="B270" s="639"/>
      <c r="C270" s="523" t="s">
        <v>311</v>
      </c>
      <c r="D270" s="483" t="s">
        <v>10</v>
      </c>
      <c r="E270" s="231" t="s">
        <v>327</v>
      </c>
      <c r="F270" s="484" t="s">
        <v>109</v>
      </c>
      <c r="G270" s="485"/>
      <c r="H270" s="485"/>
      <c r="I270" s="485"/>
      <c r="J270" s="485"/>
      <c r="K270" s="485"/>
      <c r="L270" s="163" t="s">
        <v>324</v>
      </c>
    </row>
    <row r="271" spans="1:58" ht="396.75" customHeight="1" x14ac:dyDescent="0.2">
      <c r="A271" s="646"/>
      <c r="B271" s="859" t="s">
        <v>321</v>
      </c>
      <c r="C271" s="861" t="s">
        <v>328</v>
      </c>
      <c r="D271" s="782" t="s">
        <v>10</v>
      </c>
      <c r="E271" s="863" t="s">
        <v>523</v>
      </c>
      <c r="F271" s="865" t="s">
        <v>109</v>
      </c>
      <c r="G271" s="853"/>
      <c r="H271" s="853"/>
      <c r="I271" s="853"/>
      <c r="J271" s="853"/>
      <c r="K271" s="853"/>
      <c r="L271" s="849" t="s">
        <v>317</v>
      </c>
    </row>
    <row r="272" spans="1:58" ht="244.5" customHeight="1" x14ac:dyDescent="0.2">
      <c r="A272" s="646"/>
      <c r="B272" s="860"/>
      <c r="C272" s="862"/>
      <c r="D272" s="783"/>
      <c r="E272" s="864"/>
      <c r="F272" s="866"/>
      <c r="G272" s="854"/>
      <c r="H272" s="854"/>
      <c r="I272" s="854"/>
      <c r="J272" s="854"/>
      <c r="K272" s="854"/>
      <c r="L272" s="850"/>
    </row>
    <row r="273" spans="1:19" ht="409.5" customHeight="1" x14ac:dyDescent="0.2">
      <c r="A273" s="646"/>
      <c r="B273" s="867"/>
      <c r="C273" s="840" t="s">
        <v>414</v>
      </c>
      <c r="D273" s="742" t="s">
        <v>10</v>
      </c>
      <c r="E273" s="870" t="s">
        <v>524</v>
      </c>
      <c r="F273" s="856" t="s">
        <v>109</v>
      </c>
      <c r="G273" s="843"/>
      <c r="H273" s="843"/>
      <c r="I273" s="843"/>
      <c r="J273" s="843"/>
      <c r="K273" s="843"/>
      <c r="L273" s="742" t="s">
        <v>396</v>
      </c>
    </row>
    <row r="274" spans="1:19" ht="246.75" customHeight="1" x14ac:dyDescent="0.2">
      <c r="A274" s="646"/>
      <c r="B274" s="868"/>
      <c r="C274" s="840"/>
      <c r="D274" s="742"/>
      <c r="E274" s="870"/>
      <c r="F274" s="856"/>
      <c r="G274" s="843"/>
      <c r="H274" s="843"/>
      <c r="I274" s="843"/>
      <c r="J274" s="843"/>
      <c r="K274" s="843"/>
      <c r="L274" s="742"/>
    </row>
    <row r="275" spans="1:19" ht="254.25" customHeight="1" x14ac:dyDescent="0.2">
      <c r="A275" s="646"/>
      <c r="B275" s="640"/>
      <c r="C275" s="523" t="s">
        <v>329</v>
      </c>
      <c r="D275" s="483" t="s">
        <v>10</v>
      </c>
      <c r="E275" s="524" t="s">
        <v>516</v>
      </c>
      <c r="F275" s="484" t="s">
        <v>109</v>
      </c>
      <c r="G275" s="485"/>
      <c r="H275" s="485"/>
      <c r="I275" s="485"/>
      <c r="J275" s="485"/>
      <c r="K275" s="485"/>
      <c r="L275" s="484" t="s">
        <v>326</v>
      </c>
    </row>
    <row r="276" spans="1:19" ht="253.5" customHeight="1" x14ac:dyDescent="0.2">
      <c r="A276" s="646"/>
      <c r="B276" s="640"/>
      <c r="C276" s="523" t="s">
        <v>330</v>
      </c>
      <c r="D276" s="483" t="s">
        <v>10</v>
      </c>
      <c r="E276" s="524" t="s">
        <v>516</v>
      </c>
      <c r="F276" s="484" t="s">
        <v>109</v>
      </c>
      <c r="G276" s="485"/>
      <c r="H276" s="485"/>
      <c r="I276" s="485"/>
      <c r="J276" s="485"/>
      <c r="K276" s="485"/>
      <c r="L276" s="495" t="s">
        <v>325</v>
      </c>
    </row>
    <row r="277" spans="1:19" ht="409.5" customHeight="1" x14ac:dyDescent="0.2">
      <c r="A277" s="646"/>
      <c r="B277" s="867"/>
      <c r="C277" s="840" t="s">
        <v>331</v>
      </c>
      <c r="D277" s="742" t="s">
        <v>10</v>
      </c>
      <c r="E277" s="869" t="s">
        <v>525</v>
      </c>
      <c r="F277" s="856" t="s">
        <v>109</v>
      </c>
      <c r="G277" s="843"/>
      <c r="H277" s="843"/>
      <c r="I277" s="843"/>
      <c r="J277" s="843"/>
      <c r="K277" s="843"/>
      <c r="L277" s="813" t="s">
        <v>320</v>
      </c>
    </row>
    <row r="278" spans="1:19" ht="264" customHeight="1" x14ac:dyDescent="0.2">
      <c r="A278" s="646"/>
      <c r="B278" s="868"/>
      <c r="C278" s="840"/>
      <c r="D278" s="742"/>
      <c r="E278" s="869"/>
      <c r="F278" s="856"/>
      <c r="G278" s="843"/>
      <c r="H278" s="843"/>
      <c r="I278" s="843"/>
      <c r="J278" s="843"/>
      <c r="K278" s="843"/>
      <c r="L278" s="813"/>
    </row>
    <row r="279" spans="1:19" ht="409.5" customHeight="1" x14ac:dyDescent="0.2">
      <c r="A279" s="646"/>
      <c r="B279" s="867"/>
      <c r="C279" s="840" t="s">
        <v>332</v>
      </c>
      <c r="D279" s="742" t="s">
        <v>10</v>
      </c>
      <c r="E279" s="877" t="s">
        <v>521</v>
      </c>
      <c r="F279" s="856" t="s">
        <v>109</v>
      </c>
      <c r="G279" s="843"/>
      <c r="H279" s="843"/>
      <c r="I279" s="843"/>
      <c r="J279" s="843"/>
      <c r="K279" s="843"/>
      <c r="L279" s="872" t="s">
        <v>319</v>
      </c>
    </row>
    <row r="280" spans="1:19" ht="60.75" customHeight="1" x14ac:dyDescent="0.2">
      <c r="A280" s="646"/>
      <c r="B280" s="868"/>
      <c r="C280" s="840"/>
      <c r="D280" s="742"/>
      <c r="E280" s="877"/>
      <c r="F280" s="856"/>
      <c r="G280" s="843"/>
      <c r="H280" s="843"/>
      <c r="I280" s="843"/>
      <c r="J280" s="843"/>
      <c r="K280" s="843"/>
      <c r="L280" s="872"/>
    </row>
    <row r="281" spans="1:19" ht="409.5" customHeight="1" x14ac:dyDescent="0.2">
      <c r="A281" s="646"/>
      <c r="B281" s="867"/>
      <c r="C281" s="861" t="s">
        <v>333</v>
      </c>
      <c r="D281" s="782" t="s">
        <v>10</v>
      </c>
      <c r="E281" s="874" t="s">
        <v>526</v>
      </c>
      <c r="F281" s="865" t="s">
        <v>109</v>
      </c>
      <c r="G281" s="853"/>
      <c r="H281" s="853"/>
      <c r="I281" s="853"/>
      <c r="J281" s="853"/>
      <c r="K281" s="853"/>
      <c r="L281" s="879" t="s">
        <v>318</v>
      </c>
    </row>
    <row r="282" spans="1:19" ht="29.25" customHeight="1" x14ac:dyDescent="0.2">
      <c r="A282" s="646"/>
      <c r="B282" s="868"/>
      <c r="C282" s="873"/>
      <c r="D282" s="784"/>
      <c r="E282" s="875"/>
      <c r="F282" s="876"/>
      <c r="G282" s="878"/>
      <c r="H282" s="878"/>
      <c r="I282" s="878"/>
      <c r="J282" s="878"/>
      <c r="K282" s="878"/>
      <c r="L282" s="880"/>
    </row>
    <row r="283" spans="1:19" ht="319.5" customHeight="1" x14ac:dyDescent="0.2">
      <c r="A283" s="646"/>
      <c r="B283" s="640"/>
      <c r="C283" s="523" t="s">
        <v>334</v>
      </c>
      <c r="D283" s="483" t="s">
        <v>10</v>
      </c>
      <c r="E283" s="483" t="s">
        <v>516</v>
      </c>
      <c r="F283" s="484" t="s">
        <v>109</v>
      </c>
      <c r="G283" s="485"/>
      <c r="H283" s="485"/>
      <c r="I283" s="485"/>
      <c r="J283" s="485"/>
      <c r="K283" s="485"/>
      <c r="L283" s="495" t="s">
        <v>318</v>
      </c>
    </row>
    <row r="284" spans="1:19" ht="409.5" customHeight="1" x14ac:dyDescent="0.2">
      <c r="A284" s="646"/>
      <c r="B284" s="641"/>
      <c r="C284" s="861" t="s">
        <v>335</v>
      </c>
      <c r="D284" s="782" t="s">
        <v>10</v>
      </c>
      <c r="E284" s="841" t="s">
        <v>527</v>
      </c>
      <c r="F284" s="865" t="s">
        <v>109</v>
      </c>
      <c r="G284" s="853"/>
      <c r="H284" s="853"/>
      <c r="I284" s="853"/>
      <c r="J284" s="853"/>
      <c r="K284" s="853"/>
      <c r="L284" s="879" t="s">
        <v>384</v>
      </c>
    </row>
    <row r="285" spans="1:19" ht="123.75" customHeight="1" x14ac:dyDescent="0.2">
      <c r="A285" s="646"/>
      <c r="B285" s="642"/>
      <c r="C285" s="873"/>
      <c r="D285" s="784"/>
      <c r="E285" s="842"/>
      <c r="F285" s="876"/>
      <c r="G285" s="878"/>
      <c r="H285" s="878"/>
      <c r="I285" s="878"/>
      <c r="J285" s="878"/>
      <c r="K285" s="878"/>
      <c r="L285" s="880"/>
    </row>
    <row r="286" spans="1:19" ht="292.5" customHeight="1" x14ac:dyDescent="0.2">
      <c r="A286" s="646"/>
      <c r="B286" s="640"/>
      <c r="C286" s="523" t="s">
        <v>415</v>
      </c>
      <c r="D286" s="483" t="s">
        <v>10</v>
      </c>
      <c r="E286" s="213" t="s">
        <v>528</v>
      </c>
      <c r="F286" s="484" t="s">
        <v>109</v>
      </c>
      <c r="G286" s="485"/>
      <c r="H286" s="485"/>
      <c r="I286" s="485"/>
      <c r="J286" s="485"/>
      <c r="K286" s="485"/>
      <c r="L286" s="495" t="s">
        <v>356</v>
      </c>
    </row>
    <row r="287" spans="1:19" ht="60.75" customHeight="1" x14ac:dyDescent="0.4">
      <c r="A287" s="646"/>
      <c r="B287" s="643" t="s">
        <v>25</v>
      </c>
      <c r="C287" s="169"/>
      <c r="D287" s="170"/>
      <c r="E287" s="171"/>
      <c r="F287" s="172"/>
      <c r="G287" s="409">
        <f>G286+G284+G283+G281+G279+G277+G276+G275+G273+G271+G270+G268+G267+G265+G263</f>
        <v>2</v>
      </c>
      <c r="H287" s="409">
        <f>H286+H284+H283+H281+H279+H277+H276+H275+H273+H271+H270+H268+H267+H265+H263</f>
        <v>2</v>
      </c>
      <c r="I287" s="409">
        <f>I286+I284+I283+I281+I279+I277+I276+I275+I273+I271+I270+I268+I267+I265+I263</f>
        <v>2</v>
      </c>
      <c r="J287" s="409">
        <f>J286+J284+J283+J281+J279+J277+J276+J275+J273+J271+J270+J268+J267+J265+J263</f>
        <v>2.2000000000000002</v>
      </c>
      <c r="K287" s="409">
        <f>K286+K284+K283+K281+K279+K277+K276+K275+K273+K271+K270+K268+K267+K265+K263</f>
        <v>2.4</v>
      </c>
      <c r="L287" s="173"/>
      <c r="M287" s="390"/>
      <c r="N287" s="130"/>
      <c r="O287" s="130"/>
      <c r="P287" s="130"/>
      <c r="Q287" s="130"/>
      <c r="R287" s="130"/>
    </row>
    <row r="288" spans="1:19" ht="88.5" customHeight="1" x14ac:dyDescent="0.4">
      <c r="A288" s="647"/>
      <c r="B288" s="644" t="s">
        <v>489</v>
      </c>
      <c r="C288" s="561"/>
      <c r="D288" s="170"/>
      <c r="E288" s="171"/>
      <c r="F288" s="172"/>
      <c r="G288" s="637">
        <f>G34+G41+G51+G63+G69+G74+G103+G119+G138+G167+G173+G182+G225+G236+G249+G261+G287</f>
        <v>921459.7999999997</v>
      </c>
      <c r="H288" s="637">
        <f>H34+H41+H51+H63+H69+H74+H103+H119+H138+H167+H173+H182+H225+H236+H249+H261+H287</f>
        <v>1089744.3000000003</v>
      </c>
      <c r="I288" s="637">
        <f>I34+I41+I51+I63+I69+I74+I103+I119+I138+I167+I173+I182+I225+I236+I249+I261+I287</f>
        <v>985167.49999999977</v>
      </c>
      <c r="J288" s="637">
        <f>J34+J41+J51+J63+J69+J74+J103+J119+J138+J167+J173+J182+J225+J236+J249+J261+J287</f>
        <v>905864.30000000016</v>
      </c>
      <c r="K288" s="637">
        <f>K34+K41+K51+K63+K69+K74+K103+K119+K138+K167+K173+K182+K225+K236+K249+K261+K287</f>
        <v>796266.9</v>
      </c>
      <c r="L288" s="615"/>
      <c r="M288" s="421"/>
      <c r="N288" s="10"/>
      <c r="O288" s="10"/>
      <c r="P288" s="10"/>
      <c r="Q288" s="10"/>
      <c r="R288" s="35"/>
      <c r="S288" s="10"/>
    </row>
    <row r="289" spans="1:17" ht="115.5" customHeight="1" x14ac:dyDescent="0.4">
      <c r="A289" s="511"/>
      <c r="B289" s="889" t="s">
        <v>359</v>
      </c>
      <c r="C289" s="889"/>
      <c r="D289" s="139"/>
      <c r="E289" s="140"/>
      <c r="F289" s="141"/>
      <c r="G289" s="142"/>
      <c r="H289" s="258" t="s">
        <v>407</v>
      </c>
      <c r="I289" s="258"/>
      <c r="J289" s="142"/>
      <c r="K289" s="109"/>
      <c r="L289" s="108"/>
      <c r="M289" s="34"/>
      <c r="N289" s="34"/>
      <c r="O289" s="34"/>
      <c r="P289" s="34"/>
      <c r="Q289" s="34"/>
    </row>
    <row r="290" spans="1:17" ht="25.5" customHeight="1" x14ac:dyDescent="0.45">
      <c r="A290" s="511"/>
      <c r="B290" s="143"/>
      <c r="C290" s="144"/>
      <c r="D290" s="145"/>
      <c r="E290" s="140"/>
      <c r="F290" s="141"/>
      <c r="G290" s="146"/>
      <c r="H290" s="146"/>
      <c r="I290" s="146"/>
      <c r="J290" s="146"/>
      <c r="K290" s="107"/>
      <c r="L290" s="108"/>
      <c r="O290" s="413"/>
    </row>
    <row r="291" spans="1:17" ht="127.5" customHeight="1" x14ac:dyDescent="0.55000000000000004">
      <c r="A291" s="111"/>
      <c r="B291" s="890" t="s">
        <v>482</v>
      </c>
      <c r="C291" s="890"/>
      <c r="D291" s="376"/>
      <c r="E291" s="147"/>
      <c r="F291" s="148"/>
      <c r="G291" s="648" t="s">
        <v>617</v>
      </c>
      <c r="H291" s="649"/>
      <c r="I291" s="649"/>
      <c r="J291" s="649"/>
      <c r="K291" s="112"/>
      <c r="L291" s="110"/>
      <c r="M291" s="408"/>
      <c r="O291" s="415"/>
    </row>
    <row r="292" spans="1:17" ht="25.5" customHeight="1" x14ac:dyDescent="0.3">
      <c r="A292" s="516"/>
      <c r="B292" s="15"/>
      <c r="C292" s="16"/>
      <c r="D292" s="16"/>
      <c r="E292" s="21"/>
      <c r="F292" s="18" t="s">
        <v>615</v>
      </c>
      <c r="G292" s="563">
        <f>G12+G14+G16+G19+G20+G22+G25+G26+G27+G28+G36+G37+G38+G39+G40+G43+G44+G46+G47+G48+G49+G50+G60+G61+G62+G65+G67+G76+G78+G84+G89+G98+G105+G113+G117+G163+G169+G175+G180+G187+G191+G222+G235+G238+G17+G18+G24+G45+G267+G186+G57+G172+G200+G218+G254+G255+G256+G258+G259+G260+G29+G30+G31</f>
        <v>131612.19999999998</v>
      </c>
      <c r="H292" s="563">
        <f>H12+H14+H16+H19+H20+H22+H25+H26+H27+H28+H36+H37+H38+H39+H40+H43+H44+H46+H47+H48+H49+H50+H60+H61+H62+H65+H67+H76+H78+H84+H89+H98+H105+H113+H117+H163+H169+H175+H180+H187+H191+H222+H235+H238+H17+H18+H24+H45+H267+H186+H57+H172+H200+H218+H254+H255+H256+H258+H259+H260+H29+H30+H31+H21+H33+H112+H196+H248+H239</f>
        <v>316619.49999999994</v>
      </c>
      <c r="I292" s="563">
        <f>I12+I14+I16+I19+I20+I22+I25+I26+I27+I28+I36+I37+I38+I39+I40+I43+I44+I46+I47+I48+I49+I50+I60+I61+I62+I65+I67+I76+I78+I84+I89+I98+I105+I113+I117+I163+I169+I175+I180+I187+I191+I222+I235+I238+I17+I18+I24+I45+I267+I186+I57+I172+I200+I218+I254+I255+I256+I258+I259+I260+I29+I30+I31+I21+I33+I112+I196+I248</f>
        <v>400122.29999999993</v>
      </c>
      <c r="J292" s="563">
        <f>J12+J14+J16+J19+J20+J22+J25+J26+J27+J28+J36+J37+J38+J39+J40+J43+J44+J46+J47+J48+J49+J50+J60+J61+J62+J65+J67+J76+J78+J84+J89+J98+J105+J113+J117+J163+J169+J175+J180+J187+J191+J222+J235+J238+J17+J18+J24+J45+J267+J186</f>
        <v>202880.5</v>
      </c>
      <c r="K292" s="563">
        <f>K12+K14+K16+K19+K20+K22+K25+K26+K27+K28+K36+K37+K38+K39+K40+K43+K44+K46+K47+K48+K49+K50+K60+K61+K62+K65+K67+K76+K78+K84+K89+K98+K105+K113+K117+K163+K169+K175+K180+K187+K191+K222+K235+K238+K17+K18+K24+K45+K267+K186</f>
        <v>213211.4</v>
      </c>
      <c r="L292" s="635">
        <f>G292+H292+I292+J292+K292</f>
        <v>1264445.8999999999</v>
      </c>
    </row>
    <row r="293" spans="1:17" ht="24" customHeight="1" x14ac:dyDescent="0.3">
      <c r="A293" s="3"/>
      <c r="B293" s="28"/>
      <c r="C293" s="3"/>
      <c r="D293" s="3"/>
      <c r="E293" s="19"/>
      <c r="F293" s="636" t="s">
        <v>616</v>
      </c>
      <c r="G293" s="634">
        <f>G53+G54+G55+G56+G68+G72+G73+G179+G194+G195+G201+G219+G220+G221+G79+G171+G176+G224</f>
        <v>789847.6</v>
      </c>
      <c r="H293" s="634">
        <f>H53+H54+H55+H56+H68+H72+H73+H179+H194+H195+H201+H219+H220+H221+H79+H171+H176+H224</f>
        <v>773124.8</v>
      </c>
      <c r="I293" s="634">
        <f t="shared" ref="I293" si="15">I53+I54+I55+I56+I68+I72+I73+I179+I194+I195+I201+I219+I220+I221+I79+I171+I176+I224</f>
        <v>585045.19999999995</v>
      </c>
      <c r="J293" s="634">
        <f>J53+J54+J55+J56+J68+J72+J73+J179+J194+J195+J201+J219+J220+J221</f>
        <v>702983.8</v>
      </c>
      <c r="K293" s="634">
        <f>K53+K54+K55+K56+K68+K72+K73+K179+K194+K195+K201+K219+K220+K221</f>
        <v>583055.5</v>
      </c>
      <c r="L293" s="635">
        <f>G293+H293+I293+J293+K293</f>
        <v>3434056.8999999994</v>
      </c>
    </row>
    <row r="294" spans="1:17" ht="23.25" customHeight="1" x14ac:dyDescent="0.3">
      <c r="G294" s="632">
        <f>G292+G293</f>
        <v>921459.79999999993</v>
      </c>
      <c r="H294" s="632">
        <f t="shared" ref="H294:L294" si="16">H292+H293</f>
        <v>1089744.3</v>
      </c>
      <c r="I294" s="632">
        <f t="shared" si="16"/>
        <v>985167.49999999988</v>
      </c>
      <c r="J294" s="632">
        <f t="shared" si="16"/>
        <v>905864.3</v>
      </c>
      <c r="K294" s="632">
        <f>K292+K293</f>
        <v>796266.9</v>
      </c>
      <c r="L294" s="633">
        <f t="shared" si="16"/>
        <v>4698502.7999999989</v>
      </c>
    </row>
    <row r="295" spans="1:17" ht="18.75" x14ac:dyDescent="0.3">
      <c r="B295" s="885"/>
      <c r="C295" s="885"/>
      <c r="D295" s="885"/>
      <c r="E295" s="885"/>
      <c r="F295" s="885"/>
      <c r="G295" s="885"/>
      <c r="H295" s="885"/>
      <c r="I295" s="885"/>
      <c r="J295" s="885"/>
      <c r="K295" s="885"/>
      <c r="L295" s="885"/>
    </row>
    <row r="296" spans="1:17" ht="18.75" customHeight="1" x14ac:dyDescent="0.3">
      <c r="B296" s="885"/>
      <c r="C296" s="885"/>
      <c r="D296" s="885"/>
      <c r="E296" s="885"/>
      <c r="F296" s="885"/>
      <c r="G296" s="885"/>
      <c r="H296" s="885"/>
      <c r="I296" s="885"/>
      <c r="J296" s="885"/>
      <c r="K296" s="885"/>
      <c r="L296" s="885"/>
    </row>
    <row r="297" spans="1:17" ht="18.75" customHeight="1" x14ac:dyDescent="0.2"/>
    <row r="299" spans="1:17" ht="18.75" x14ac:dyDescent="0.3">
      <c r="B299" s="30"/>
      <c r="C299" s="5"/>
      <c r="D299" s="5"/>
    </row>
    <row r="302" spans="1:17" x14ac:dyDescent="0.2">
      <c r="B302" s="31"/>
    </row>
    <row r="303" spans="1:17" x14ac:dyDescent="0.2">
      <c r="B303" s="31"/>
    </row>
    <row r="304" spans="1:17" x14ac:dyDescent="0.2">
      <c r="B304" s="31"/>
    </row>
  </sheetData>
  <sheetProtection selectLockedCells="1" selectUnlockedCells="1"/>
  <mergeCells count="361">
    <mergeCell ref="B296:L296"/>
    <mergeCell ref="B84:B87"/>
    <mergeCell ref="B99:B102"/>
    <mergeCell ref="I284:I285"/>
    <mergeCell ref="J284:J285"/>
    <mergeCell ref="K284:K285"/>
    <mergeCell ref="L284:L285"/>
    <mergeCell ref="B289:C289"/>
    <mergeCell ref="B291:C291"/>
    <mergeCell ref="C284:C285"/>
    <mergeCell ref="D284:D285"/>
    <mergeCell ref="E284:E285"/>
    <mergeCell ref="F284:F285"/>
    <mergeCell ref="G284:G285"/>
    <mergeCell ref="H284:H285"/>
    <mergeCell ref="G281:G282"/>
    <mergeCell ref="H281:H282"/>
    <mergeCell ref="G273:G274"/>
    <mergeCell ref="L277:L278"/>
    <mergeCell ref="H273:H274"/>
    <mergeCell ref="I273:I274"/>
    <mergeCell ref="L132:L134"/>
    <mergeCell ref="B132:B134"/>
    <mergeCell ref="D132:D134"/>
    <mergeCell ref="E132:E134"/>
    <mergeCell ref="L135:L137"/>
    <mergeCell ref="B295:L295"/>
    <mergeCell ref="J279:J280"/>
    <mergeCell ref="K279:K280"/>
    <mergeCell ref="L279:L280"/>
    <mergeCell ref="B281:B282"/>
    <mergeCell ref="C281:C282"/>
    <mergeCell ref="D281:D282"/>
    <mergeCell ref="E281:E282"/>
    <mergeCell ref="F281:F282"/>
    <mergeCell ref="B279:B280"/>
    <mergeCell ref="C279:C280"/>
    <mergeCell ref="D279:D280"/>
    <mergeCell ref="E279:E280"/>
    <mergeCell ref="F279:F280"/>
    <mergeCell ref="G279:G280"/>
    <mergeCell ref="I281:I282"/>
    <mergeCell ref="J281:J282"/>
    <mergeCell ref="K281:K282"/>
    <mergeCell ref="L281:L282"/>
    <mergeCell ref="H279:H280"/>
    <mergeCell ref="I279:I280"/>
    <mergeCell ref="B271:B272"/>
    <mergeCell ref="C271:C272"/>
    <mergeCell ref="D271:D272"/>
    <mergeCell ref="E271:E272"/>
    <mergeCell ref="F271:F272"/>
    <mergeCell ref="B277:B278"/>
    <mergeCell ref="C277:C278"/>
    <mergeCell ref="D277:D278"/>
    <mergeCell ref="E277:E278"/>
    <mergeCell ref="F277:F278"/>
    <mergeCell ref="B273:B274"/>
    <mergeCell ref="C273:C274"/>
    <mergeCell ref="D273:D274"/>
    <mergeCell ref="E273:E274"/>
    <mergeCell ref="F273:F274"/>
    <mergeCell ref="B262:L262"/>
    <mergeCell ref="G277:G278"/>
    <mergeCell ref="H277:H278"/>
    <mergeCell ref="I277:I278"/>
    <mergeCell ref="J277:J278"/>
    <mergeCell ref="K277:K278"/>
    <mergeCell ref="H268:H269"/>
    <mergeCell ref="I268:I269"/>
    <mergeCell ref="J268:J269"/>
    <mergeCell ref="K268:K269"/>
    <mergeCell ref="J273:J274"/>
    <mergeCell ref="K273:K274"/>
    <mergeCell ref="L273:L274"/>
    <mergeCell ref="L271:L272"/>
    <mergeCell ref="B263:B269"/>
    <mergeCell ref="G271:G272"/>
    <mergeCell ref="H271:H272"/>
    <mergeCell ref="I271:I272"/>
    <mergeCell ref="J271:J272"/>
    <mergeCell ref="K271:K272"/>
    <mergeCell ref="J263:J264"/>
    <mergeCell ref="K263:K264"/>
    <mergeCell ref="L263:L264"/>
    <mergeCell ref="C265:C266"/>
    <mergeCell ref="L265:L266"/>
    <mergeCell ref="C268:C269"/>
    <mergeCell ref="D268:D269"/>
    <mergeCell ref="E268:E269"/>
    <mergeCell ref="F268:F269"/>
    <mergeCell ref="G268:G269"/>
    <mergeCell ref="H263:H264"/>
    <mergeCell ref="I263:I264"/>
    <mergeCell ref="I265:I266"/>
    <mergeCell ref="J265:J266"/>
    <mergeCell ref="K265:K266"/>
    <mergeCell ref="D265:D266"/>
    <mergeCell ref="E265:E266"/>
    <mergeCell ref="F265:F266"/>
    <mergeCell ref="G265:G266"/>
    <mergeCell ref="C263:C264"/>
    <mergeCell ref="D263:D264"/>
    <mergeCell ref="E263:E264"/>
    <mergeCell ref="F263:F264"/>
    <mergeCell ref="G263:G264"/>
    <mergeCell ref="H265:H266"/>
    <mergeCell ref="L268:L269"/>
    <mergeCell ref="A251:A252"/>
    <mergeCell ref="L251:L252"/>
    <mergeCell ref="A253:L253"/>
    <mergeCell ref="B254:B260"/>
    <mergeCell ref="C256:C257"/>
    <mergeCell ref="D256:D257"/>
    <mergeCell ref="E256:E257"/>
    <mergeCell ref="F256:F257"/>
    <mergeCell ref="G256:G257"/>
    <mergeCell ref="H256:H257"/>
    <mergeCell ref="I256:I257"/>
    <mergeCell ref="J256:J257"/>
    <mergeCell ref="K256:K257"/>
    <mergeCell ref="L256:L257"/>
    <mergeCell ref="B246:B248"/>
    <mergeCell ref="L246:L247"/>
    <mergeCell ref="A250:L250"/>
    <mergeCell ref="D244:D245"/>
    <mergeCell ref="E244:E245"/>
    <mergeCell ref="F244:F245"/>
    <mergeCell ref="G244:G245"/>
    <mergeCell ref="H244:H245"/>
    <mergeCell ref="I244:I245"/>
    <mergeCell ref="A238:A249"/>
    <mergeCell ref="B238:B239"/>
    <mergeCell ref="E238:E239"/>
    <mergeCell ref="F238:F239"/>
    <mergeCell ref="L238:L239"/>
    <mergeCell ref="B240:B242"/>
    <mergeCell ref="E240:E241"/>
    <mergeCell ref="L240:L242"/>
    <mergeCell ref="B244:B245"/>
    <mergeCell ref="C244:C245"/>
    <mergeCell ref="A237:L237"/>
    <mergeCell ref="B232:B235"/>
    <mergeCell ref="C232:C233"/>
    <mergeCell ref="D232:D233"/>
    <mergeCell ref="E232:E233"/>
    <mergeCell ref="F232:F233"/>
    <mergeCell ref="G232:G233"/>
    <mergeCell ref="J244:J245"/>
    <mergeCell ref="K244:K245"/>
    <mergeCell ref="L244:L245"/>
    <mergeCell ref="G230:G231"/>
    <mergeCell ref="H230:H231"/>
    <mergeCell ref="I230:I231"/>
    <mergeCell ref="J230:J231"/>
    <mergeCell ref="K230:K231"/>
    <mergeCell ref="L230:L231"/>
    <mergeCell ref="B218:B224"/>
    <mergeCell ref="L218:L224"/>
    <mergeCell ref="A226:L226"/>
    <mergeCell ref="A227:A236"/>
    <mergeCell ref="B227:B228"/>
    <mergeCell ref="B229:B231"/>
    <mergeCell ref="C230:C231"/>
    <mergeCell ref="D230:D231"/>
    <mergeCell ref="E230:E231"/>
    <mergeCell ref="F230:F231"/>
    <mergeCell ref="H232:H233"/>
    <mergeCell ref="I232:I233"/>
    <mergeCell ref="J232:J233"/>
    <mergeCell ref="K232:K233"/>
    <mergeCell ref="L232:L233"/>
    <mergeCell ref="A183:L183"/>
    <mergeCell ref="A184:A225"/>
    <mergeCell ref="B184:B185"/>
    <mergeCell ref="B186:B187"/>
    <mergeCell ref="L186:L187"/>
    <mergeCell ref="B188:B190"/>
    <mergeCell ref="B193:B196"/>
    <mergeCell ref="L197:L199"/>
    <mergeCell ref="B205:B209"/>
    <mergeCell ref="B213:B217"/>
    <mergeCell ref="B202:B203"/>
    <mergeCell ref="G180:G181"/>
    <mergeCell ref="H180:H181"/>
    <mergeCell ref="I180:I181"/>
    <mergeCell ref="J180:J181"/>
    <mergeCell ref="K180:K181"/>
    <mergeCell ref="L180:L181"/>
    <mergeCell ref="B174:L174"/>
    <mergeCell ref="A175:A182"/>
    <mergeCell ref="B175:B176"/>
    <mergeCell ref="L175:L176"/>
    <mergeCell ref="B177:B181"/>
    <mergeCell ref="L177:L178"/>
    <mergeCell ref="C180:C181"/>
    <mergeCell ref="D180:D181"/>
    <mergeCell ref="E180:E181"/>
    <mergeCell ref="F180:F181"/>
    <mergeCell ref="A168:L168"/>
    <mergeCell ref="A169:A173"/>
    <mergeCell ref="B170:B172"/>
    <mergeCell ref="C170:C172"/>
    <mergeCell ref="D170:D172"/>
    <mergeCell ref="E170:E172"/>
    <mergeCell ref="L170:L172"/>
    <mergeCell ref="G164:G165"/>
    <mergeCell ref="H164:H165"/>
    <mergeCell ref="I164:I165"/>
    <mergeCell ref="J164:J165"/>
    <mergeCell ref="K164:K165"/>
    <mergeCell ref="L164:L165"/>
    <mergeCell ref="I146:I147"/>
    <mergeCell ref="J146:J147"/>
    <mergeCell ref="J152:J153"/>
    <mergeCell ref="K152:K153"/>
    <mergeCell ref="L152:L153"/>
    <mergeCell ref="B156:B157"/>
    <mergeCell ref="B158:B161"/>
    <mergeCell ref="B164:B165"/>
    <mergeCell ref="C164:C165"/>
    <mergeCell ref="D164:D165"/>
    <mergeCell ref="E164:E165"/>
    <mergeCell ref="F164:F165"/>
    <mergeCell ref="A120:L120"/>
    <mergeCell ref="A121:A138"/>
    <mergeCell ref="B121:B122"/>
    <mergeCell ref="B126:B129"/>
    <mergeCell ref="A139:L139"/>
    <mergeCell ref="A140:A167"/>
    <mergeCell ref="B140:B143"/>
    <mergeCell ref="B145:B151"/>
    <mergeCell ref="C146:C147"/>
    <mergeCell ref="D146:D147"/>
    <mergeCell ref="K146:K147"/>
    <mergeCell ref="L146:L147"/>
    <mergeCell ref="B152:B155"/>
    <mergeCell ref="C152:C153"/>
    <mergeCell ref="D152:D153"/>
    <mergeCell ref="E152:E153"/>
    <mergeCell ref="F152:F153"/>
    <mergeCell ref="G152:G153"/>
    <mergeCell ref="H152:H153"/>
    <mergeCell ref="I152:I153"/>
    <mergeCell ref="E146:E147"/>
    <mergeCell ref="F146:F147"/>
    <mergeCell ref="G146:G147"/>
    <mergeCell ref="H146:H147"/>
    <mergeCell ref="A104:L104"/>
    <mergeCell ref="A105:A119"/>
    <mergeCell ref="B105:B111"/>
    <mergeCell ref="D105:D111"/>
    <mergeCell ref="E105:E111"/>
    <mergeCell ref="F105:F111"/>
    <mergeCell ref="L105:L111"/>
    <mergeCell ref="B114:B115"/>
    <mergeCell ref="L78:L83"/>
    <mergeCell ref="D79:D83"/>
    <mergeCell ref="F79:F83"/>
    <mergeCell ref="D84:D102"/>
    <mergeCell ref="E84:E85"/>
    <mergeCell ref="F84:F97"/>
    <mergeCell ref="G76:G77"/>
    <mergeCell ref="H76:H77"/>
    <mergeCell ref="I76:I77"/>
    <mergeCell ref="J76:J77"/>
    <mergeCell ref="K76:K77"/>
    <mergeCell ref="L76:L77"/>
    <mergeCell ref="A76:A103"/>
    <mergeCell ref="B76:B77"/>
    <mergeCell ref="C76:C77"/>
    <mergeCell ref="D76:D77"/>
    <mergeCell ref="E76:E77"/>
    <mergeCell ref="F76:F77"/>
    <mergeCell ref="B78:B83"/>
    <mergeCell ref="E78:E83"/>
    <mergeCell ref="B103:E103"/>
    <mergeCell ref="L99:L102"/>
    <mergeCell ref="B89:B90"/>
    <mergeCell ref="E89:E90"/>
    <mergeCell ref="L84:L97"/>
    <mergeCell ref="A75:L75"/>
    <mergeCell ref="L57:L59"/>
    <mergeCell ref="B63:E63"/>
    <mergeCell ref="B64:L64"/>
    <mergeCell ref="A65:A69"/>
    <mergeCell ref="B65:B68"/>
    <mergeCell ref="D65:D66"/>
    <mergeCell ref="E65:E66"/>
    <mergeCell ref="L65:L68"/>
    <mergeCell ref="B69:E69"/>
    <mergeCell ref="A52:L52"/>
    <mergeCell ref="A53:A63"/>
    <mergeCell ref="B54:B56"/>
    <mergeCell ref="D57:D59"/>
    <mergeCell ref="E57:E59"/>
    <mergeCell ref="F57:F59"/>
    <mergeCell ref="A70:L70"/>
    <mergeCell ref="A71:A74"/>
    <mergeCell ref="B71:B73"/>
    <mergeCell ref="L71:L73"/>
    <mergeCell ref="B74:E74"/>
    <mergeCell ref="K22:K23"/>
    <mergeCell ref="L22:L23"/>
    <mergeCell ref="A35:L35"/>
    <mergeCell ref="A36:A41"/>
    <mergeCell ref="B36:B39"/>
    <mergeCell ref="L36:L39"/>
    <mergeCell ref="B41:F41"/>
    <mergeCell ref="A43:A51"/>
    <mergeCell ref="B43:B46"/>
    <mergeCell ref="L45:L46"/>
    <mergeCell ref="B48:B50"/>
    <mergeCell ref="A42:L42"/>
    <mergeCell ref="C4:L4"/>
    <mergeCell ref="C5:L5"/>
    <mergeCell ref="A6:C6"/>
    <mergeCell ref="A7:A9"/>
    <mergeCell ref="B7:B9"/>
    <mergeCell ref="C7:C9"/>
    <mergeCell ref="D7:D9"/>
    <mergeCell ref="E7:E9"/>
    <mergeCell ref="F7:F9"/>
    <mergeCell ref="G7:K7"/>
    <mergeCell ref="D31:D32"/>
    <mergeCell ref="E31:E32"/>
    <mergeCell ref="F31:F32"/>
    <mergeCell ref="L31:L33"/>
    <mergeCell ref="B22:B23"/>
    <mergeCell ref="C22:C23"/>
    <mergeCell ref="D22:D23"/>
    <mergeCell ref="E22:E23"/>
    <mergeCell ref="F22:F23"/>
    <mergeCell ref="G22:G23"/>
    <mergeCell ref="H22:H23"/>
    <mergeCell ref="I22:I23"/>
    <mergeCell ref="J22:J23"/>
    <mergeCell ref="A254:A288"/>
    <mergeCell ref="G291:J291"/>
    <mergeCell ref="E135:E137"/>
    <mergeCell ref="D135:D137"/>
    <mergeCell ref="B135:B137"/>
    <mergeCell ref="L7:L9"/>
    <mergeCell ref="G8:G9"/>
    <mergeCell ref="H8:H9"/>
    <mergeCell ref="I8:I9"/>
    <mergeCell ref="J8:J9"/>
    <mergeCell ref="K8:K9"/>
    <mergeCell ref="A11:L11"/>
    <mergeCell ref="A14:A15"/>
    <mergeCell ref="B14:B15"/>
    <mergeCell ref="C14:C15"/>
    <mergeCell ref="D14:D15"/>
    <mergeCell ref="E14:E15"/>
    <mergeCell ref="F14:F15"/>
    <mergeCell ref="G14:G15"/>
    <mergeCell ref="H14:H15"/>
    <mergeCell ref="I14:I15"/>
    <mergeCell ref="J14:J15"/>
    <mergeCell ref="K14:K15"/>
    <mergeCell ref="L14:L15"/>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9" manualBreakCount="59">
    <brk id="12" max="11" man="1"/>
    <brk id="16" max="11" man="1"/>
    <brk id="20" max="11" man="1"/>
    <brk id="24" max="11" man="1"/>
    <brk id="36" max="11" man="1"/>
    <brk id="41" max="11" man="1"/>
    <brk id="45" max="11" man="1"/>
    <brk id="49" max="11" man="1"/>
    <brk id="54" max="11" man="1"/>
    <brk id="59" max="11" man="1"/>
    <brk id="63" max="11" man="1"/>
    <brk id="69" max="11" man="1"/>
    <brk id="74" max="11" man="1"/>
    <brk id="83" max="11" man="1"/>
    <brk id="90" max="11" man="1"/>
    <brk id="96" max="11" man="1"/>
    <brk id="103" max="11" man="1"/>
    <brk id="113" max="11" man="1"/>
    <brk id="119" max="11" man="1"/>
    <brk id="123" max="11" man="1"/>
    <brk id="130" max="11" man="1"/>
    <brk id="134" max="11" man="1"/>
    <brk id="138" max="11" man="1"/>
    <brk id="142" max="11" man="1"/>
    <brk id="151" max="11" man="1"/>
    <brk id="154" max="11" man="1"/>
    <brk id="157" max="11" man="1"/>
    <brk id="163" max="11" man="1"/>
    <brk id="167" max="11" man="1"/>
    <brk id="173" max="11" man="1"/>
    <brk id="178" max="11" man="1"/>
    <brk id="182" max="11" man="1"/>
    <brk id="185" max="11" man="1"/>
    <brk id="188" max="11" man="1"/>
    <brk id="191" max="11" man="1"/>
    <brk id="194" max="11" man="1"/>
    <brk id="197" max="11" man="1"/>
    <brk id="200" max="11" man="1"/>
    <brk id="203" max="11" man="1"/>
    <brk id="207" max="11" man="1"/>
    <brk id="210" max="11" man="1"/>
    <brk id="217" max="11" man="1"/>
    <brk id="220" max="11" man="1"/>
    <brk id="225" max="11" man="1"/>
    <brk id="233" max="11" man="1"/>
    <brk id="236" max="11" man="1"/>
    <brk id="242" max="11" man="1"/>
    <brk id="245" max="11" man="1"/>
    <brk id="251" max="11" man="1"/>
    <brk id="255" max="11" man="1"/>
    <brk id="258" max="11" man="1"/>
    <brk id="264" max="11" man="1"/>
    <brk id="267" max="11" man="1"/>
    <brk id="270" max="11" man="1"/>
    <brk id="272" max="11" man="1"/>
    <brk id="275" max="11" man="1"/>
    <brk id="278" max="11" man="1"/>
    <brk id="282" max="11" man="1"/>
    <brk id="285" max="11"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93"/>
  <sheetViews>
    <sheetView view="pageBreakPreview" topLeftCell="A94" zoomScale="51" zoomScaleNormal="51" zoomScaleSheetLayoutView="51" zoomScalePageLayoutView="50" workbookViewId="0">
      <selection activeCell="G59" sqref="G59"/>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21.425781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674" t="s">
        <v>364</v>
      </c>
      <c r="D4" s="674"/>
      <c r="E4" s="674"/>
      <c r="F4" s="674"/>
      <c r="G4" s="674"/>
      <c r="H4" s="674"/>
      <c r="I4" s="674"/>
      <c r="J4" s="674"/>
      <c r="K4" s="674"/>
      <c r="L4" s="674"/>
      <c r="M4" s="218"/>
      <c r="N4" s="218"/>
      <c r="O4" s="218"/>
      <c r="P4" s="218"/>
      <c r="Q4" s="218"/>
      <c r="R4" s="219"/>
    </row>
    <row r="5" spans="1:58" ht="34.5" customHeight="1" x14ac:dyDescent="0.35">
      <c r="A5" s="14"/>
      <c r="B5" s="27"/>
      <c r="C5" s="675"/>
      <c r="D5" s="675"/>
      <c r="E5" s="675"/>
      <c r="F5" s="675"/>
      <c r="G5" s="675"/>
      <c r="H5" s="675"/>
      <c r="I5" s="675"/>
      <c r="J5" s="675"/>
      <c r="K5" s="675"/>
      <c r="L5" s="675"/>
      <c r="R5" s="219"/>
    </row>
    <row r="6" spans="1:58" ht="11.25" customHeight="1" x14ac:dyDescent="0.35">
      <c r="A6" s="676"/>
      <c r="B6" s="676"/>
      <c r="C6" s="676"/>
      <c r="D6" s="13"/>
      <c r="E6" s="17"/>
      <c r="F6" s="22"/>
      <c r="G6" s="13"/>
      <c r="H6" s="13"/>
      <c r="I6" s="13"/>
      <c r="J6" s="13"/>
      <c r="K6" s="13"/>
      <c r="L6" s="17"/>
      <c r="M6" s="10"/>
      <c r="N6" s="10"/>
      <c r="O6" s="10"/>
      <c r="P6" s="10"/>
      <c r="Q6" s="10"/>
      <c r="R6" s="219"/>
    </row>
    <row r="7" spans="1:58" ht="76.5" customHeight="1" x14ac:dyDescent="0.35">
      <c r="A7" s="677" t="s">
        <v>0</v>
      </c>
      <c r="B7" s="677" t="s">
        <v>11</v>
      </c>
      <c r="C7" s="677" t="s">
        <v>1</v>
      </c>
      <c r="D7" s="677" t="s">
        <v>2</v>
      </c>
      <c r="E7" s="677" t="s">
        <v>3</v>
      </c>
      <c r="F7" s="677" t="s">
        <v>306</v>
      </c>
      <c r="G7" s="677" t="s">
        <v>358</v>
      </c>
      <c r="H7" s="677"/>
      <c r="I7" s="677"/>
      <c r="J7" s="677"/>
      <c r="K7" s="677"/>
      <c r="L7" s="659" t="s">
        <v>12</v>
      </c>
      <c r="M7" s="219"/>
      <c r="N7" s="219"/>
      <c r="O7" s="219"/>
      <c r="P7" s="219"/>
      <c r="Q7" s="219"/>
      <c r="R7" s="219"/>
    </row>
    <row r="8" spans="1:58" ht="26.25" customHeight="1" x14ac:dyDescent="0.35">
      <c r="A8" s="677"/>
      <c r="B8" s="677"/>
      <c r="C8" s="677"/>
      <c r="D8" s="677"/>
      <c r="E8" s="677"/>
      <c r="F8" s="677"/>
      <c r="G8" s="659">
        <v>2021</v>
      </c>
      <c r="H8" s="659">
        <v>2022</v>
      </c>
      <c r="I8" s="659">
        <v>2023</v>
      </c>
      <c r="J8" s="659">
        <v>2024</v>
      </c>
      <c r="K8" s="659">
        <v>2025</v>
      </c>
      <c r="L8" s="659"/>
      <c r="M8" s="219"/>
      <c r="N8" s="9"/>
      <c r="O8" s="9"/>
      <c r="P8" s="9"/>
      <c r="Q8" s="9"/>
    </row>
    <row r="9" spans="1:58" ht="38.25" customHeight="1" x14ac:dyDescent="0.2">
      <c r="A9" s="677"/>
      <c r="B9" s="677"/>
      <c r="C9" s="677"/>
      <c r="D9" s="677"/>
      <c r="E9" s="677"/>
      <c r="F9" s="677"/>
      <c r="G9" s="659"/>
      <c r="H9" s="659"/>
      <c r="I9" s="659"/>
      <c r="J9" s="659"/>
      <c r="K9" s="659"/>
      <c r="L9" s="659"/>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0.5" customHeight="1" x14ac:dyDescent="0.4">
      <c r="A11" s="660" t="s">
        <v>26</v>
      </c>
      <c r="B11" s="661"/>
      <c r="C11" s="661"/>
      <c r="D11" s="661"/>
      <c r="E11" s="661"/>
      <c r="F11" s="661"/>
      <c r="G11" s="661"/>
      <c r="H11" s="661"/>
      <c r="I11" s="661"/>
      <c r="J11" s="661"/>
      <c r="K11" s="661"/>
      <c r="L11" s="662"/>
      <c r="M11" s="221"/>
      <c r="N11" s="221"/>
      <c r="O11" s="221"/>
      <c r="P11" s="221"/>
      <c r="Q11" s="221"/>
      <c r="R11" s="222"/>
    </row>
    <row r="12" spans="1:58" ht="345" customHeight="1" x14ac:dyDescent="0.2">
      <c r="A12" s="260" t="s">
        <v>4</v>
      </c>
      <c r="B12" s="95" t="s">
        <v>305</v>
      </c>
      <c r="C12" s="38" t="s">
        <v>5</v>
      </c>
      <c r="D12" s="262" t="s">
        <v>10</v>
      </c>
      <c r="E12" s="263" t="s">
        <v>365</v>
      </c>
      <c r="F12" s="41" t="s">
        <v>13</v>
      </c>
      <c r="G12" s="42">
        <v>774.3</v>
      </c>
      <c r="H12" s="43">
        <v>861</v>
      </c>
      <c r="I12" s="42">
        <v>906.6</v>
      </c>
      <c r="J12" s="42">
        <v>951.9</v>
      </c>
      <c r="K12" s="42">
        <v>951.9</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645"/>
      <c r="B14" s="645"/>
      <c r="C14" s="664" t="s">
        <v>485</v>
      </c>
      <c r="D14" s="653" t="s">
        <v>10</v>
      </c>
      <c r="E14" s="666" t="s">
        <v>367</v>
      </c>
      <c r="F14" s="668" t="s">
        <v>13</v>
      </c>
      <c r="G14" s="689">
        <v>7150.3</v>
      </c>
      <c r="H14" s="689">
        <v>21922.5</v>
      </c>
      <c r="I14" s="689">
        <v>20068.3</v>
      </c>
      <c r="J14" s="689">
        <v>6804.9</v>
      </c>
      <c r="K14" s="689">
        <v>6804.9</v>
      </c>
      <c r="L14" s="650" t="s">
        <v>368</v>
      </c>
      <c r="M14" s="12"/>
      <c r="N14" s="12"/>
      <c r="O14" s="12"/>
      <c r="P14" s="12"/>
      <c r="Q14" s="12"/>
    </row>
    <row r="15" spans="1:58" ht="120" customHeight="1" x14ac:dyDescent="0.3">
      <c r="A15" s="646"/>
      <c r="B15" s="663"/>
      <c r="C15" s="665"/>
      <c r="D15" s="655"/>
      <c r="E15" s="667"/>
      <c r="F15" s="669"/>
      <c r="G15" s="690"/>
      <c r="H15" s="690"/>
      <c r="I15" s="690"/>
      <c r="J15" s="690"/>
      <c r="K15" s="690"/>
      <c r="L15" s="652"/>
      <c r="M15" s="12"/>
      <c r="N15" s="12"/>
      <c r="O15" s="12"/>
      <c r="P15" s="12"/>
      <c r="Q15" s="12"/>
    </row>
    <row r="16" spans="1:58" ht="390.75" customHeight="1" x14ac:dyDescent="0.2">
      <c r="A16" s="261"/>
      <c r="B16" s="67"/>
      <c r="C16" s="360" t="s">
        <v>474</v>
      </c>
      <c r="D16" s="353" t="s">
        <v>10</v>
      </c>
      <c r="E16" s="354" t="s">
        <v>6</v>
      </c>
      <c r="F16" s="41" t="s">
        <v>13</v>
      </c>
      <c r="G16" s="41">
        <v>4088.3</v>
      </c>
      <c r="H16" s="41">
        <v>7650</v>
      </c>
      <c r="I16" s="41">
        <v>8040.2</v>
      </c>
      <c r="J16" s="41">
        <v>3402.5</v>
      </c>
      <c r="K16" s="41">
        <v>3402.5</v>
      </c>
      <c r="L16" s="357"/>
      <c r="M16" s="4"/>
      <c r="N16" s="3"/>
    </row>
    <row r="17" spans="1:18" ht="168.75" customHeight="1" x14ac:dyDescent="0.2">
      <c r="A17" s="261"/>
      <c r="B17" s="96"/>
      <c r="C17" s="358" t="s">
        <v>479</v>
      </c>
      <c r="D17" s="355" t="s">
        <v>10</v>
      </c>
      <c r="E17" s="356" t="s">
        <v>6</v>
      </c>
      <c r="F17" s="288" t="s">
        <v>13</v>
      </c>
      <c r="G17" s="359">
        <v>12</v>
      </c>
      <c r="H17" s="359">
        <v>18</v>
      </c>
      <c r="I17" s="359">
        <v>18</v>
      </c>
      <c r="J17" s="359">
        <v>12</v>
      </c>
      <c r="K17" s="359">
        <v>12</v>
      </c>
      <c r="L17" s="90" t="s">
        <v>369</v>
      </c>
      <c r="M17" s="4"/>
      <c r="N17" s="3"/>
    </row>
    <row r="18" spans="1:18" ht="144" customHeight="1" x14ac:dyDescent="0.35">
      <c r="A18" s="261"/>
      <c r="B18" s="96"/>
      <c r="C18" s="38" t="s">
        <v>431</v>
      </c>
      <c r="D18" s="262" t="s">
        <v>10</v>
      </c>
      <c r="E18" s="263" t="s">
        <v>6</v>
      </c>
      <c r="F18" s="41" t="s">
        <v>13</v>
      </c>
      <c r="G18" s="50">
        <v>230</v>
      </c>
      <c r="H18" s="41">
        <v>96</v>
      </c>
      <c r="I18" s="41">
        <v>257</v>
      </c>
      <c r="J18" s="41">
        <v>269.89999999999998</v>
      </c>
      <c r="K18" s="41">
        <v>269.89999999999998</v>
      </c>
      <c r="L18" s="48" t="s">
        <v>14</v>
      </c>
      <c r="M18" s="246"/>
      <c r="N18" s="246"/>
      <c r="O18" s="246"/>
      <c r="P18" s="246"/>
      <c r="Q18" s="246"/>
      <c r="R18" s="246"/>
    </row>
    <row r="19" spans="1:18" ht="265.5" customHeight="1" x14ac:dyDescent="0.2">
      <c r="A19" s="261"/>
      <c r="B19" s="96"/>
      <c r="C19" s="45" t="s">
        <v>432</v>
      </c>
      <c r="D19" s="262" t="s">
        <v>10</v>
      </c>
      <c r="E19" s="263" t="s">
        <v>6</v>
      </c>
      <c r="F19" s="41" t="s">
        <v>13</v>
      </c>
      <c r="G19" s="41">
        <v>0</v>
      </c>
      <c r="H19" s="41">
        <v>39</v>
      </c>
      <c r="I19" s="41">
        <v>42.2</v>
      </c>
      <c r="J19" s="41">
        <v>45.2</v>
      </c>
      <c r="K19" s="41">
        <v>45.2</v>
      </c>
      <c r="L19" s="48" t="s">
        <v>14</v>
      </c>
    </row>
    <row r="20" spans="1:18" ht="228" customHeight="1" x14ac:dyDescent="0.2">
      <c r="A20" s="261"/>
      <c r="B20" s="96"/>
      <c r="C20" s="38" t="s">
        <v>433</v>
      </c>
      <c r="D20" s="262" t="s">
        <v>10</v>
      </c>
      <c r="E20" s="263" t="s">
        <v>6</v>
      </c>
      <c r="F20" s="41" t="s">
        <v>13</v>
      </c>
      <c r="G20" s="41">
        <v>1291.5</v>
      </c>
      <c r="H20" s="41">
        <v>1431</v>
      </c>
      <c r="I20" s="41">
        <v>1431</v>
      </c>
      <c r="J20" s="41">
        <v>1431</v>
      </c>
      <c r="K20" s="41">
        <v>1431</v>
      </c>
      <c r="L20" s="259" t="s">
        <v>14</v>
      </c>
    </row>
    <row r="21" spans="1:18" ht="363" customHeight="1" x14ac:dyDescent="0.2">
      <c r="A21" s="261"/>
      <c r="B21" s="96"/>
      <c r="C21" s="38" t="s">
        <v>434</v>
      </c>
      <c r="D21" s="262" t="s">
        <v>10</v>
      </c>
      <c r="E21" s="263" t="s">
        <v>6</v>
      </c>
      <c r="F21" s="41" t="s">
        <v>13</v>
      </c>
      <c r="G21" s="41">
        <v>0</v>
      </c>
      <c r="H21" s="41">
        <v>226.6</v>
      </c>
      <c r="I21" s="41">
        <v>0</v>
      </c>
      <c r="J21" s="41">
        <v>250.5</v>
      </c>
      <c r="K21" s="41">
        <v>250.5</v>
      </c>
      <c r="L21" s="49" t="s">
        <v>14</v>
      </c>
    </row>
    <row r="22" spans="1:18" ht="409.5" customHeight="1" x14ac:dyDescent="0.2">
      <c r="A22" s="261"/>
      <c r="B22" s="646"/>
      <c r="C22" s="687" t="s">
        <v>532</v>
      </c>
      <c r="D22" s="653" t="s">
        <v>10</v>
      </c>
      <c r="E22" s="666" t="s">
        <v>6</v>
      </c>
      <c r="F22" s="668" t="s">
        <v>13</v>
      </c>
      <c r="G22" s="668">
        <v>114.5</v>
      </c>
      <c r="H22" s="668">
        <v>180</v>
      </c>
      <c r="I22" s="668">
        <v>252</v>
      </c>
      <c r="J22" s="668">
        <v>180</v>
      </c>
      <c r="K22" s="668">
        <v>180</v>
      </c>
      <c r="L22" s="691" t="s">
        <v>14</v>
      </c>
    </row>
    <row r="23" spans="1:18" ht="32.25" customHeight="1" x14ac:dyDescent="0.2">
      <c r="A23" s="433"/>
      <c r="B23" s="646"/>
      <c r="C23" s="688"/>
      <c r="D23" s="655"/>
      <c r="E23" s="667"/>
      <c r="F23" s="669"/>
      <c r="G23" s="669"/>
      <c r="H23" s="669"/>
      <c r="I23" s="669"/>
      <c r="J23" s="669"/>
      <c r="K23" s="669"/>
      <c r="L23" s="692"/>
    </row>
    <row r="24" spans="1:18" ht="122.25" customHeight="1" x14ac:dyDescent="0.2">
      <c r="A24" s="261"/>
      <c r="B24" s="96"/>
      <c r="C24" s="38" t="s">
        <v>435</v>
      </c>
      <c r="D24" s="262" t="s">
        <v>10</v>
      </c>
      <c r="E24" s="263" t="s">
        <v>6</v>
      </c>
      <c r="F24" s="41" t="s">
        <v>13</v>
      </c>
      <c r="G24" s="41">
        <v>105.4</v>
      </c>
      <c r="H24" s="41">
        <v>1704.2</v>
      </c>
      <c r="I24" s="41">
        <v>5000</v>
      </c>
      <c r="J24" s="41">
        <v>153.80000000000001</v>
      </c>
      <c r="K24" s="41">
        <v>153.80000000000001</v>
      </c>
      <c r="L24" s="238" t="s">
        <v>370</v>
      </c>
    </row>
    <row r="25" spans="1:18" ht="204.75" customHeight="1" x14ac:dyDescent="0.2">
      <c r="A25" s="261"/>
      <c r="B25" s="96"/>
      <c r="C25" s="275" t="s">
        <v>436</v>
      </c>
      <c r="D25" s="276" t="s">
        <v>10</v>
      </c>
      <c r="E25" s="180" t="s">
        <v>6</v>
      </c>
      <c r="F25" s="277" t="s">
        <v>13</v>
      </c>
      <c r="G25" s="278">
        <v>617.5</v>
      </c>
      <c r="H25" s="278">
        <v>695</v>
      </c>
      <c r="I25" s="278">
        <v>696.6</v>
      </c>
      <c r="J25" s="278">
        <v>438.5</v>
      </c>
      <c r="K25" s="278">
        <v>438.5</v>
      </c>
      <c r="L25" s="280" t="s">
        <v>370</v>
      </c>
    </row>
    <row r="26" spans="1:18" ht="135.75" customHeight="1" x14ac:dyDescent="0.2">
      <c r="A26" s="261"/>
      <c r="B26" s="96"/>
      <c r="C26" s="275" t="s">
        <v>477</v>
      </c>
      <c r="D26" s="276" t="s">
        <v>10</v>
      </c>
      <c r="E26" s="180" t="s">
        <v>6</v>
      </c>
      <c r="F26" s="277" t="s">
        <v>13</v>
      </c>
      <c r="G26" s="278">
        <v>9</v>
      </c>
      <c r="H26" s="278">
        <v>150</v>
      </c>
      <c r="I26" s="278">
        <v>110</v>
      </c>
      <c r="J26" s="278">
        <v>30</v>
      </c>
      <c r="K26" s="278">
        <v>30</v>
      </c>
      <c r="L26" s="283" t="s">
        <v>15</v>
      </c>
    </row>
    <row r="27" spans="1:18" ht="144.75" customHeight="1" x14ac:dyDescent="0.2">
      <c r="A27" s="261"/>
      <c r="B27" s="96"/>
      <c r="C27" s="279" t="s">
        <v>437</v>
      </c>
      <c r="D27" s="276" t="s">
        <v>486</v>
      </c>
      <c r="E27" s="180" t="s">
        <v>6</v>
      </c>
      <c r="F27" s="235" t="s">
        <v>13</v>
      </c>
      <c r="G27" s="278">
        <v>2311.9</v>
      </c>
      <c r="H27" s="278">
        <v>4642.1000000000004</v>
      </c>
      <c r="I27" s="278">
        <v>0</v>
      </c>
      <c r="J27" s="278">
        <v>5132.5</v>
      </c>
      <c r="K27" s="278">
        <v>5132.5</v>
      </c>
      <c r="L27" s="284" t="s">
        <v>371</v>
      </c>
    </row>
    <row r="28" spans="1:18" ht="117" customHeight="1" x14ac:dyDescent="0.2">
      <c r="A28" s="264"/>
      <c r="B28" s="96"/>
      <c r="C28" s="280" t="s">
        <v>276</v>
      </c>
      <c r="D28" s="281" t="s">
        <v>10</v>
      </c>
      <c r="E28" s="180" t="s">
        <v>6</v>
      </c>
      <c r="F28" s="277" t="s">
        <v>13</v>
      </c>
      <c r="G28" s="278">
        <v>9.4</v>
      </c>
      <c r="H28" s="282">
        <v>28.1</v>
      </c>
      <c r="I28" s="282">
        <v>29.6</v>
      </c>
      <c r="J28" s="282">
        <v>31</v>
      </c>
      <c r="K28" s="282">
        <v>31</v>
      </c>
      <c r="L28" s="285" t="s">
        <v>105</v>
      </c>
    </row>
    <row r="29" spans="1:18" ht="186" customHeight="1" x14ac:dyDescent="0.2">
      <c r="A29" s="264"/>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289"/>
      <c r="B30" s="96"/>
      <c r="C30" s="457" t="s">
        <v>409</v>
      </c>
      <c r="D30" s="281">
        <v>2021</v>
      </c>
      <c r="E30" s="180" t="s">
        <v>6</v>
      </c>
      <c r="F30" s="277" t="s">
        <v>13</v>
      </c>
      <c r="G30" s="278">
        <v>85</v>
      </c>
      <c r="H30" s="282">
        <v>0</v>
      </c>
      <c r="I30" s="282">
        <v>0</v>
      </c>
      <c r="J30" s="282">
        <v>0</v>
      </c>
      <c r="K30" s="282">
        <v>0</v>
      </c>
      <c r="L30" s="284" t="s">
        <v>14</v>
      </c>
    </row>
    <row r="31" spans="1:18" ht="226.5" customHeight="1" x14ac:dyDescent="0.2">
      <c r="A31" s="293"/>
      <c r="B31" s="294"/>
      <c r="C31" s="456" t="s">
        <v>539</v>
      </c>
      <c r="D31" s="678">
        <v>2021</v>
      </c>
      <c r="E31" s="680" t="s">
        <v>6</v>
      </c>
      <c r="F31" s="682" t="s">
        <v>13</v>
      </c>
      <c r="G31" s="278">
        <v>1200</v>
      </c>
      <c r="H31" s="282">
        <v>0</v>
      </c>
      <c r="I31" s="282">
        <v>0</v>
      </c>
      <c r="J31" s="282">
        <v>0</v>
      </c>
      <c r="K31" s="282">
        <v>0</v>
      </c>
      <c r="L31" s="684" t="s">
        <v>14</v>
      </c>
    </row>
    <row r="32" spans="1:18" ht="27.75" customHeight="1" x14ac:dyDescent="0.2">
      <c r="A32" s="292"/>
      <c r="B32" s="294"/>
      <c r="C32" s="295" t="s">
        <v>410</v>
      </c>
      <c r="D32" s="679"/>
      <c r="E32" s="681"/>
      <c r="F32" s="683"/>
      <c r="G32" s="366">
        <v>600</v>
      </c>
      <c r="H32" s="367">
        <v>0</v>
      </c>
      <c r="I32" s="367">
        <v>0</v>
      </c>
      <c r="J32" s="367">
        <v>0</v>
      </c>
      <c r="K32" s="367">
        <v>0</v>
      </c>
      <c r="L32" s="685"/>
    </row>
    <row r="33" spans="1:13" ht="163.5" customHeight="1" x14ac:dyDescent="0.2">
      <c r="A33" s="363"/>
      <c r="B33" s="365"/>
      <c r="C33" s="370" t="s">
        <v>478</v>
      </c>
      <c r="D33" s="371">
        <v>2022</v>
      </c>
      <c r="E33" s="370" t="s">
        <v>6</v>
      </c>
      <c r="F33" s="458" t="s">
        <v>13</v>
      </c>
      <c r="G33" s="372">
        <v>0</v>
      </c>
      <c r="H33" s="373">
        <v>150</v>
      </c>
      <c r="I33" s="373">
        <v>0</v>
      </c>
      <c r="J33" s="373">
        <v>0</v>
      </c>
      <c r="K33" s="373">
        <v>0</v>
      </c>
      <c r="L33" s="686"/>
    </row>
    <row r="34" spans="1:13" ht="52.5" customHeight="1" x14ac:dyDescent="0.2">
      <c r="A34" s="296"/>
      <c r="B34" s="364"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36851.5</v>
      </c>
      <c r="J34" s="368">
        <f t="shared" si="0"/>
        <v>19133.699999999997</v>
      </c>
      <c r="K34" s="368">
        <f t="shared" si="0"/>
        <v>19133.699999999997</v>
      </c>
      <c r="L34" s="285"/>
      <c r="M34" s="377"/>
    </row>
    <row r="35" spans="1:13" ht="52.5" customHeight="1" x14ac:dyDescent="0.2">
      <c r="A35" s="693" t="s">
        <v>111</v>
      </c>
      <c r="B35" s="693"/>
      <c r="C35" s="693"/>
      <c r="D35" s="693"/>
      <c r="E35" s="693"/>
      <c r="F35" s="693"/>
      <c r="G35" s="672"/>
      <c r="H35" s="672"/>
      <c r="I35" s="672"/>
      <c r="J35" s="672"/>
      <c r="K35" s="672"/>
      <c r="L35" s="672"/>
      <c r="M35" s="2"/>
    </row>
    <row r="36" spans="1:13" ht="218.25" customHeight="1" x14ac:dyDescent="0.2">
      <c r="A36" s="694" t="s">
        <v>112</v>
      </c>
      <c r="B36" s="695" t="s">
        <v>277</v>
      </c>
      <c r="C36" s="53" t="s">
        <v>113</v>
      </c>
      <c r="D36" s="39" t="s">
        <v>10</v>
      </c>
      <c r="E36" s="180" t="s">
        <v>6</v>
      </c>
      <c r="F36" s="41" t="s">
        <v>13</v>
      </c>
      <c r="G36" s="51">
        <v>0</v>
      </c>
      <c r="H36" s="51">
        <v>23.6</v>
      </c>
      <c r="I36" s="51">
        <v>23.6</v>
      </c>
      <c r="J36" s="51">
        <v>23.6</v>
      </c>
      <c r="K36" s="51">
        <v>23.6</v>
      </c>
      <c r="L36" s="696" t="s">
        <v>372</v>
      </c>
      <c r="M36" s="2"/>
    </row>
    <row r="37" spans="1:13" ht="240" customHeight="1" x14ac:dyDescent="0.2">
      <c r="A37" s="694"/>
      <c r="B37" s="695"/>
      <c r="C37" s="350" t="s">
        <v>114</v>
      </c>
      <c r="D37" s="348" t="s">
        <v>10</v>
      </c>
      <c r="E37" s="151" t="s">
        <v>6</v>
      </c>
      <c r="F37" s="50" t="s">
        <v>13</v>
      </c>
      <c r="G37" s="51">
        <v>0</v>
      </c>
      <c r="H37" s="51">
        <v>0</v>
      </c>
      <c r="I37" s="51">
        <v>0</v>
      </c>
      <c r="J37" s="51">
        <v>0</v>
      </c>
      <c r="K37" s="51">
        <v>0</v>
      </c>
      <c r="L37" s="696"/>
      <c r="M37" s="2"/>
    </row>
    <row r="38" spans="1:13" ht="172.5" customHeight="1" x14ac:dyDescent="0.2">
      <c r="A38" s="694"/>
      <c r="B38" s="695"/>
      <c r="C38" s="280" t="s">
        <v>403</v>
      </c>
      <c r="D38" s="39" t="s">
        <v>10</v>
      </c>
      <c r="E38" s="440" t="s">
        <v>6</v>
      </c>
      <c r="F38" s="41" t="s">
        <v>13</v>
      </c>
      <c r="G38" s="55">
        <v>190.9</v>
      </c>
      <c r="H38" s="55">
        <v>0</v>
      </c>
      <c r="I38" s="55">
        <v>0</v>
      </c>
      <c r="J38" s="55">
        <v>0</v>
      </c>
      <c r="K38" s="55">
        <v>0</v>
      </c>
      <c r="L38" s="696"/>
      <c r="M38" s="2"/>
    </row>
    <row r="39" spans="1:13" ht="235.5" customHeight="1" x14ac:dyDescent="0.2">
      <c r="A39" s="694"/>
      <c r="B39" s="695"/>
      <c r="C39" s="280" t="s">
        <v>115</v>
      </c>
      <c r="D39" s="179" t="s">
        <v>10</v>
      </c>
      <c r="E39" s="441" t="s">
        <v>516</v>
      </c>
      <c r="F39" s="41" t="s">
        <v>13</v>
      </c>
      <c r="G39" s="51">
        <v>36</v>
      </c>
      <c r="H39" s="51">
        <v>68.400000000000006</v>
      </c>
      <c r="I39" s="51">
        <v>91.2</v>
      </c>
      <c r="J39" s="51">
        <v>40.6</v>
      </c>
      <c r="K39" s="51">
        <v>40.6</v>
      </c>
      <c r="L39" s="696"/>
      <c r="M39" s="2"/>
    </row>
    <row r="40" spans="1:13" ht="240.75" customHeight="1" x14ac:dyDescent="0.2">
      <c r="A40" s="694"/>
      <c r="B40" s="56" t="s">
        <v>278</v>
      </c>
      <c r="C40" s="57" t="s">
        <v>438</v>
      </c>
      <c r="D40" s="46" t="s">
        <v>10</v>
      </c>
      <c r="E40" s="442" t="s">
        <v>6</v>
      </c>
      <c r="F40" s="58" t="s">
        <v>13</v>
      </c>
      <c r="G40" s="50">
        <v>20</v>
      </c>
      <c r="H40" s="50">
        <v>27.6</v>
      </c>
      <c r="I40" s="50">
        <v>29</v>
      </c>
      <c r="J40" s="50">
        <v>30.5</v>
      </c>
      <c r="K40" s="50">
        <v>30.5</v>
      </c>
      <c r="L40" s="47" t="s">
        <v>373</v>
      </c>
      <c r="M40" s="2"/>
    </row>
    <row r="41" spans="1:13" ht="36.75" customHeight="1" x14ac:dyDescent="0.2">
      <c r="A41" s="694"/>
      <c r="B41" s="697" t="s">
        <v>25</v>
      </c>
      <c r="C41" s="698"/>
      <c r="D41" s="698"/>
      <c r="E41" s="698"/>
      <c r="F41" s="699"/>
      <c r="G41" s="59">
        <f>G36+G37+G38+G39+G40</f>
        <v>246.9</v>
      </c>
      <c r="H41" s="59">
        <f t="shared" ref="H41:K41" si="1">H36+H37+H38+H39+H40</f>
        <v>119.6</v>
      </c>
      <c r="I41" s="59">
        <f t="shared" si="1"/>
        <v>143.80000000000001</v>
      </c>
      <c r="J41" s="59">
        <f t="shared" si="1"/>
        <v>94.7</v>
      </c>
      <c r="K41" s="59">
        <f t="shared" si="1"/>
        <v>94.7</v>
      </c>
      <c r="L41" s="58"/>
      <c r="M41" s="378"/>
    </row>
    <row r="42" spans="1:13" ht="66" customHeight="1" x14ac:dyDescent="0.2">
      <c r="A42" s="672" t="s">
        <v>116</v>
      </c>
      <c r="B42" s="673"/>
      <c r="C42" s="672"/>
      <c r="D42" s="672"/>
      <c r="E42" s="672"/>
      <c r="F42" s="672"/>
      <c r="G42" s="672"/>
      <c r="H42" s="672"/>
      <c r="I42" s="672"/>
      <c r="J42" s="672"/>
      <c r="K42" s="672"/>
      <c r="L42" s="672"/>
    </row>
    <row r="43" spans="1:13" ht="242.25" customHeight="1" x14ac:dyDescent="0.2">
      <c r="A43" s="700" t="s">
        <v>120</v>
      </c>
      <c r="B43" s="656" t="s">
        <v>117</v>
      </c>
      <c r="C43" s="45" t="s">
        <v>418</v>
      </c>
      <c r="D43" s="46" t="s">
        <v>10</v>
      </c>
      <c r="E43" s="56" t="s">
        <v>6</v>
      </c>
      <c r="F43" s="50" t="s">
        <v>13</v>
      </c>
      <c r="G43" s="51">
        <v>840</v>
      </c>
      <c r="H43" s="51">
        <v>910</v>
      </c>
      <c r="I43" s="51">
        <v>1004.6</v>
      </c>
      <c r="J43" s="51">
        <v>1073.0999999999999</v>
      </c>
      <c r="K43" s="51">
        <v>1073.0999999999999</v>
      </c>
      <c r="L43" s="47" t="s">
        <v>419</v>
      </c>
    </row>
    <row r="44" spans="1:13" ht="296.25" customHeight="1" x14ac:dyDescent="0.2">
      <c r="A44" s="701"/>
      <c r="B44" s="657"/>
      <c r="C44" s="38" t="s">
        <v>429</v>
      </c>
      <c r="D44" s="39"/>
      <c r="E44" s="297" t="s">
        <v>516</v>
      </c>
      <c r="F44" s="50" t="s">
        <v>13</v>
      </c>
      <c r="G44" s="51">
        <v>991</v>
      </c>
      <c r="H44" s="51">
        <v>1051.9000000000001</v>
      </c>
      <c r="I44" s="51">
        <v>1107.5999999999999</v>
      </c>
      <c r="J44" s="51">
        <v>1163</v>
      </c>
      <c r="K44" s="51">
        <v>1163</v>
      </c>
      <c r="L44" s="325" t="s">
        <v>18</v>
      </c>
    </row>
    <row r="45" spans="1:13" ht="231.75" customHeight="1" x14ac:dyDescent="0.2">
      <c r="A45" s="701"/>
      <c r="B45" s="657"/>
      <c r="C45" s="275" t="s">
        <v>549</v>
      </c>
      <c r="D45" s="39" t="s">
        <v>10</v>
      </c>
      <c r="E45" s="297" t="s">
        <v>516</v>
      </c>
      <c r="F45" s="51" t="s">
        <v>13</v>
      </c>
      <c r="G45" s="55">
        <v>76.400000000000006</v>
      </c>
      <c r="H45" s="55">
        <v>92.9</v>
      </c>
      <c r="I45" s="55">
        <v>97.8</v>
      </c>
      <c r="J45" s="55">
        <v>102.7</v>
      </c>
      <c r="K45" s="55">
        <v>102.7</v>
      </c>
      <c r="L45" s="653"/>
    </row>
    <row r="46" spans="1:13" ht="235.5" customHeight="1" x14ac:dyDescent="0.2">
      <c r="A46" s="701"/>
      <c r="B46" s="658"/>
      <c r="C46" s="275" t="s">
        <v>439</v>
      </c>
      <c r="D46" s="323" t="s">
        <v>440</v>
      </c>
      <c r="E46" s="297" t="s">
        <v>516</v>
      </c>
      <c r="F46" s="51" t="s">
        <v>13</v>
      </c>
      <c r="G46" s="55">
        <v>0</v>
      </c>
      <c r="H46" s="55">
        <v>27.4</v>
      </c>
      <c r="I46" s="55">
        <v>28.9</v>
      </c>
      <c r="J46" s="55">
        <v>30.3</v>
      </c>
      <c r="K46" s="55">
        <v>30.3</v>
      </c>
      <c r="L46" s="655"/>
    </row>
    <row r="47" spans="1:13" ht="266.25" customHeight="1" x14ac:dyDescent="0.2">
      <c r="A47" s="646"/>
      <c r="B47" s="324" t="s">
        <v>118</v>
      </c>
      <c r="C47" s="280" t="s">
        <v>119</v>
      </c>
      <c r="D47" s="39" t="s">
        <v>10</v>
      </c>
      <c r="E47" s="297" t="s">
        <v>516</v>
      </c>
      <c r="F47" s="41" t="s">
        <v>13</v>
      </c>
      <c r="G47" s="51">
        <v>4759</v>
      </c>
      <c r="H47" s="51">
        <v>41005.300000000003</v>
      </c>
      <c r="I47" s="51">
        <v>43178.6</v>
      </c>
      <c r="J47" s="51">
        <v>45337.5</v>
      </c>
      <c r="K47" s="51">
        <v>45337.5</v>
      </c>
      <c r="L47" s="177" t="s">
        <v>16</v>
      </c>
      <c r="M47" s="8"/>
    </row>
    <row r="48" spans="1:13" ht="227.25" customHeight="1" x14ac:dyDescent="0.2">
      <c r="A48" s="646"/>
      <c r="B48" s="695" t="s">
        <v>126</v>
      </c>
      <c r="C48" s="60" t="s">
        <v>127</v>
      </c>
      <c r="D48" s="185" t="s">
        <v>10</v>
      </c>
      <c r="E48" s="291" t="s">
        <v>7</v>
      </c>
      <c r="F48" s="51" t="s">
        <v>13</v>
      </c>
      <c r="G48" s="51">
        <v>935</v>
      </c>
      <c r="H48" s="51">
        <v>3755.2</v>
      </c>
      <c r="I48" s="51">
        <v>3954.2</v>
      </c>
      <c r="J48" s="51">
        <v>4151.8999999999996</v>
      </c>
      <c r="K48" s="51">
        <v>4151.8999999999996</v>
      </c>
      <c r="L48" s="49" t="s">
        <v>247</v>
      </c>
    </row>
    <row r="49" spans="1:58" ht="163.5" customHeight="1" x14ac:dyDescent="0.2">
      <c r="A49" s="646"/>
      <c r="B49" s="695"/>
      <c r="C49" s="60" t="s">
        <v>128</v>
      </c>
      <c r="D49" s="185" t="s">
        <v>10</v>
      </c>
      <c r="E49" s="291" t="s">
        <v>7</v>
      </c>
      <c r="F49" s="235" t="s">
        <v>411</v>
      </c>
      <c r="G49" s="51">
        <v>1287</v>
      </c>
      <c r="H49" s="51">
        <v>2012.5</v>
      </c>
      <c r="I49" s="51">
        <v>2119.1</v>
      </c>
      <c r="J49" s="51">
        <v>2225.1</v>
      </c>
      <c r="K49" s="51">
        <v>2225.1</v>
      </c>
      <c r="L49" s="49" t="s">
        <v>247</v>
      </c>
    </row>
    <row r="50" spans="1:58" ht="143.25" customHeight="1" x14ac:dyDescent="0.2">
      <c r="A50" s="646"/>
      <c r="B50" s="695"/>
      <c r="C50" s="60" t="s">
        <v>129</v>
      </c>
      <c r="D50" s="185" t="s">
        <v>10</v>
      </c>
      <c r="E50" s="291" t="s">
        <v>7</v>
      </c>
      <c r="F50" s="51" t="s">
        <v>13</v>
      </c>
      <c r="G50" s="51">
        <v>9.3000000000000007</v>
      </c>
      <c r="H50" s="51">
        <v>25.3</v>
      </c>
      <c r="I50" s="51">
        <v>58.7</v>
      </c>
      <c r="J50" s="51">
        <v>28</v>
      </c>
      <c r="K50" s="51">
        <v>28</v>
      </c>
      <c r="L50" s="49" t="s">
        <v>247</v>
      </c>
    </row>
    <row r="51" spans="1:58" ht="88.5" customHeight="1" x14ac:dyDescent="0.2">
      <c r="A51" s="663"/>
      <c r="B51" s="63" t="s">
        <v>25</v>
      </c>
      <c r="C51" s="64"/>
      <c r="D51" s="175"/>
      <c r="E51" s="175"/>
      <c r="F51" s="51"/>
      <c r="G51" s="59">
        <f>G50+G49+G48+G47+G45+G44+G43+G46</f>
        <v>8897.7000000000007</v>
      </c>
      <c r="H51" s="59">
        <f t="shared" ref="H51:K51" si="2">H50+H49+H48+H47+H45+H44+H43+H46</f>
        <v>48880.500000000007</v>
      </c>
      <c r="I51" s="59">
        <f t="shared" si="2"/>
        <v>51549.5</v>
      </c>
      <c r="J51" s="59">
        <f t="shared" si="2"/>
        <v>54111.6</v>
      </c>
      <c r="K51" s="59">
        <f t="shared" si="2"/>
        <v>54111.6</v>
      </c>
      <c r="L51" s="175"/>
      <c r="M51" s="379"/>
    </row>
    <row r="52" spans="1:58" ht="64.5" customHeight="1" x14ac:dyDescent="0.4">
      <c r="A52" s="702" t="s">
        <v>302</v>
      </c>
      <c r="B52" s="703"/>
      <c r="C52" s="703"/>
      <c r="D52" s="703"/>
      <c r="E52" s="703"/>
      <c r="F52" s="703"/>
      <c r="G52" s="703"/>
      <c r="H52" s="703"/>
      <c r="I52" s="703"/>
      <c r="J52" s="703"/>
      <c r="K52" s="703"/>
      <c r="L52" s="704"/>
      <c r="M52" s="215"/>
    </row>
    <row r="53" spans="1:58" ht="230.25" customHeight="1" x14ac:dyDescent="0.2">
      <c r="A53" s="705" t="s">
        <v>130</v>
      </c>
      <c r="B53" s="236" t="s">
        <v>121</v>
      </c>
      <c r="C53" s="60" t="s">
        <v>122</v>
      </c>
      <c r="D53" s="116" t="s">
        <v>10</v>
      </c>
      <c r="E53" s="297" t="s">
        <v>516</v>
      </c>
      <c r="F53" s="149" t="s">
        <v>66</v>
      </c>
      <c r="G53" s="149">
        <v>333420.5</v>
      </c>
      <c r="H53" s="149">
        <v>298839.8</v>
      </c>
      <c r="I53" s="149">
        <v>0</v>
      </c>
      <c r="J53" s="149">
        <v>330412.2</v>
      </c>
      <c r="K53" s="149">
        <v>330412.2</v>
      </c>
      <c r="L53" s="225" t="s">
        <v>101</v>
      </c>
      <c r="M53" s="129"/>
      <c r="N53" s="129"/>
      <c r="O53" s="129"/>
      <c r="P53" s="129"/>
      <c r="Q53" s="129"/>
      <c r="R53" s="129"/>
    </row>
    <row r="54" spans="1:58" ht="227.25" customHeight="1" x14ac:dyDescent="0.2">
      <c r="A54" s="706"/>
      <c r="B54" s="713" t="s">
        <v>309</v>
      </c>
      <c r="C54" s="45" t="s">
        <v>268</v>
      </c>
      <c r="D54" s="116" t="s">
        <v>10</v>
      </c>
      <c r="E54" s="297" t="s">
        <v>516</v>
      </c>
      <c r="F54" s="149" t="s">
        <v>66</v>
      </c>
      <c r="G54" s="149">
        <v>362389.1</v>
      </c>
      <c r="H54" s="149">
        <v>398250</v>
      </c>
      <c r="I54" s="149">
        <v>419357.3</v>
      </c>
      <c r="J54" s="149">
        <v>440325.2</v>
      </c>
      <c r="K54" s="149">
        <v>440325.2</v>
      </c>
      <c r="L54" s="225" t="s">
        <v>102</v>
      </c>
      <c r="N54" s="129"/>
    </row>
    <row r="55" spans="1:58" ht="216" customHeight="1" x14ac:dyDescent="0.2">
      <c r="A55" s="706"/>
      <c r="B55" s="714"/>
      <c r="C55" s="45" t="s">
        <v>124</v>
      </c>
      <c r="D55" s="116" t="s">
        <v>10</v>
      </c>
      <c r="E55" s="297" t="s">
        <v>516</v>
      </c>
      <c r="F55" s="149" t="s">
        <v>66</v>
      </c>
      <c r="G55" s="51">
        <v>158.9</v>
      </c>
      <c r="H55" s="51">
        <v>144.6</v>
      </c>
      <c r="I55" s="51">
        <v>152.30000000000001</v>
      </c>
      <c r="J55" s="51">
        <v>159.9</v>
      </c>
      <c r="K55" s="51">
        <v>159.9</v>
      </c>
      <c r="L55" s="225" t="s">
        <v>125</v>
      </c>
      <c r="N55" s="129"/>
    </row>
    <row r="56" spans="1:58" ht="223.5" customHeight="1" x14ac:dyDescent="0.2">
      <c r="A56" s="706"/>
      <c r="B56" s="714"/>
      <c r="C56" s="233" t="s">
        <v>123</v>
      </c>
      <c r="D56" s="234" t="s">
        <v>10</v>
      </c>
      <c r="E56" s="297" t="s">
        <v>516</v>
      </c>
      <c r="F56" s="235" t="s">
        <v>66</v>
      </c>
      <c r="G56" s="51">
        <v>23950.7</v>
      </c>
      <c r="H56" s="51">
        <v>26715.3</v>
      </c>
      <c r="I56" s="51">
        <v>26391.5</v>
      </c>
      <c r="J56" s="51">
        <v>27711.1</v>
      </c>
      <c r="K56" s="51">
        <v>27711.1</v>
      </c>
      <c r="L56" s="225" t="s">
        <v>106</v>
      </c>
      <c r="N56" s="129"/>
    </row>
    <row r="57" spans="1:58" ht="141" customHeight="1" x14ac:dyDescent="0.2">
      <c r="A57" s="706"/>
      <c r="B57" s="232" t="s">
        <v>362</v>
      </c>
      <c r="C57" s="226" t="s">
        <v>430</v>
      </c>
      <c r="D57" s="710" t="s">
        <v>10</v>
      </c>
      <c r="E57" s="713" t="s">
        <v>516</v>
      </c>
      <c r="F57" s="716" t="s">
        <v>13</v>
      </c>
      <c r="G57" s="138">
        <f>G58+G59</f>
        <v>1087.2</v>
      </c>
      <c r="H57" s="154">
        <f t="shared" ref="H57:K57" si="3">H58+H59</f>
        <v>1485.8</v>
      </c>
      <c r="I57" s="50">
        <f t="shared" si="3"/>
        <v>1878</v>
      </c>
      <c r="J57" s="154">
        <f t="shared" si="3"/>
        <v>2377.1999999999998</v>
      </c>
      <c r="K57" s="154">
        <f t="shared" si="3"/>
        <v>2377.1999999999998</v>
      </c>
      <c r="L57" s="730" t="s">
        <v>374</v>
      </c>
    </row>
    <row r="58" spans="1:58" ht="56.25" customHeight="1" x14ac:dyDescent="0.2">
      <c r="A58" s="706"/>
      <c r="B58" s="229"/>
      <c r="C58" s="152" t="s">
        <v>345</v>
      </c>
      <c r="D58" s="711"/>
      <c r="E58" s="714"/>
      <c r="F58" s="717"/>
      <c r="G58" s="155">
        <v>1.5</v>
      </c>
      <c r="H58" s="155">
        <v>2.2000000000000002</v>
      </c>
      <c r="I58" s="155">
        <v>2.7</v>
      </c>
      <c r="J58" s="155">
        <v>3.2</v>
      </c>
      <c r="K58" s="155">
        <v>3.2</v>
      </c>
      <c r="L58" s="731"/>
    </row>
    <row r="59" spans="1:58" ht="18" customHeight="1" x14ac:dyDescent="0.2">
      <c r="A59" s="706"/>
      <c r="B59" s="229"/>
      <c r="C59" s="153" t="s">
        <v>344</v>
      </c>
      <c r="D59" s="712"/>
      <c r="E59" s="715"/>
      <c r="F59" s="718"/>
      <c r="G59" s="155">
        <v>1085.7</v>
      </c>
      <c r="H59" s="156">
        <v>1483.6</v>
      </c>
      <c r="I59" s="156">
        <v>1875.3</v>
      </c>
      <c r="J59" s="156">
        <v>2374</v>
      </c>
      <c r="K59" s="156">
        <v>2374</v>
      </c>
      <c r="L59" s="732"/>
    </row>
    <row r="60" spans="1:58" ht="252.75" customHeight="1" x14ac:dyDescent="0.2">
      <c r="A60" s="706"/>
      <c r="B60" s="229"/>
      <c r="C60" s="247" t="s">
        <v>375</v>
      </c>
      <c r="D60" s="234" t="s">
        <v>10</v>
      </c>
      <c r="E60" s="470" t="s">
        <v>553</v>
      </c>
      <c r="F60" s="235" t="s">
        <v>13</v>
      </c>
      <c r="G60" s="51">
        <v>24000</v>
      </c>
      <c r="H60" s="51">
        <v>25488</v>
      </c>
      <c r="I60" s="51">
        <v>26838.9</v>
      </c>
      <c r="J60" s="51">
        <v>28180.799999999999</v>
      </c>
      <c r="K60" s="51">
        <v>28180.799999999999</v>
      </c>
      <c r="L60" s="225" t="s">
        <v>534</v>
      </c>
    </row>
    <row r="61" spans="1:58" ht="189.75" customHeight="1" x14ac:dyDescent="0.2">
      <c r="A61" s="706"/>
      <c r="B61" s="229"/>
      <c r="C61" s="248" t="s">
        <v>376</v>
      </c>
      <c r="D61" s="234" t="s">
        <v>10</v>
      </c>
      <c r="E61" s="249" t="s">
        <v>310</v>
      </c>
      <c r="F61" s="235" t="s">
        <v>13</v>
      </c>
      <c r="G61" s="51">
        <v>1269.7</v>
      </c>
      <c r="H61" s="51">
        <v>2581</v>
      </c>
      <c r="I61" s="51">
        <v>2717.8</v>
      </c>
      <c r="J61" s="51">
        <v>2853.7</v>
      </c>
      <c r="K61" s="51">
        <v>2853.7</v>
      </c>
      <c r="L61" s="225" t="s">
        <v>377</v>
      </c>
    </row>
    <row r="62" spans="1:58" ht="171" customHeight="1" x14ac:dyDescent="0.2">
      <c r="A62" s="706"/>
      <c r="B62" s="230"/>
      <c r="C62" s="447" t="s">
        <v>428</v>
      </c>
      <c r="D62" s="234" t="s">
        <v>10</v>
      </c>
      <c r="E62" s="249" t="s">
        <v>402</v>
      </c>
      <c r="F62" s="235" t="s">
        <v>13</v>
      </c>
      <c r="G62" s="51">
        <v>0</v>
      </c>
      <c r="H62" s="51">
        <v>1000</v>
      </c>
      <c r="I62" s="51">
        <v>1053</v>
      </c>
      <c r="J62" s="51">
        <v>1105.7</v>
      </c>
      <c r="K62" s="51">
        <v>1105.7</v>
      </c>
      <c r="L62" s="227" t="s">
        <v>361</v>
      </c>
    </row>
    <row r="63" spans="1:58" s="6" customFormat="1" ht="37.5" customHeight="1" x14ac:dyDescent="0.2">
      <c r="A63" s="707"/>
      <c r="B63" s="733" t="s">
        <v>25</v>
      </c>
      <c r="C63" s="733"/>
      <c r="D63" s="733"/>
      <c r="E63" s="733"/>
      <c r="F63" s="51"/>
      <c r="G63" s="228">
        <f>G53+G54+G55+G56+G57+G60+G62+G61</f>
        <v>746276.09999999986</v>
      </c>
      <c r="H63" s="228">
        <f t="shared" ref="H63:K63" si="4">H53+H54+H55+H56+H57+H60+H62+H61</f>
        <v>754504.50000000012</v>
      </c>
      <c r="I63" s="228">
        <f t="shared" si="4"/>
        <v>478388.8</v>
      </c>
      <c r="J63" s="228">
        <f t="shared" si="4"/>
        <v>833125.79999999993</v>
      </c>
      <c r="K63" s="228">
        <f t="shared" si="4"/>
        <v>833125.79999999993</v>
      </c>
      <c r="L63" s="174"/>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734" t="s">
        <v>131</v>
      </c>
      <c r="C64" s="735"/>
      <c r="D64" s="736"/>
      <c r="E64" s="736"/>
      <c r="F64" s="735"/>
      <c r="G64" s="735"/>
      <c r="H64" s="735"/>
      <c r="I64" s="735"/>
      <c r="J64" s="735"/>
      <c r="K64" s="735"/>
      <c r="L64" s="73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645" t="s">
        <v>8</v>
      </c>
      <c r="B65" s="738" t="s">
        <v>132</v>
      </c>
      <c r="C65" s="239" t="s">
        <v>133</v>
      </c>
      <c r="D65" s="739" t="s">
        <v>10</v>
      </c>
      <c r="E65" s="687" t="s">
        <v>516</v>
      </c>
      <c r="F65" s="245" t="s">
        <v>13</v>
      </c>
      <c r="G65" s="244">
        <v>492.6</v>
      </c>
      <c r="H65" s="362">
        <v>536.4</v>
      </c>
      <c r="I65" s="389">
        <v>595.1</v>
      </c>
      <c r="J65" s="244">
        <v>253.2</v>
      </c>
      <c r="K65" s="242">
        <v>253.2</v>
      </c>
      <c r="L65" s="741"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30" customHeight="1" x14ac:dyDescent="0.2">
      <c r="A66" s="646"/>
      <c r="B66" s="738"/>
      <c r="C66" s="241"/>
      <c r="D66" s="740"/>
      <c r="E66" s="688"/>
      <c r="F66" s="257" t="s">
        <v>401</v>
      </c>
      <c r="G66" s="250">
        <v>277.10000000000002</v>
      </c>
      <c r="H66" s="250">
        <v>236.4</v>
      </c>
      <c r="I66" s="250">
        <v>156.69999999999999</v>
      </c>
      <c r="J66" s="250"/>
      <c r="K66" s="243"/>
      <c r="L66" s="741"/>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29.5" customHeight="1" x14ac:dyDescent="0.2">
      <c r="A67" s="646"/>
      <c r="B67" s="722"/>
      <c r="C67" s="240" t="s">
        <v>346</v>
      </c>
      <c r="D67" s="46" t="s">
        <v>10</v>
      </c>
      <c r="E67" s="297" t="s">
        <v>516</v>
      </c>
      <c r="F67" s="237" t="s">
        <v>13</v>
      </c>
      <c r="G67" s="237">
        <v>156.6</v>
      </c>
      <c r="H67" s="361">
        <v>214</v>
      </c>
      <c r="I67" s="237">
        <v>225.4</v>
      </c>
      <c r="J67" s="237">
        <v>236.7</v>
      </c>
      <c r="K67" s="237">
        <v>236.7</v>
      </c>
      <c r="L67" s="742"/>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39.25" customHeight="1" x14ac:dyDescent="0.35">
      <c r="A68" s="646"/>
      <c r="B68" s="722"/>
      <c r="C68" s="56" t="s">
        <v>134</v>
      </c>
      <c r="D68" s="46" t="s">
        <v>10</v>
      </c>
      <c r="E68" s="297" t="s">
        <v>516</v>
      </c>
      <c r="F68" s="58" t="s">
        <v>66</v>
      </c>
      <c r="G68" s="58">
        <v>33905.199999999997</v>
      </c>
      <c r="H68" s="58">
        <v>37336.1</v>
      </c>
      <c r="I68" s="58">
        <v>39628.5</v>
      </c>
      <c r="J68" s="58">
        <v>41609.9</v>
      </c>
      <c r="K68" s="58">
        <v>41609.9</v>
      </c>
      <c r="L68" s="742"/>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68.25" customHeight="1" x14ac:dyDescent="0.2">
      <c r="A69" s="663"/>
      <c r="B69" s="697" t="s">
        <v>25</v>
      </c>
      <c r="C69" s="698"/>
      <c r="D69" s="698"/>
      <c r="E69" s="699"/>
      <c r="F69" s="50"/>
      <c r="G69" s="150">
        <f>G65+G67+G68</f>
        <v>34554.399999999994</v>
      </c>
      <c r="H69" s="150">
        <f t="shared" ref="H69:K69" si="5">H65+H67+H68</f>
        <v>38086.5</v>
      </c>
      <c r="I69" s="150">
        <f t="shared" si="5"/>
        <v>40449</v>
      </c>
      <c r="J69" s="150">
        <f t="shared" si="5"/>
        <v>42099.8</v>
      </c>
      <c r="K69" s="150">
        <f t="shared" si="5"/>
        <v>42099.8</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719" t="s">
        <v>135</v>
      </c>
      <c r="B70" s="720"/>
      <c r="C70" s="720"/>
      <c r="D70" s="720"/>
      <c r="E70" s="720"/>
      <c r="F70" s="720"/>
      <c r="G70" s="720"/>
      <c r="H70" s="720"/>
      <c r="I70" s="720"/>
      <c r="J70" s="720"/>
      <c r="K70" s="720"/>
      <c r="L70" s="721"/>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694" t="s">
        <v>234</v>
      </c>
      <c r="B71" s="722" t="s">
        <v>139</v>
      </c>
      <c r="C71" s="60" t="s">
        <v>443</v>
      </c>
      <c r="D71" s="429" t="s">
        <v>10</v>
      </c>
      <c r="E71" s="297" t="s">
        <v>516</v>
      </c>
      <c r="F71" s="125" t="s">
        <v>109</v>
      </c>
      <c r="G71" s="51">
        <v>0</v>
      </c>
      <c r="H71" s="51">
        <v>0</v>
      </c>
      <c r="I71" s="51">
        <v>0</v>
      </c>
      <c r="J71" s="51">
        <v>0</v>
      </c>
      <c r="K71" s="51">
        <v>0</v>
      </c>
      <c r="L71" s="723"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694"/>
      <c r="B72" s="722"/>
      <c r="C72" s="60" t="s">
        <v>140</v>
      </c>
      <c r="D72" s="429" t="s">
        <v>10</v>
      </c>
      <c r="E72" s="297" t="s">
        <v>516</v>
      </c>
      <c r="F72" s="125" t="s">
        <v>66</v>
      </c>
      <c r="G72" s="51">
        <v>1933.8</v>
      </c>
      <c r="H72" s="51">
        <v>2046</v>
      </c>
      <c r="I72" s="51">
        <v>2154.5</v>
      </c>
      <c r="J72" s="51">
        <v>2262.1999999999998</v>
      </c>
      <c r="K72" s="51">
        <v>2262.1999999999998</v>
      </c>
      <c r="L72" s="724"/>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64.75" customHeight="1" x14ac:dyDescent="0.45">
      <c r="A73" s="694"/>
      <c r="B73" s="722"/>
      <c r="C73" s="60" t="s">
        <v>141</v>
      </c>
      <c r="D73" s="429" t="s">
        <v>10</v>
      </c>
      <c r="E73" s="297" t="s">
        <v>516</v>
      </c>
      <c r="F73" s="125" t="s">
        <v>66</v>
      </c>
      <c r="G73" s="51">
        <v>515.70000000000005</v>
      </c>
      <c r="H73" s="51">
        <v>1163</v>
      </c>
      <c r="I73" s="51">
        <v>576.70000000000005</v>
      </c>
      <c r="J73" s="51">
        <v>605.5</v>
      </c>
      <c r="K73" s="51">
        <v>605.5</v>
      </c>
      <c r="L73" s="724"/>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694"/>
      <c r="B74" s="725" t="s">
        <v>25</v>
      </c>
      <c r="C74" s="725"/>
      <c r="D74" s="725"/>
      <c r="E74" s="725"/>
      <c r="F74" s="49"/>
      <c r="G74" s="150">
        <f>G73+G72+G71</f>
        <v>2449.5</v>
      </c>
      <c r="H74" s="150">
        <f>H73+H72+H71</f>
        <v>3209</v>
      </c>
      <c r="I74" s="150">
        <f>I73+I72+I71</f>
        <v>2731.2</v>
      </c>
      <c r="J74" s="150">
        <f>J73+J72+J71</f>
        <v>2867.7</v>
      </c>
      <c r="K74" s="150">
        <f>K73+K72+K71</f>
        <v>2867.7</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43.5" customHeight="1" x14ac:dyDescent="0.2">
      <c r="A75" s="726" t="s">
        <v>136</v>
      </c>
      <c r="B75" s="727"/>
      <c r="C75" s="728"/>
      <c r="D75" s="728"/>
      <c r="E75" s="728"/>
      <c r="F75" s="728"/>
      <c r="G75" s="728"/>
      <c r="H75" s="728"/>
      <c r="I75" s="728"/>
      <c r="J75" s="728"/>
      <c r="K75" s="728"/>
      <c r="L75" s="729"/>
    </row>
    <row r="76" spans="1:58" ht="387" customHeight="1" x14ac:dyDescent="0.2">
      <c r="A76" s="747" t="s">
        <v>235</v>
      </c>
      <c r="B76" s="687" t="s">
        <v>551</v>
      </c>
      <c r="C76" s="750" t="s">
        <v>142</v>
      </c>
      <c r="D76" s="752" t="s">
        <v>10</v>
      </c>
      <c r="E76" s="897" t="s">
        <v>9</v>
      </c>
      <c r="F76" s="756" t="s">
        <v>13</v>
      </c>
      <c r="G76" s="743">
        <v>25071</v>
      </c>
      <c r="H76" s="743">
        <v>34833.599999999999</v>
      </c>
      <c r="I76" s="743">
        <v>32525.1</v>
      </c>
      <c r="J76" s="743">
        <v>34672.6</v>
      </c>
      <c r="K76" s="743">
        <v>34672.6</v>
      </c>
      <c r="L76" s="745" t="s">
        <v>19</v>
      </c>
    </row>
    <row r="77" spans="1:58" ht="68.25" customHeight="1" x14ac:dyDescent="0.2">
      <c r="A77" s="748"/>
      <c r="B77" s="688"/>
      <c r="C77" s="751"/>
      <c r="D77" s="753"/>
      <c r="E77" s="894"/>
      <c r="F77" s="757"/>
      <c r="G77" s="744"/>
      <c r="H77" s="744"/>
      <c r="I77" s="744"/>
      <c r="J77" s="744"/>
      <c r="K77" s="744"/>
      <c r="L77" s="746"/>
    </row>
    <row r="78" spans="1:58" ht="99.75" customHeight="1" x14ac:dyDescent="0.2">
      <c r="A78" s="748"/>
      <c r="B78" s="687" t="s">
        <v>552</v>
      </c>
      <c r="C78" s="329" t="s">
        <v>255</v>
      </c>
      <c r="D78" s="330" t="s">
        <v>10</v>
      </c>
      <c r="E78" s="893" t="s">
        <v>108</v>
      </c>
      <c r="F78" s="331" t="s">
        <v>13</v>
      </c>
      <c r="G78" s="332">
        <v>6007.7</v>
      </c>
      <c r="H78" s="333">
        <v>6938.9</v>
      </c>
      <c r="I78" s="333">
        <v>7571.5</v>
      </c>
      <c r="J78" s="333">
        <v>8075.1</v>
      </c>
      <c r="K78" s="334">
        <v>8075.1</v>
      </c>
      <c r="L78" s="785" t="s">
        <v>144</v>
      </c>
    </row>
    <row r="79" spans="1:58" ht="194.25" customHeight="1" x14ac:dyDescent="0.45">
      <c r="A79" s="748"/>
      <c r="B79" s="758"/>
      <c r="C79" s="335" t="s">
        <v>422</v>
      </c>
      <c r="D79" s="752">
        <v>2021</v>
      </c>
      <c r="E79" s="894"/>
      <c r="F79" s="756" t="s">
        <v>427</v>
      </c>
      <c r="G79" s="326">
        <f>G80+G81+G82+G83</f>
        <v>900</v>
      </c>
      <c r="H79" s="326">
        <f>H80+H81+H82+H83</f>
        <v>0</v>
      </c>
      <c r="I79" s="326">
        <f>I80+I81+I82+I83</f>
        <v>0</v>
      </c>
      <c r="J79" s="326">
        <f>J80+J81+J82+J83</f>
        <v>0</v>
      </c>
      <c r="K79" s="336">
        <f>K80+K81+K82+K83</f>
        <v>0</v>
      </c>
      <c r="L79" s="786"/>
      <c r="N79" s="412"/>
    </row>
    <row r="80" spans="1:58" ht="51" customHeight="1" x14ac:dyDescent="0.2">
      <c r="A80" s="748"/>
      <c r="B80" s="758"/>
      <c r="C80" s="337" t="s">
        <v>423</v>
      </c>
      <c r="D80" s="753"/>
      <c r="E80" s="894"/>
      <c r="F80" s="757"/>
      <c r="G80" s="321">
        <v>15</v>
      </c>
      <c r="H80" s="322">
        <v>0</v>
      </c>
      <c r="I80" s="322">
        <v>0</v>
      </c>
      <c r="J80" s="322">
        <v>0</v>
      </c>
      <c r="K80" s="338">
        <v>0</v>
      </c>
      <c r="L80" s="786"/>
    </row>
    <row r="81" spans="1:12" ht="50.25" customHeight="1" x14ac:dyDescent="0.2">
      <c r="A81" s="748"/>
      <c r="B81" s="758"/>
      <c r="C81" s="337" t="s">
        <v>424</v>
      </c>
      <c r="D81" s="753"/>
      <c r="E81" s="894"/>
      <c r="F81" s="757"/>
      <c r="G81" s="321">
        <v>15</v>
      </c>
      <c r="H81" s="322">
        <v>0</v>
      </c>
      <c r="I81" s="322">
        <v>0</v>
      </c>
      <c r="J81" s="322">
        <v>0</v>
      </c>
      <c r="K81" s="338">
        <v>0</v>
      </c>
      <c r="L81" s="786"/>
    </row>
    <row r="82" spans="1:12" ht="36" customHeight="1" x14ac:dyDescent="0.2">
      <c r="A82" s="748"/>
      <c r="B82" s="758"/>
      <c r="C82" s="337" t="s">
        <v>425</v>
      </c>
      <c r="D82" s="753"/>
      <c r="E82" s="894"/>
      <c r="F82" s="757"/>
      <c r="G82" s="321">
        <v>370</v>
      </c>
      <c r="H82" s="322">
        <v>0</v>
      </c>
      <c r="I82" s="322">
        <v>0</v>
      </c>
      <c r="J82" s="322">
        <v>0</v>
      </c>
      <c r="K82" s="338">
        <v>0</v>
      </c>
      <c r="L82" s="786"/>
    </row>
    <row r="83" spans="1:12" ht="39.75" customHeight="1" x14ac:dyDescent="0.2">
      <c r="A83" s="748"/>
      <c r="B83" s="758"/>
      <c r="C83" s="327" t="s">
        <v>426</v>
      </c>
      <c r="D83" s="787"/>
      <c r="E83" s="895"/>
      <c r="F83" s="788"/>
      <c r="G83" s="339">
        <v>500</v>
      </c>
      <c r="H83" s="339">
        <v>0</v>
      </c>
      <c r="I83" s="339">
        <v>0</v>
      </c>
      <c r="J83" s="339">
        <v>0</v>
      </c>
      <c r="K83" s="340">
        <v>0</v>
      </c>
      <c r="L83" s="786"/>
    </row>
    <row r="84" spans="1:12" ht="82.5" customHeight="1" x14ac:dyDescent="0.2">
      <c r="A84" s="748"/>
      <c r="B84" s="886" t="s">
        <v>547</v>
      </c>
      <c r="C84" s="422" t="s">
        <v>545</v>
      </c>
      <c r="D84" s="789" t="s">
        <v>440</v>
      </c>
      <c r="E84" s="898" t="s">
        <v>460</v>
      </c>
      <c r="F84" s="792" t="s">
        <v>411</v>
      </c>
      <c r="G84" s="351"/>
      <c r="H84" s="351">
        <v>6498.8</v>
      </c>
      <c r="I84" s="351">
        <v>8211</v>
      </c>
      <c r="J84" s="351">
        <v>6796.3</v>
      </c>
      <c r="K84" s="352">
        <v>6796.3</v>
      </c>
      <c r="L84" s="766" t="s">
        <v>459</v>
      </c>
    </row>
    <row r="85" spans="1:12" ht="78" customHeight="1" x14ac:dyDescent="0.2">
      <c r="A85" s="748"/>
      <c r="B85" s="887"/>
      <c r="C85" s="468" t="s">
        <v>546</v>
      </c>
      <c r="D85" s="790"/>
      <c r="E85" s="899"/>
      <c r="F85" s="793"/>
      <c r="G85" s="351"/>
      <c r="H85" s="351"/>
      <c r="I85" s="328">
        <v>14</v>
      </c>
      <c r="J85" s="351"/>
      <c r="K85" s="352"/>
      <c r="L85" s="767"/>
    </row>
    <row r="86" spans="1:12" ht="240" customHeight="1" x14ac:dyDescent="0.2">
      <c r="A86" s="748"/>
      <c r="B86" s="887"/>
      <c r="C86" s="426" t="s">
        <v>444</v>
      </c>
      <c r="D86" s="790"/>
      <c r="E86" s="426" t="s">
        <v>461</v>
      </c>
      <c r="F86" s="793"/>
      <c r="G86" s="351"/>
      <c r="H86" s="351"/>
      <c r="I86" s="351"/>
      <c r="J86" s="351"/>
      <c r="K86" s="352"/>
      <c r="L86" s="767"/>
    </row>
    <row r="87" spans="1:12" ht="247.5" customHeight="1" x14ac:dyDescent="0.2">
      <c r="A87" s="748"/>
      <c r="B87" s="887"/>
      <c r="C87" s="422" t="s">
        <v>445</v>
      </c>
      <c r="D87" s="790"/>
      <c r="E87" s="432" t="s">
        <v>462</v>
      </c>
      <c r="F87" s="793"/>
      <c r="G87" s="351"/>
      <c r="H87" s="351"/>
      <c r="I87" s="351"/>
      <c r="J87" s="351"/>
      <c r="K87" s="352"/>
      <c r="L87" s="424"/>
    </row>
    <row r="88" spans="1:12" ht="168.75" customHeight="1" x14ac:dyDescent="0.2">
      <c r="A88" s="748"/>
      <c r="B88" s="887"/>
      <c r="C88" s="422" t="s">
        <v>446</v>
      </c>
      <c r="D88" s="790"/>
      <c r="E88" s="432" t="s">
        <v>460</v>
      </c>
      <c r="F88" s="793"/>
      <c r="G88" s="351"/>
      <c r="H88" s="351"/>
      <c r="I88" s="351"/>
      <c r="J88" s="351"/>
      <c r="K88" s="352"/>
      <c r="L88" s="424"/>
    </row>
    <row r="89" spans="1:12" ht="171" customHeight="1" x14ac:dyDescent="0.2">
      <c r="A89" s="748"/>
      <c r="B89" s="887"/>
      <c r="C89" s="422" t="s">
        <v>447</v>
      </c>
      <c r="D89" s="790"/>
      <c r="E89" s="432" t="s">
        <v>463</v>
      </c>
      <c r="F89" s="793"/>
      <c r="G89" s="328"/>
      <c r="H89" s="328"/>
      <c r="I89" s="328"/>
      <c r="J89" s="328"/>
      <c r="K89" s="341"/>
      <c r="L89" s="424"/>
    </row>
    <row r="90" spans="1:12" ht="220.5" customHeight="1" x14ac:dyDescent="0.2">
      <c r="A90" s="748"/>
      <c r="B90" s="887"/>
      <c r="C90" s="422" t="s">
        <v>448</v>
      </c>
      <c r="D90" s="790"/>
      <c r="E90" s="432" t="s">
        <v>464</v>
      </c>
      <c r="F90" s="793"/>
      <c r="G90" s="328"/>
      <c r="H90" s="328"/>
      <c r="I90" s="328"/>
      <c r="J90" s="328"/>
      <c r="K90" s="341"/>
      <c r="L90" s="424"/>
    </row>
    <row r="91" spans="1:12" ht="161.25" customHeight="1" x14ac:dyDescent="0.2">
      <c r="A91" s="748"/>
      <c r="B91" s="887"/>
      <c r="C91" s="422" t="s">
        <v>449</v>
      </c>
      <c r="D91" s="790"/>
      <c r="E91" s="432" t="s">
        <v>465</v>
      </c>
      <c r="F91" s="793"/>
      <c r="G91" s="328"/>
      <c r="H91" s="328"/>
      <c r="I91" s="328"/>
      <c r="J91" s="328"/>
      <c r="K91" s="341"/>
      <c r="L91" s="424"/>
    </row>
    <row r="92" spans="1:12" ht="155.25" customHeight="1" x14ac:dyDescent="0.2">
      <c r="A92" s="748"/>
      <c r="B92" s="887"/>
      <c r="C92" s="422" t="s">
        <v>450</v>
      </c>
      <c r="D92" s="790"/>
      <c r="E92" s="432" t="s">
        <v>466</v>
      </c>
      <c r="F92" s="793"/>
      <c r="G92" s="328"/>
      <c r="H92" s="328"/>
      <c r="I92" s="328"/>
      <c r="J92" s="328"/>
      <c r="K92" s="341"/>
      <c r="L92" s="424"/>
    </row>
    <row r="93" spans="1:12" ht="242.25" customHeight="1" x14ac:dyDescent="0.2">
      <c r="A93" s="748"/>
      <c r="B93" s="887"/>
      <c r="C93" s="422" t="s">
        <v>451</v>
      </c>
      <c r="D93" s="790"/>
      <c r="E93" s="432" t="s">
        <v>467</v>
      </c>
      <c r="F93" s="793"/>
      <c r="G93" s="328"/>
      <c r="H93" s="328"/>
      <c r="I93" s="328"/>
      <c r="J93" s="328"/>
      <c r="K93" s="341"/>
      <c r="L93" s="424"/>
    </row>
    <row r="94" spans="1:12" ht="154.5" customHeight="1" x14ac:dyDescent="0.2">
      <c r="A94" s="748"/>
      <c r="B94" s="887"/>
      <c r="C94" s="422" t="s">
        <v>550</v>
      </c>
      <c r="D94" s="790"/>
      <c r="E94" s="432" t="s">
        <v>468</v>
      </c>
      <c r="F94" s="793"/>
      <c r="G94" s="351"/>
      <c r="H94" s="351">
        <v>0</v>
      </c>
      <c r="I94" s="351">
        <v>0</v>
      </c>
      <c r="J94" s="351">
        <v>818.8</v>
      </c>
      <c r="K94" s="352">
        <v>818.8</v>
      </c>
      <c r="L94" s="424"/>
    </row>
    <row r="95" spans="1:12" ht="126" customHeight="1" x14ac:dyDescent="0.2">
      <c r="A95" s="748"/>
      <c r="B95" s="887"/>
      <c r="C95" s="422" t="s">
        <v>475</v>
      </c>
      <c r="D95" s="790"/>
      <c r="E95" s="432" t="s">
        <v>460</v>
      </c>
      <c r="F95" s="793"/>
      <c r="G95" s="328"/>
      <c r="H95" s="328"/>
      <c r="I95" s="328"/>
      <c r="J95" s="328"/>
      <c r="K95" s="341"/>
      <c r="L95" s="424"/>
    </row>
    <row r="96" spans="1:12" ht="198" customHeight="1" x14ac:dyDescent="0.2">
      <c r="A96" s="748"/>
      <c r="B96" s="887"/>
      <c r="C96" s="423" t="s">
        <v>476</v>
      </c>
      <c r="D96" s="790"/>
      <c r="E96" s="426" t="s">
        <v>469</v>
      </c>
      <c r="F96" s="793"/>
      <c r="G96" s="342"/>
      <c r="H96" s="342"/>
      <c r="I96" s="342"/>
      <c r="J96" s="342"/>
      <c r="K96" s="343"/>
      <c r="L96" s="350"/>
    </row>
    <row r="97" spans="1:13" ht="308.25" customHeight="1" x14ac:dyDescent="0.2">
      <c r="A97" s="748"/>
      <c r="B97" s="888"/>
      <c r="C97" s="423" t="s">
        <v>529</v>
      </c>
      <c r="D97" s="790"/>
      <c r="E97" s="449" t="s">
        <v>538</v>
      </c>
      <c r="F97" s="131" t="s">
        <v>548</v>
      </c>
      <c r="G97" s="342"/>
      <c r="H97" s="374">
        <v>88.4</v>
      </c>
      <c r="I97" s="448">
        <v>4084</v>
      </c>
      <c r="J97" s="342"/>
      <c r="K97" s="343"/>
      <c r="L97" s="234" t="s">
        <v>494</v>
      </c>
    </row>
    <row r="98" spans="1:13" ht="33" customHeight="1" x14ac:dyDescent="0.2">
      <c r="A98" s="749"/>
      <c r="B98" s="761" t="s">
        <v>25</v>
      </c>
      <c r="C98" s="761"/>
      <c r="D98" s="761"/>
      <c r="E98" s="761"/>
      <c r="F98" s="344"/>
      <c r="G98" s="228">
        <f>G76+G78+G79+G84+G94+G97</f>
        <v>31978.7</v>
      </c>
      <c r="H98" s="228">
        <f>H76+H78+H79+H84+H94+H97</f>
        <v>48359.700000000004</v>
      </c>
      <c r="I98" s="228">
        <f>I76+I78+I79+I84+I94+I97</f>
        <v>52391.6</v>
      </c>
      <c r="J98" s="228">
        <f>J76+J78+J79+J84+J94+J97</f>
        <v>50362.8</v>
      </c>
      <c r="K98" s="228">
        <f>K76+K78+K79+K84+K94+K97</f>
        <v>50362.8</v>
      </c>
      <c r="L98" s="344"/>
      <c r="M98" s="383"/>
    </row>
    <row r="99" spans="1:13" ht="36.75" customHeight="1" x14ac:dyDescent="0.2">
      <c r="A99" s="769" t="s">
        <v>363</v>
      </c>
      <c r="B99" s="770"/>
      <c r="C99" s="771"/>
      <c r="D99" s="770"/>
      <c r="E99" s="770"/>
      <c r="F99" s="770"/>
      <c r="G99" s="770"/>
      <c r="H99" s="770"/>
      <c r="I99" s="770"/>
      <c r="J99" s="770"/>
      <c r="K99" s="770"/>
      <c r="L99" s="772"/>
    </row>
    <row r="100" spans="1:13" ht="146.25" customHeight="1" x14ac:dyDescent="0.2">
      <c r="A100" s="645" t="s">
        <v>236</v>
      </c>
      <c r="B100" s="773" t="s">
        <v>399</v>
      </c>
      <c r="C100" s="434" t="s">
        <v>452</v>
      </c>
      <c r="D100" s="776" t="s">
        <v>10</v>
      </c>
      <c r="E100" s="779" t="s">
        <v>406</v>
      </c>
      <c r="F100" s="653" t="s">
        <v>13</v>
      </c>
      <c r="G100" s="44">
        <f>G101+G102+G103+G104+G105+G106</f>
        <v>104.3</v>
      </c>
      <c r="H100" s="44">
        <v>184.3</v>
      </c>
      <c r="I100" s="44">
        <v>194.1</v>
      </c>
      <c r="J100" s="44">
        <v>203.8</v>
      </c>
      <c r="K100" s="44">
        <v>203.8</v>
      </c>
      <c r="L100" s="782" t="s">
        <v>357</v>
      </c>
    </row>
    <row r="101" spans="1:13" ht="47.25" customHeight="1" x14ac:dyDescent="0.2">
      <c r="A101" s="646"/>
      <c r="B101" s="774"/>
      <c r="C101" s="345" t="s">
        <v>453</v>
      </c>
      <c r="D101" s="777"/>
      <c r="E101" s="780"/>
      <c r="F101" s="654"/>
      <c r="G101" s="347">
        <v>14.1</v>
      </c>
      <c r="H101" s="347">
        <v>0</v>
      </c>
      <c r="I101" s="347">
        <v>0</v>
      </c>
      <c r="J101" s="347">
        <v>0</v>
      </c>
      <c r="K101" s="347">
        <v>0</v>
      </c>
      <c r="L101" s="783"/>
    </row>
    <row r="102" spans="1:13" ht="31.5" customHeight="1" x14ac:dyDescent="0.2">
      <c r="A102" s="646"/>
      <c r="B102" s="774"/>
      <c r="C102" s="345" t="s">
        <v>454</v>
      </c>
      <c r="D102" s="777"/>
      <c r="E102" s="780"/>
      <c r="F102" s="654"/>
      <c r="G102" s="347">
        <v>14</v>
      </c>
      <c r="H102" s="347">
        <v>0</v>
      </c>
      <c r="I102" s="347">
        <v>0</v>
      </c>
      <c r="J102" s="347">
        <v>0</v>
      </c>
      <c r="K102" s="347">
        <v>0</v>
      </c>
      <c r="L102" s="783"/>
    </row>
    <row r="103" spans="1:13" ht="31.5" customHeight="1" x14ac:dyDescent="0.2">
      <c r="A103" s="646"/>
      <c r="B103" s="774"/>
      <c r="C103" s="345" t="s">
        <v>455</v>
      </c>
      <c r="D103" s="777"/>
      <c r="E103" s="780"/>
      <c r="F103" s="654"/>
      <c r="G103" s="347">
        <v>14.2</v>
      </c>
      <c r="H103" s="347">
        <v>0</v>
      </c>
      <c r="I103" s="347">
        <v>0</v>
      </c>
      <c r="J103" s="347">
        <v>0</v>
      </c>
      <c r="K103" s="347">
        <v>0</v>
      </c>
      <c r="L103" s="783"/>
    </row>
    <row r="104" spans="1:13" ht="20.25" customHeight="1" x14ac:dyDescent="0.2">
      <c r="A104" s="646"/>
      <c r="B104" s="774"/>
      <c r="C104" s="345" t="s">
        <v>456</v>
      </c>
      <c r="D104" s="777"/>
      <c r="E104" s="780"/>
      <c r="F104" s="654"/>
      <c r="G104" s="347">
        <v>25</v>
      </c>
      <c r="H104" s="347">
        <v>0</v>
      </c>
      <c r="I104" s="347">
        <v>0</v>
      </c>
      <c r="J104" s="347">
        <v>0</v>
      </c>
      <c r="K104" s="347">
        <v>0</v>
      </c>
      <c r="L104" s="783"/>
    </row>
    <row r="105" spans="1:13" ht="33" customHeight="1" x14ac:dyDescent="0.2">
      <c r="A105" s="646"/>
      <c r="B105" s="774"/>
      <c r="C105" s="345" t="s">
        <v>457</v>
      </c>
      <c r="D105" s="777"/>
      <c r="E105" s="780"/>
      <c r="F105" s="654"/>
      <c r="G105" s="347">
        <v>29.3</v>
      </c>
      <c r="H105" s="347">
        <v>0</v>
      </c>
      <c r="I105" s="347">
        <v>0</v>
      </c>
      <c r="J105" s="347">
        <v>0</v>
      </c>
      <c r="K105" s="347">
        <v>0</v>
      </c>
      <c r="L105" s="783"/>
    </row>
    <row r="106" spans="1:13" ht="37.5" customHeight="1" x14ac:dyDescent="0.2">
      <c r="A106" s="646"/>
      <c r="B106" s="775"/>
      <c r="C106" s="346" t="s">
        <v>458</v>
      </c>
      <c r="D106" s="778"/>
      <c r="E106" s="781"/>
      <c r="F106" s="655"/>
      <c r="G106" s="347">
        <v>7.7</v>
      </c>
      <c r="H106" s="347">
        <v>0</v>
      </c>
      <c r="I106" s="347">
        <v>0</v>
      </c>
      <c r="J106" s="347">
        <v>0</v>
      </c>
      <c r="K106" s="347">
        <v>0</v>
      </c>
      <c r="L106" s="784"/>
    </row>
    <row r="107" spans="1:13" ht="268.5" customHeight="1" x14ac:dyDescent="0.2">
      <c r="A107" s="646"/>
      <c r="B107" s="184" t="s">
        <v>378</v>
      </c>
      <c r="C107" s="290" t="s">
        <v>379</v>
      </c>
      <c r="D107" s="181" t="s">
        <v>10</v>
      </c>
      <c r="E107" s="182" t="s">
        <v>380</v>
      </c>
      <c r="F107" s="183" t="s">
        <v>13</v>
      </c>
      <c r="G107" s="50">
        <v>0</v>
      </c>
      <c r="H107" s="50">
        <v>10</v>
      </c>
      <c r="I107" s="50">
        <v>10.5</v>
      </c>
      <c r="J107" s="50">
        <v>11</v>
      </c>
      <c r="K107" s="50">
        <v>11</v>
      </c>
      <c r="L107" s="49" t="s">
        <v>381</v>
      </c>
    </row>
    <row r="108" spans="1:13" ht="390" customHeight="1" x14ac:dyDescent="0.2">
      <c r="A108" s="646"/>
      <c r="B108" s="61" t="s">
        <v>261</v>
      </c>
      <c r="C108" s="53" t="s">
        <v>387</v>
      </c>
      <c r="D108" s="39" t="s">
        <v>10</v>
      </c>
      <c r="E108" s="40" t="s">
        <v>386</v>
      </c>
      <c r="F108" s="47" t="s">
        <v>13</v>
      </c>
      <c r="G108" s="55">
        <v>39.799999999999997</v>
      </c>
      <c r="H108" s="55">
        <v>80</v>
      </c>
      <c r="I108" s="55">
        <v>80</v>
      </c>
      <c r="J108" s="55">
        <v>80</v>
      </c>
      <c r="K108" s="55">
        <v>80</v>
      </c>
      <c r="L108" s="47" t="s">
        <v>385</v>
      </c>
    </row>
    <row r="109" spans="1:13" ht="170.25" customHeight="1" x14ac:dyDescent="0.2">
      <c r="A109" s="646"/>
      <c r="B109" s="656" t="s">
        <v>145</v>
      </c>
      <c r="C109" s="53" t="s">
        <v>146</v>
      </c>
      <c r="D109" s="39" t="s">
        <v>10</v>
      </c>
      <c r="E109" s="40" t="s">
        <v>32</v>
      </c>
      <c r="F109" s="47" t="s">
        <v>33</v>
      </c>
      <c r="G109" s="55"/>
      <c r="H109" s="55"/>
      <c r="I109" s="55"/>
      <c r="J109" s="55"/>
      <c r="K109" s="68"/>
      <c r="L109" s="47" t="s">
        <v>17</v>
      </c>
      <c r="M109" s="2"/>
    </row>
    <row r="110" spans="1:13" ht="279.75" customHeight="1" x14ac:dyDescent="0.2">
      <c r="A110" s="646"/>
      <c r="B110" s="658"/>
      <c r="C110" s="53" t="s">
        <v>147</v>
      </c>
      <c r="D110" s="39" t="s">
        <v>10</v>
      </c>
      <c r="E110" s="53" t="s">
        <v>393</v>
      </c>
      <c r="F110" s="285" t="s">
        <v>30</v>
      </c>
      <c r="G110" s="55"/>
      <c r="H110" s="55"/>
      <c r="I110" s="55"/>
      <c r="J110" s="55"/>
      <c r="K110" s="68"/>
      <c r="L110" s="47" t="s">
        <v>392</v>
      </c>
      <c r="M110" s="2"/>
    </row>
    <row r="111" spans="1:13" ht="358.5" customHeight="1" x14ac:dyDescent="0.2">
      <c r="A111" s="646"/>
      <c r="B111" s="113" t="s">
        <v>274</v>
      </c>
      <c r="C111" s="53" t="s">
        <v>388</v>
      </c>
      <c r="D111" s="39" t="s">
        <v>10</v>
      </c>
      <c r="E111" s="117" t="s">
        <v>389</v>
      </c>
      <c r="F111" s="285" t="s">
        <v>30</v>
      </c>
      <c r="G111" s="55"/>
      <c r="H111" s="55"/>
      <c r="I111" s="55"/>
      <c r="J111" s="55"/>
      <c r="K111" s="68"/>
      <c r="L111" s="47" t="s">
        <v>35</v>
      </c>
      <c r="M111" s="2"/>
    </row>
    <row r="112" spans="1:13" ht="207" customHeight="1" x14ac:dyDescent="0.2">
      <c r="A112" s="646"/>
      <c r="B112" s="69"/>
      <c r="C112" s="53" t="s">
        <v>269</v>
      </c>
      <c r="D112" s="39" t="s">
        <v>10</v>
      </c>
      <c r="E112" s="40" t="s">
        <v>390</v>
      </c>
      <c r="F112" s="41" t="s">
        <v>13</v>
      </c>
      <c r="G112" s="55">
        <v>0</v>
      </c>
      <c r="H112" s="55">
        <v>100</v>
      </c>
      <c r="I112" s="55">
        <v>0</v>
      </c>
      <c r="J112" s="55">
        <v>100</v>
      </c>
      <c r="K112" s="55">
        <v>100</v>
      </c>
      <c r="L112" s="58" t="s">
        <v>20</v>
      </c>
      <c r="M112" s="2"/>
    </row>
    <row r="113" spans="1:13" ht="254.25" customHeight="1" x14ac:dyDescent="0.2">
      <c r="A113" s="646"/>
      <c r="B113" s="61" t="s">
        <v>279</v>
      </c>
      <c r="C113" s="53" t="s">
        <v>394</v>
      </c>
      <c r="D113" s="39" t="s">
        <v>10</v>
      </c>
      <c r="E113" s="40" t="s">
        <v>391</v>
      </c>
      <c r="F113" s="285" t="s">
        <v>30</v>
      </c>
      <c r="G113" s="55"/>
      <c r="H113" s="55"/>
      <c r="I113" s="55"/>
      <c r="J113" s="55"/>
      <c r="K113" s="68"/>
      <c r="L113" s="47" t="s">
        <v>34</v>
      </c>
      <c r="M113" s="2"/>
    </row>
    <row r="114" spans="1:13" ht="66" customHeight="1" x14ac:dyDescent="0.2">
      <c r="A114" s="663"/>
      <c r="B114" s="63" t="s">
        <v>25</v>
      </c>
      <c r="C114" s="70"/>
      <c r="D114" s="70"/>
      <c r="E114" s="71"/>
      <c r="F114" s="41"/>
      <c r="G114" s="59">
        <f>G113+G112+G111+G110+G109+G108+G107+G100</f>
        <v>144.1</v>
      </c>
      <c r="H114" s="59">
        <f t="shared" ref="H114:K114" si="6">H113+H112+H111+H110+H109+H108+H107+H100</f>
        <v>374.3</v>
      </c>
      <c r="I114" s="59">
        <f t="shared" si="6"/>
        <v>284.60000000000002</v>
      </c>
      <c r="J114" s="59">
        <f t="shared" si="6"/>
        <v>394.8</v>
      </c>
      <c r="K114" s="59">
        <f t="shared" si="6"/>
        <v>394.8</v>
      </c>
      <c r="L114" s="47"/>
      <c r="M114" s="384">
        <f>G114+H114+I114+J114+K114</f>
        <v>1592.6</v>
      </c>
    </row>
    <row r="115" spans="1:13" ht="33" customHeight="1" x14ac:dyDescent="0.2">
      <c r="A115" s="672" t="s">
        <v>143</v>
      </c>
      <c r="B115" s="672"/>
      <c r="C115" s="672"/>
      <c r="D115" s="672"/>
      <c r="E115" s="672"/>
      <c r="F115" s="672"/>
      <c r="G115" s="672"/>
      <c r="H115" s="672"/>
      <c r="I115" s="672"/>
      <c r="J115" s="672"/>
      <c r="K115" s="672"/>
      <c r="L115" s="672"/>
    </row>
    <row r="116" spans="1:13" ht="409.5" customHeight="1" x14ac:dyDescent="0.2">
      <c r="A116" s="891" t="s">
        <v>233</v>
      </c>
      <c r="B116" s="656" t="s">
        <v>148</v>
      </c>
      <c r="C116" s="72" t="s">
        <v>149</v>
      </c>
      <c r="D116" s="73" t="s">
        <v>10</v>
      </c>
      <c r="E116" s="459" t="s">
        <v>300</v>
      </c>
      <c r="F116" s="74" t="s">
        <v>270</v>
      </c>
      <c r="G116" s="75"/>
      <c r="H116" s="76"/>
      <c r="I116" s="76"/>
      <c r="J116" s="76"/>
      <c r="K116" s="77"/>
      <c r="L116" s="78" t="s">
        <v>157</v>
      </c>
    </row>
    <row r="117" spans="1:13" ht="150" customHeight="1" x14ac:dyDescent="0.2">
      <c r="A117" s="891"/>
      <c r="B117" s="657"/>
      <c r="C117" s="80" t="s">
        <v>150</v>
      </c>
      <c r="D117" s="81" t="s">
        <v>10</v>
      </c>
      <c r="E117" s="455" t="s">
        <v>76</v>
      </c>
      <c r="F117" s="82" t="s">
        <v>33</v>
      </c>
      <c r="G117" s="83"/>
      <c r="H117" s="84"/>
      <c r="I117" s="84"/>
      <c r="J117" s="84"/>
      <c r="K117" s="85"/>
      <c r="L117" s="86" t="s">
        <v>95</v>
      </c>
    </row>
    <row r="118" spans="1:13" ht="403.5" customHeight="1" x14ac:dyDescent="0.2">
      <c r="A118" s="891"/>
      <c r="B118" s="176" t="s">
        <v>284</v>
      </c>
      <c r="C118" s="60" t="s">
        <v>151</v>
      </c>
      <c r="D118" s="179" t="s">
        <v>10</v>
      </c>
      <c r="E118" s="325" t="s">
        <v>77</v>
      </c>
      <c r="F118" s="277" t="s">
        <v>30</v>
      </c>
      <c r="G118" s="55"/>
      <c r="H118" s="62"/>
      <c r="I118" s="62"/>
      <c r="J118" s="62"/>
      <c r="K118" s="68"/>
      <c r="L118" s="177" t="s">
        <v>94</v>
      </c>
    </row>
    <row r="119" spans="1:13" ht="350.25" customHeight="1" x14ac:dyDescent="0.2">
      <c r="A119" s="891"/>
      <c r="B119" s="178" t="s">
        <v>152</v>
      </c>
      <c r="C119" s="72" t="s">
        <v>280</v>
      </c>
      <c r="D119" s="73" t="s">
        <v>10</v>
      </c>
      <c r="E119" s="73" t="s">
        <v>78</v>
      </c>
      <c r="F119" s="74" t="s">
        <v>33</v>
      </c>
      <c r="G119" s="75"/>
      <c r="H119" s="76"/>
      <c r="I119" s="76"/>
      <c r="J119" s="76"/>
      <c r="K119" s="77"/>
      <c r="L119" s="90" t="s">
        <v>96</v>
      </c>
    </row>
    <row r="120" spans="1:13" ht="365.25" customHeight="1" x14ac:dyDescent="0.2">
      <c r="A120" s="891"/>
      <c r="B120" s="61" t="s">
        <v>153</v>
      </c>
      <c r="C120" s="72" t="s">
        <v>154</v>
      </c>
      <c r="D120" s="73" t="s">
        <v>10</v>
      </c>
      <c r="E120" s="73" t="s">
        <v>78</v>
      </c>
      <c r="F120" s="74" t="s">
        <v>33</v>
      </c>
      <c r="G120" s="75"/>
      <c r="H120" s="76"/>
      <c r="I120" s="76"/>
      <c r="J120" s="76"/>
      <c r="K120" s="77"/>
      <c r="L120" s="47" t="s">
        <v>36</v>
      </c>
    </row>
    <row r="121" spans="1:13" ht="149.25" customHeight="1" x14ac:dyDescent="0.2">
      <c r="A121" s="891"/>
      <c r="B121" s="656" t="s">
        <v>281</v>
      </c>
      <c r="C121" s="79" t="s">
        <v>155</v>
      </c>
      <c r="D121" s="73" t="s">
        <v>10</v>
      </c>
      <c r="E121" s="73" t="s">
        <v>78</v>
      </c>
      <c r="F121" s="74" t="s">
        <v>33</v>
      </c>
      <c r="G121" s="75"/>
      <c r="H121" s="76"/>
      <c r="I121" s="76"/>
      <c r="J121" s="76"/>
      <c r="K121" s="77"/>
      <c r="L121" s="47" t="s">
        <v>97</v>
      </c>
    </row>
    <row r="122" spans="1:13" ht="156.75" customHeight="1" x14ac:dyDescent="0.2">
      <c r="A122" s="891"/>
      <c r="B122" s="657"/>
      <c r="C122" s="72" t="s">
        <v>227</v>
      </c>
      <c r="D122" s="73" t="s">
        <v>10</v>
      </c>
      <c r="E122" s="73" t="s">
        <v>78</v>
      </c>
      <c r="F122" s="74" t="s">
        <v>33</v>
      </c>
      <c r="G122" s="75"/>
      <c r="H122" s="76"/>
      <c r="I122" s="76"/>
      <c r="J122" s="76"/>
      <c r="K122" s="77"/>
      <c r="L122" s="47" t="s">
        <v>98</v>
      </c>
    </row>
    <row r="123" spans="1:13" ht="204" customHeight="1" x14ac:dyDescent="0.2">
      <c r="A123" s="891"/>
      <c r="B123" s="657"/>
      <c r="C123" s="72" t="s">
        <v>226</v>
      </c>
      <c r="D123" s="73" t="s">
        <v>10</v>
      </c>
      <c r="E123" s="73" t="s">
        <v>78</v>
      </c>
      <c r="F123" s="74" t="s">
        <v>33</v>
      </c>
      <c r="G123" s="75"/>
      <c r="H123" s="76"/>
      <c r="I123" s="76"/>
      <c r="J123" s="76"/>
      <c r="K123" s="77"/>
      <c r="L123" s="47" t="s">
        <v>37</v>
      </c>
    </row>
    <row r="124" spans="1:13" ht="261.75" customHeight="1" x14ac:dyDescent="0.2">
      <c r="A124" s="891"/>
      <c r="B124" s="658"/>
      <c r="C124" s="72" t="s">
        <v>156</v>
      </c>
      <c r="D124" s="73" t="s">
        <v>10</v>
      </c>
      <c r="E124" s="73" t="s">
        <v>285</v>
      </c>
      <c r="F124" s="74" t="s">
        <v>33</v>
      </c>
      <c r="G124" s="75"/>
      <c r="H124" s="76"/>
      <c r="I124" s="76"/>
      <c r="J124" s="76"/>
      <c r="K124" s="77"/>
      <c r="L124" s="47" t="s">
        <v>37</v>
      </c>
    </row>
    <row r="125" spans="1:13" ht="409.5" customHeight="1" x14ac:dyDescent="0.2">
      <c r="A125" s="891"/>
      <c r="B125" s="61" t="s">
        <v>308</v>
      </c>
      <c r="C125" s="427" t="s">
        <v>282</v>
      </c>
      <c r="D125" s="81" t="s">
        <v>10</v>
      </c>
      <c r="E125" s="81" t="s">
        <v>38</v>
      </c>
      <c r="F125" s="460" t="s">
        <v>30</v>
      </c>
      <c r="G125" s="83"/>
      <c r="H125" s="84"/>
      <c r="I125" s="84"/>
      <c r="J125" s="84"/>
      <c r="K125" s="85"/>
      <c r="L125" s="86" t="s">
        <v>99</v>
      </c>
    </row>
    <row r="126" spans="1:13" ht="354" customHeight="1" x14ac:dyDescent="0.2">
      <c r="A126" s="891"/>
      <c r="B126" s="61" t="s">
        <v>307</v>
      </c>
      <c r="C126" s="53" t="s">
        <v>283</v>
      </c>
      <c r="D126" s="39" t="s">
        <v>10</v>
      </c>
      <c r="E126" s="325" t="s">
        <v>39</v>
      </c>
      <c r="F126" s="119" t="s">
        <v>40</v>
      </c>
      <c r="G126" s="55"/>
      <c r="H126" s="62"/>
      <c r="I126" s="87"/>
      <c r="J126" s="62"/>
      <c r="K126" s="68"/>
      <c r="L126" s="47" t="s">
        <v>100</v>
      </c>
    </row>
    <row r="127" spans="1:13" ht="51" customHeight="1" x14ac:dyDescent="0.2">
      <c r="A127" s="892"/>
      <c r="B127" s="63" t="s">
        <v>25</v>
      </c>
      <c r="C127" s="72"/>
      <c r="D127" s="88"/>
      <c r="E127" s="88"/>
      <c r="F127" s="74"/>
      <c r="G127" s="89">
        <f>G126+G125+G124+G123+G122+G121+G120+G119+G118+G117+G116</f>
        <v>0</v>
      </c>
      <c r="H127" s="89">
        <f t="shared" ref="H127:K127" si="7">H126+H125+H124+H123+H122+H121+H120+H119+H118+H117+H116</f>
        <v>0</v>
      </c>
      <c r="I127" s="89">
        <f t="shared" si="7"/>
        <v>0</v>
      </c>
      <c r="J127" s="89">
        <f t="shared" si="7"/>
        <v>0</v>
      </c>
      <c r="K127" s="89">
        <f t="shared" si="7"/>
        <v>0</v>
      </c>
      <c r="L127" s="90"/>
      <c r="M127" s="383"/>
    </row>
    <row r="128" spans="1:13" ht="69.75" customHeight="1" x14ac:dyDescent="0.2">
      <c r="A128" s="794" t="s">
        <v>137</v>
      </c>
      <c r="B128" s="795"/>
      <c r="C128" s="795"/>
      <c r="D128" s="795"/>
      <c r="E128" s="795"/>
      <c r="F128" s="795"/>
      <c r="G128" s="795"/>
      <c r="H128" s="795"/>
      <c r="I128" s="795"/>
      <c r="J128" s="795"/>
      <c r="K128" s="795"/>
      <c r="L128" s="795"/>
    </row>
    <row r="129" spans="1:12" ht="266.25" customHeight="1" x14ac:dyDescent="0.2">
      <c r="A129" s="645" t="s">
        <v>237</v>
      </c>
      <c r="B129" s="695" t="s">
        <v>158</v>
      </c>
      <c r="C129" s="61" t="s">
        <v>159</v>
      </c>
      <c r="D129" s="65" t="s">
        <v>10</v>
      </c>
      <c r="E129" s="451" t="s">
        <v>499</v>
      </c>
      <c r="F129" s="349" t="s">
        <v>30</v>
      </c>
      <c r="G129" s="65"/>
      <c r="H129" s="65"/>
      <c r="I129" s="65"/>
      <c r="J129" s="65"/>
      <c r="K129" s="65"/>
      <c r="L129" s="349" t="s">
        <v>41</v>
      </c>
    </row>
    <row r="130" spans="1:12" ht="371.25" customHeight="1" x14ac:dyDescent="0.2">
      <c r="A130" s="646"/>
      <c r="B130" s="695"/>
      <c r="C130" s="430" t="s">
        <v>160</v>
      </c>
      <c r="D130" s="65" t="s">
        <v>10</v>
      </c>
      <c r="E130" s="451" t="s">
        <v>498</v>
      </c>
      <c r="F130" s="349" t="s">
        <v>30</v>
      </c>
      <c r="G130" s="91"/>
      <c r="H130" s="91"/>
      <c r="I130" s="91"/>
      <c r="J130" s="91"/>
      <c r="K130" s="91"/>
      <c r="L130" s="66" t="s">
        <v>42</v>
      </c>
    </row>
    <row r="131" spans="1:12" ht="365.25" customHeight="1" x14ac:dyDescent="0.2">
      <c r="A131" s="646"/>
      <c r="B131" s="695"/>
      <c r="C131" s="61" t="s">
        <v>161</v>
      </c>
      <c r="D131" s="65" t="s">
        <v>10</v>
      </c>
      <c r="E131" s="454" t="s">
        <v>498</v>
      </c>
      <c r="F131" s="349" t="s">
        <v>30</v>
      </c>
      <c r="G131" s="65"/>
      <c r="H131" s="65"/>
      <c r="I131" s="65"/>
      <c r="J131" s="65"/>
      <c r="K131" s="65"/>
      <c r="L131" s="66" t="s">
        <v>43</v>
      </c>
    </row>
    <row r="132" spans="1:12" ht="234" customHeight="1" x14ac:dyDescent="0.2">
      <c r="A132" s="646"/>
      <c r="B132" s="695"/>
      <c r="C132" s="61" t="s">
        <v>496</v>
      </c>
      <c r="D132" s="65" t="s">
        <v>10</v>
      </c>
      <c r="E132" s="451" t="s">
        <v>497</v>
      </c>
      <c r="F132" s="349" t="s">
        <v>30</v>
      </c>
      <c r="G132" s="65"/>
      <c r="H132" s="65"/>
      <c r="I132" s="65"/>
      <c r="J132" s="65"/>
      <c r="K132" s="65"/>
      <c r="L132" s="66" t="s">
        <v>44</v>
      </c>
    </row>
    <row r="133" spans="1:12" ht="228.75" customHeight="1" x14ac:dyDescent="0.2">
      <c r="A133" s="646"/>
      <c r="B133" s="61" t="s">
        <v>162</v>
      </c>
      <c r="C133" s="61" t="s">
        <v>163</v>
      </c>
      <c r="D133" s="65" t="s">
        <v>10</v>
      </c>
      <c r="E133" s="451" t="s">
        <v>499</v>
      </c>
      <c r="F133" s="349" t="s">
        <v>30</v>
      </c>
      <c r="G133" s="65"/>
      <c r="H133" s="65"/>
      <c r="I133" s="65"/>
      <c r="J133" s="65"/>
      <c r="K133" s="65"/>
      <c r="L133" s="66" t="s">
        <v>45</v>
      </c>
    </row>
    <row r="134" spans="1:12" ht="288.75" customHeight="1" x14ac:dyDescent="0.2">
      <c r="A134" s="646"/>
      <c r="B134" s="695" t="s">
        <v>164</v>
      </c>
      <c r="C134" s="61" t="s">
        <v>165</v>
      </c>
      <c r="D134" s="65" t="s">
        <v>10</v>
      </c>
      <c r="E134" s="451" t="s">
        <v>500</v>
      </c>
      <c r="F134" s="349" t="s">
        <v>30</v>
      </c>
      <c r="G134" s="65"/>
      <c r="H134" s="65"/>
      <c r="I134" s="65"/>
      <c r="J134" s="65"/>
      <c r="K134" s="65"/>
      <c r="L134" s="66" t="s">
        <v>46</v>
      </c>
    </row>
    <row r="135" spans="1:12" ht="409.5" customHeight="1" x14ac:dyDescent="0.2">
      <c r="A135" s="646"/>
      <c r="B135" s="695"/>
      <c r="C135" s="656" t="s">
        <v>510</v>
      </c>
      <c r="D135" s="645" t="s">
        <v>10</v>
      </c>
      <c r="E135" s="645" t="s">
        <v>501</v>
      </c>
      <c r="F135" s="799" t="s">
        <v>30</v>
      </c>
      <c r="G135" s="645"/>
      <c r="H135" s="645"/>
      <c r="I135" s="645"/>
      <c r="J135" s="645"/>
      <c r="K135" s="645"/>
      <c r="L135" s="801" t="s">
        <v>47</v>
      </c>
    </row>
    <row r="136" spans="1:12" ht="318" customHeight="1" x14ac:dyDescent="0.2">
      <c r="A136" s="646"/>
      <c r="B136" s="695"/>
      <c r="C136" s="658"/>
      <c r="D136" s="663"/>
      <c r="E136" s="663"/>
      <c r="F136" s="800"/>
      <c r="G136" s="663"/>
      <c r="H136" s="663"/>
      <c r="I136" s="663"/>
      <c r="J136" s="663"/>
      <c r="K136" s="663"/>
      <c r="L136" s="802"/>
    </row>
    <row r="137" spans="1:12" ht="185.25" customHeight="1" x14ac:dyDescent="0.2">
      <c r="A137" s="646"/>
      <c r="B137" s="695"/>
      <c r="C137" s="61" t="s">
        <v>166</v>
      </c>
      <c r="D137" s="65" t="s">
        <v>10</v>
      </c>
      <c r="E137" s="451" t="s">
        <v>502</v>
      </c>
      <c r="F137" s="349" t="s">
        <v>30</v>
      </c>
      <c r="G137" s="65"/>
      <c r="H137" s="65"/>
      <c r="I137" s="65"/>
      <c r="J137" s="65"/>
      <c r="K137" s="65"/>
      <c r="L137" s="66" t="s">
        <v>48</v>
      </c>
    </row>
    <row r="138" spans="1:12" ht="370.5" customHeight="1" x14ac:dyDescent="0.2">
      <c r="A138" s="646"/>
      <c r="B138" s="695"/>
      <c r="C138" s="61" t="s">
        <v>230</v>
      </c>
      <c r="D138" s="65" t="s">
        <v>10</v>
      </c>
      <c r="E138" s="451" t="s">
        <v>503</v>
      </c>
      <c r="F138" s="349" t="s">
        <v>30</v>
      </c>
      <c r="G138" s="65"/>
      <c r="H138" s="65"/>
      <c r="I138" s="65"/>
      <c r="J138" s="65"/>
      <c r="K138" s="65"/>
      <c r="L138" s="66" t="s">
        <v>49</v>
      </c>
    </row>
    <row r="139" spans="1:12" ht="204" customHeight="1" x14ac:dyDescent="0.2">
      <c r="A139" s="646"/>
      <c r="B139" s="695"/>
      <c r="C139" s="61" t="s">
        <v>167</v>
      </c>
      <c r="D139" s="65" t="s">
        <v>10</v>
      </c>
      <c r="E139" s="451" t="s">
        <v>502</v>
      </c>
      <c r="F139" s="349" t="s">
        <v>30</v>
      </c>
      <c r="G139" s="65"/>
      <c r="H139" s="65"/>
      <c r="I139" s="65"/>
      <c r="J139" s="65"/>
      <c r="K139" s="65"/>
      <c r="L139" s="66" t="s">
        <v>50</v>
      </c>
    </row>
    <row r="140" spans="1:12" ht="252.75" customHeight="1" x14ac:dyDescent="0.2">
      <c r="A140" s="646"/>
      <c r="B140" s="695"/>
      <c r="C140" s="61" t="s">
        <v>168</v>
      </c>
      <c r="D140" s="65" t="s">
        <v>10</v>
      </c>
      <c r="E140" s="451" t="s">
        <v>498</v>
      </c>
      <c r="F140" s="349" t="s">
        <v>30</v>
      </c>
      <c r="G140" s="65"/>
      <c r="H140" s="65"/>
      <c r="I140" s="65"/>
      <c r="J140" s="65"/>
      <c r="K140" s="65"/>
      <c r="L140" s="66" t="s">
        <v>51</v>
      </c>
    </row>
    <row r="141" spans="1:12" ht="409.6" customHeight="1" x14ac:dyDescent="0.2">
      <c r="A141" s="646"/>
      <c r="B141" s="695" t="s">
        <v>169</v>
      </c>
      <c r="C141" s="797" t="s">
        <v>170</v>
      </c>
      <c r="D141" s="645" t="s">
        <v>10</v>
      </c>
      <c r="E141" s="645" t="s">
        <v>504</v>
      </c>
      <c r="F141" s="799" t="s">
        <v>30</v>
      </c>
      <c r="G141" s="645"/>
      <c r="H141" s="645"/>
      <c r="I141" s="645"/>
      <c r="J141" s="645"/>
      <c r="K141" s="645"/>
      <c r="L141" s="801" t="s">
        <v>52</v>
      </c>
    </row>
    <row r="142" spans="1:12" ht="39.75" customHeight="1" x14ac:dyDescent="0.2">
      <c r="A142" s="646"/>
      <c r="B142" s="695"/>
      <c r="C142" s="798"/>
      <c r="D142" s="663"/>
      <c r="E142" s="663"/>
      <c r="F142" s="800"/>
      <c r="G142" s="663"/>
      <c r="H142" s="663"/>
      <c r="I142" s="663"/>
      <c r="J142" s="663"/>
      <c r="K142" s="663"/>
      <c r="L142" s="802"/>
    </row>
    <row r="143" spans="1:12" ht="391.5" customHeight="1" x14ac:dyDescent="0.2">
      <c r="A143" s="646"/>
      <c r="B143" s="695"/>
      <c r="C143" s="61" t="s">
        <v>171</v>
      </c>
      <c r="D143" s="65" t="s">
        <v>10</v>
      </c>
      <c r="E143" s="451" t="s">
        <v>505</v>
      </c>
      <c r="F143" s="349" t="s">
        <v>30</v>
      </c>
      <c r="G143" s="65"/>
      <c r="H143" s="65"/>
      <c r="I143" s="65"/>
      <c r="J143" s="65"/>
      <c r="K143" s="65"/>
      <c r="L143" s="66" t="s">
        <v>53</v>
      </c>
    </row>
    <row r="144" spans="1:12" ht="177" customHeight="1" x14ac:dyDescent="0.2">
      <c r="A144" s="646"/>
      <c r="B144" s="695"/>
      <c r="C144" s="61" t="s">
        <v>172</v>
      </c>
      <c r="D144" s="65" t="s">
        <v>10</v>
      </c>
      <c r="E144" s="451" t="s">
        <v>498</v>
      </c>
      <c r="F144" s="349" t="s">
        <v>30</v>
      </c>
      <c r="G144" s="65"/>
      <c r="H144" s="65"/>
      <c r="I144" s="65"/>
      <c r="J144" s="65"/>
      <c r="K144" s="65"/>
      <c r="L144" s="66" t="s">
        <v>54</v>
      </c>
    </row>
    <row r="145" spans="1:14" ht="259.5" customHeight="1" x14ac:dyDescent="0.2">
      <c r="A145" s="646"/>
      <c r="B145" s="695" t="s">
        <v>173</v>
      </c>
      <c r="C145" s="61" t="s">
        <v>511</v>
      </c>
      <c r="D145" s="65" t="s">
        <v>10</v>
      </c>
      <c r="E145" s="451" t="s">
        <v>536</v>
      </c>
      <c r="F145" s="349" t="s">
        <v>30</v>
      </c>
      <c r="G145" s="65"/>
      <c r="H145" s="65"/>
      <c r="I145" s="65"/>
      <c r="J145" s="65"/>
      <c r="K145" s="65"/>
      <c r="L145" s="66" t="s">
        <v>55</v>
      </c>
    </row>
    <row r="146" spans="1:14" ht="285" customHeight="1" x14ac:dyDescent="0.2">
      <c r="A146" s="646"/>
      <c r="B146" s="695"/>
      <c r="C146" s="61" t="s">
        <v>174</v>
      </c>
      <c r="D146" s="65" t="s">
        <v>10</v>
      </c>
      <c r="E146" s="451" t="s">
        <v>517</v>
      </c>
      <c r="F146" s="349" t="s">
        <v>30</v>
      </c>
      <c r="G146" s="65"/>
      <c r="H146" s="65"/>
      <c r="I146" s="65"/>
      <c r="J146" s="65"/>
      <c r="K146" s="65"/>
      <c r="L146" s="256" t="s">
        <v>56</v>
      </c>
    </row>
    <row r="147" spans="1:14" ht="201.75" customHeight="1" x14ac:dyDescent="0.2">
      <c r="A147" s="646"/>
      <c r="B147" s="695" t="s">
        <v>175</v>
      </c>
      <c r="C147" s="61" t="s">
        <v>176</v>
      </c>
      <c r="D147" s="65" t="s">
        <v>10</v>
      </c>
      <c r="E147" s="451" t="s">
        <v>500</v>
      </c>
      <c r="F147" s="349" t="s">
        <v>30</v>
      </c>
      <c r="G147" s="65"/>
      <c r="H147" s="65"/>
      <c r="I147" s="65"/>
      <c r="J147" s="65"/>
      <c r="K147" s="65"/>
      <c r="L147" s="66" t="s">
        <v>57</v>
      </c>
    </row>
    <row r="148" spans="1:14" ht="201" customHeight="1" x14ac:dyDescent="0.2">
      <c r="A148" s="646"/>
      <c r="B148" s="695"/>
      <c r="C148" s="61" t="s">
        <v>177</v>
      </c>
      <c r="D148" s="65" t="s">
        <v>10</v>
      </c>
      <c r="E148" s="451" t="s">
        <v>506</v>
      </c>
      <c r="F148" s="349" t="s">
        <v>30</v>
      </c>
      <c r="G148" s="65"/>
      <c r="H148" s="65"/>
      <c r="I148" s="65"/>
      <c r="J148" s="65"/>
      <c r="K148" s="65"/>
      <c r="L148" s="66" t="s">
        <v>58</v>
      </c>
    </row>
    <row r="149" spans="1:14" ht="168" customHeight="1" x14ac:dyDescent="0.2">
      <c r="A149" s="646"/>
      <c r="B149" s="695"/>
      <c r="C149" s="61" t="s">
        <v>178</v>
      </c>
      <c r="D149" s="65" t="s">
        <v>10</v>
      </c>
      <c r="E149" s="451" t="s">
        <v>507</v>
      </c>
      <c r="F149" s="349" t="s">
        <v>30</v>
      </c>
      <c r="G149" s="65"/>
      <c r="H149" s="65"/>
      <c r="I149" s="65"/>
      <c r="J149" s="65"/>
      <c r="K149" s="65"/>
      <c r="L149" s="66" t="s">
        <v>59</v>
      </c>
    </row>
    <row r="150" spans="1:14" ht="198" customHeight="1" x14ac:dyDescent="0.2">
      <c r="A150" s="646"/>
      <c r="B150" s="695"/>
      <c r="C150" s="61" t="s">
        <v>400</v>
      </c>
      <c r="D150" s="65" t="s">
        <v>10</v>
      </c>
      <c r="E150" s="451" t="s">
        <v>506</v>
      </c>
      <c r="F150" s="349" t="s">
        <v>30</v>
      </c>
      <c r="G150" s="65"/>
      <c r="H150" s="65"/>
      <c r="I150" s="65"/>
      <c r="J150" s="65"/>
      <c r="K150" s="65"/>
      <c r="L150" s="66" t="s">
        <v>60</v>
      </c>
    </row>
    <row r="151" spans="1:14" ht="351" customHeight="1" x14ac:dyDescent="0.2">
      <c r="A151" s="646"/>
      <c r="B151" s="61" t="s">
        <v>398</v>
      </c>
      <c r="C151" s="61" t="s">
        <v>179</v>
      </c>
      <c r="D151" s="65" t="s">
        <v>10</v>
      </c>
      <c r="E151" s="451" t="s">
        <v>508</v>
      </c>
      <c r="F151" s="349" t="s">
        <v>30</v>
      </c>
      <c r="G151" s="65"/>
      <c r="H151" s="65"/>
      <c r="I151" s="65"/>
      <c r="J151" s="65"/>
      <c r="K151" s="65"/>
      <c r="L151" s="66" t="s">
        <v>61</v>
      </c>
    </row>
    <row r="152" spans="1:14" ht="387" customHeight="1" x14ac:dyDescent="0.2">
      <c r="A152" s="646"/>
      <c r="B152" s="61" t="s">
        <v>256</v>
      </c>
      <c r="C152" s="61" t="s">
        <v>382</v>
      </c>
      <c r="D152" s="65" t="s">
        <v>10</v>
      </c>
      <c r="E152" s="256" t="s">
        <v>509</v>
      </c>
      <c r="F152" s="120" t="s">
        <v>360</v>
      </c>
      <c r="G152" s="92">
        <v>135.6</v>
      </c>
      <c r="H152" s="92">
        <v>23.8</v>
      </c>
      <c r="I152" s="92">
        <v>27.6</v>
      </c>
      <c r="J152" s="92">
        <v>25.5</v>
      </c>
      <c r="K152" s="92">
        <v>25.5</v>
      </c>
      <c r="L152" s="66" t="s">
        <v>383</v>
      </c>
    </row>
    <row r="153" spans="1:14" ht="409.6" customHeight="1" x14ac:dyDescent="0.2">
      <c r="A153" s="646"/>
      <c r="B153" s="645" t="s">
        <v>180</v>
      </c>
      <c r="C153" s="656" t="s">
        <v>181</v>
      </c>
      <c r="D153" s="645" t="s">
        <v>10</v>
      </c>
      <c r="E153" s="645" t="s">
        <v>6</v>
      </c>
      <c r="F153" s="645" t="s">
        <v>30</v>
      </c>
      <c r="G153" s="645"/>
      <c r="H153" s="645"/>
      <c r="I153" s="645"/>
      <c r="J153" s="645"/>
      <c r="K153" s="645"/>
      <c r="L153" s="645" t="s">
        <v>62</v>
      </c>
    </row>
    <row r="154" spans="1:14" ht="71.25" customHeight="1" x14ac:dyDescent="0.2">
      <c r="A154" s="646"/>
      <c r="B154" s="663"/>
      <c r="C154" s="658"/>
      <c r="D154" s="663"/>
      <c r="E154" s="663"/>
      <c r="F154" s="663"/>
      <c r="G154" s="663"/>
      <c r="H154" s="663"/>
      <c r="I154" s="663"/>
      <c r="J154" s="663"/>
      <c r="K154" s="663"/>
      <c r="L154" s="663"/>
    </row>
    <row r="155" spans="1:14" ht="181.5" customHeight="1" x14ac:dyDescent="0.2">
      <c r="A155" s="646"/>
      <c r="B155" s="61" t="s">
        <v>182</v>
      </c>
      <c r="C155" s="61" t="s">
        <v>183</v>
      </c>
      <c r="D155" s="65" t="s">
        <v>10</v>
      </c>
      <c r="E155" s="451" t="s">
        <v>298</v>
      </c>
      <c r="F155" s="349" t="s">
        <v>30</v>
      </c>
      <c r="G155" s="65"/>
      <c r="H155" s="65"/>
      <c r="I155" s="65"/>
      <c r="J155" s="65"/>
      <c r="K155" s="65"/>
      <c r="L155" s="66" t="s">
        <v>63</v>
      </c>
    </row>
    <row r="156" spans="1:14" ht="50.25" customHeight="1" x14ac:dyDescent="0.2">
      <c r="A156" s="663"/>
      <c r="B156" s="63" t="s">
        <v>25</v>
      </c>
      <c r="C156" s="61"/>
      <c r="D156" s="65"/>
      <c r="E156" s="61"/>
      <c r="F156" s="58"/>
      <c r="G156" s="54">
        <f>G155+G153+G152+G151+G150+G149+G148+G147+G146+G145+G144+G143+G141+G140+G139+G138+G137+G135+G134+G133+G132+G131+G130+G129</f>
        <v>135.6</v>
      </c>
      <c r="H156" s="54">
        <f t="shared" ref="H156:K156" si="8">H155+H153+H152+H151+H150+H149+H148+H147+H146+H145+H144+H143+H141+H140+H139+H138+H137+H135+H134+H133+H132+H131+H130+H129</f>
        <v>23.8</v>
      </c>
      <c r="I156" s="54">
        <f t="shared" si="8"/>
        <v>27.6</v>
      </c>
      <c r="J156" s="54">
        <f t="shared" si="8"/>
        <v>25.5</v>
      </c>
      <c r="K156" s="54">
        <f t="shared" si="8"/>
        <v>25.5</v>
      </c>
      <c r="L156" s="66"/>
      <c r="M156" s="386"/>
    </row>
    <row r="157" spans="1:14" ht="67.5" customHeight="1" x14ac:dyDescent="0.2">
      <c r="A157" s="803" t="s">
        <v>303</v>
      </c>
      <c r="B157" s="703"/>
      <c r="C157" s="703"/>
      <c r="D157" s="703"/>
      <c r="E157" s="703"/>
      <c r="F157" s="703"/>
      <c r="G157" s="703"/>
      <c r="H157" s="703"/>
      <c r="I157" s="703"/>
      <c r="J157" s="703"/>
      <c r="K157" s="703"/>
      <c r="L157" s="704"/>
    </row>
    <row r="158" spans="1:14" ht="312" customHeight="1" x14ac:dyDescent="0.2">
      <c r="A158" s="694" t="s">
        <v>238</v>
      </c>
      <c r="B158" s="61" t="s">
        <v>484</v>
      </c>
      <c r="C158" s="56" t="s">
        <v>441</v>
      </c>
      <c r="D158" s="65" t="s">
        <v>10</v>
      </c>
      <c r="E158" s="451" t="s">
        <v>6</v>
      </c>
      <c r="F158" s="313" t="s">
        <v>13</v>
      </c>
      <c r="G158" s="92">
        <v>160</v>
      </c>
      <c r="H158" s="92">
        <v>220</v>
      </c>
      <c r="I158" s="92">
        <v>240</v>
      </c>
      <c r="J158" s="92">
        <v>240</v>
      </c>
      <c r="K158" s="92">
        <v>240</v>
      </c>
      <c r="L158" s="49" t="s">
        <v>14</v>
      </c>
    </row>
    <row r="159" spans="1:14" ht="117" customHeight="1" x14ac:dyDescent="0.45">
      <c r="A159" s="694"/>
      <c r="B159" s="656" t="s">
        <v>184</v>
      </c>
      <c r="C159" s="804" t="s">
        <v>304</v>
      </c>
      <c r="D159" s="656" t="s">
        <v>10</v>
      </c>
      <c r="E159" s="700" t="s">
        <v>518</v>
      </c>
      <c r="F159" s="316"/>
      <c r="G159" s="314">
        <f>G160+G161</f>
        <v>7626.1</v>
      </c>
      <c r="H159" s="92">
        <v>0</v>
      </c>
      <c r="I159" s="92">
        <v>0</v>
      </c>
      <c r="J159" s="92">
        <v>0</v>
      </c>
      <c r="K159" s="92">
        <v>0</v>
      </c>
      <c r="L159" s="801" t="s">
        <v>64</v>
      </c>
      <c r="N159" s="414"/>
    </row>
    <row r="160" spans="1:14" ht="57.75" customHeight="1" x14ac:dyDescent="0.2">
      <c r="A160" s="694"/>
      <c r="B160" s="657"/>
      <c r="C160" s="805"/>
      <c r="D160" s="657"/>
      <c r="E160" s="701"/>
      <c r="F160" s="317" t="s">
        <v>420</v>
      </c>
      <c r="G160" s="318">
        <v>3509.5</v>
      </c>
      <c r="H160" s="319">
        <v>0</v>
      </c>
      <c r="I160" s="319">
        <v>0</v>
      </c>
      <c r="J160" s="319">
        <v>0</v>
      </c>
      <c r="K160" s="319">
        <v>0</v>
      </c>
      <c r="L160" s="808"/>
    </row>
    <row r="161" spans="1:14" ht="87" customHeight="1" x14ac:dyDescent="0.2">
      <c r="A161" s="694"/>
      <c r="B161" s="658"/>
      <c r="C161" s="806"/>
      <c r="D161" s="658"/>
      <c r="E161" s="807"/>
      <c r="F161" s="320" t="s">
        <v>421</v>
      </c>
      <c r="G161" s="318">
        <v>4116.6000000000004</v>
      </c>
      <c r="H161" s="319">
        <v>0</v>
      </c>
      <c r="I161" s="319">
        <v>0</v>
      </c>
      <c r="J161" s="319">
        <v>0</v>
      </c>
      <c r="K161" s="319">
        <v>0</v>
      </c>
      <c r="L161" s="802"/>
    </row>
    <row r="162" spans="1:14" ht="45" customHeight="1" x14ac:dyDescent="0.2">
      <c r="A162" s="645"/>
      <c r="B162" s="305" t="s">
        <v>25</v>
      </c>
      <c r="C162" s="303"/>
      <c r="D162" s="302"/>
      <c r="E162" s="303"/>
      <c r="F162" s="315"/>
      <c r="G162" s="306">
        <f>G158+G159</f>
        <v>7786.1</v>
      </c>
      <c r="H162" s="306">
        <f t="shared" ref="H162:K162" si="9">H158+H159</f>
        <v>220</v>
      </c>
      <c r="I162" s="306">
        <f t="shared" si="9"/>
        <v>240</v>
      </c>
      <c r="J162" s="306">
        <f t="shared" si="9"/>
        <v>240</v>
      </c>
      <c r="K162" s="306">
        <f t="shared" si="9"/>
        <v>240</v>
      </c>
      <c r="L162" s="299"/>
      <c r="M162" s="385"/>
    </row>
    <row r="163" spans="1:14" ht="44.25" customHeight="1" x14ac:dyDescent="0.2">
      <c r="A163" s="296"/>
      <c r="B163" s="736" t="s">
        <v>231</v>
      </c>
      <c r="C163" s="736"/>
      <c r="D163" s="736"/>
      <c r="E163" s="736"/>
      <c r="F163" s="736"/>
      <c r="G163" s="736"/>
      <c r="H163" s="736"/>
      <c r="I163" s="736"/>
      <c r="J163" s="736"/>
      <c r="K163" s="736"/>
      <c r="L163" s="737"/>
    </row>
    <row r="164" spans="1:14" ht="342.75" customHeight="1" x14ac:dyDescent="0.2">
      <c r="A164" s="646" t="s">
        <v>232</v>
      </c>
      <c r="B164" s="805" t="s">
        <v>483</v>
      </c>
      <c r="C164" s="375" t="s">
        <v>480</v>
      </c>
      <c r="D164" s="307" t="s">
        <v>10</v>
      </c>
      <c r="E164" s="453" t="s">
        <v>6</v>
      </c>
      <c r="F164" s="288" t="s">
        <v>13</v>
      </c>
      <c r="G164" s="308">
        <v>284</v>
      </c>
      <c r="H164" s="309">
        <v>4727.8</v>
      </c>
      <c r="I164" s="309">
        <v>8445.6</v>
      </c>
      <c r="J164" s="309">
        <v>252</v>
      </c>
      <c r="K164" s="309">
        <v>252</v>
      </c>
      <c r="L164" s="811" t="s">
        <v>14</v>
      </c>
    </row>
    <row r="165" spans="1:14" ht="225.75" customHeight="1" x14ac:dyDescent="0.45">
      <c r="A165" s="646"/>
      <c r="B165" s="806"/>
      <c r="C165" s="93" t="s">
        <v>442</v>
      </c>
      <c r="D165" s="94" t="s">
        <v>10</v>
      </c>
      <c r="E165" s="461" t="s">
        <v>516</v>
      </c>
      <c r="F165" s="122" t="s">
        <v>66</v>
      </c>
      <c r="G165" s="55">
        <v>8272.2999999999993</v>
      </c>
      <c r="H165" s="51">
        <v>2521.1999999999998</v>
      </c>
      <c r="I165" s="51">
        <v>9286.2000000000007</v>
      </c>
      <c r="J165" s="51">
        <v>9750.5</v>
      </c>
      <c r="K165" s="51">
        <v>9750.5</v>
      </c>
      <c r="L165" s="692"/>
      <c r="N165" s="412"/>
    </row>
    <row r="166" spans="1:14" ht="104.25" customHeight="1" x14ac:dyDescent="0.45">
      <c r="A166" s="646"/>
      <c r="B166" s="656" t="s">
        <v>530</v>
      </c>
      <c r="C166" s="301" t="s">
        <v>286</v>
      </c>
      <c r="D166" s="300" t="s">
        <v>10</v>
      </c>
      <c r="E166" s="451" t="s">
        <v>228</v>
      </c>
      <c r="F166" s="349" t="s">
        <v>30</v>
      </c>
      <c r="G166" s="300"/>
      <c r="H166" s="300"/>
      <c r="I166" s="300"/>
      <c r="J166" s="300"/>
      <c r="K166" s="300"/>
      <c r="L166" s="656" t="s">
        <v>65</v>
      </c>
      <c r="N166" s="412"/>
    </row>
    <row r="167" spans="1:14" ht="207" customHeight="1" x14ac:dyDescent="0.45">
      <c r="A167" s="646"/>
      <c r="B167" s="657"/>
      <c r="C167" s="226" t="s">
        <v>287</v>
      </c>
      <c r="D167" s="302" t="s">
        <v>10</v>
      </c>
      <c r="E167" s="462" t="s">
        <v>512</v>
      </c>
      <c r="F167" s="310" t="s">
        <v>267</v>
      </c>
      <c r="G167" s="300"/>
      <c r="H167" s="300"/>
      <c r="I167" s="300"/>
      <c r="J167" s="300"/>
      <c r="K167" s="300"/>
      <c r="L167" s="658"/>
      <c r="N167" s="412"/>
    </row>
    <row r="168" spans="1:14" ht="298.5" customHeight="1" x14ac:dyDescent="0.45">
      <c r="A168" s="701"/>
      <c r="B168" s="657"/>
      <c r="C168" s="445" t="s">
        <v>472</v>
      </c>
      <c r="D168" s="443" t="s">
        <v>10</v>
      </c>
      <c r="E168" s="452" t="s">
        <v>516</v>
      </c>
      <c r="F168" s="444" t="s">
        <v>250</v>
      </c>
      <c r="G168" s="444">
        <v>1328.9</v>
      </c>
      <c r="H168" s="444"/>
      <c r="I168" s="444">
        <v>15303.6</v>
      </c>
      <c r="J168" s="444"/>
      <c r="K168" s="444"/>
      <c r="L168" s="446" t="s">
        <v>251</v>
      </c>
      <c r="N168" s="412"/>
    </row>
    <row r="169" spans="1:14" ht="409.5" customHeight="1" x14ac:dyDescent="0.45">
      <c r="A169" s="701"/>
      <c r="B169" s="657"/>
      <c r="C169" s="812" t="s">
        <v>513</v>
      </c>
      <c r="D169" s="742">
        <v>2023</v>
      </c>
      <c r="E169" s="742" t="s">
        <v>492</v>
      </c>
      <c r="F169" s="742" t="s">
        <v>13</v>
      </c>
      <c r="G169" s="742"/>
      <c r="H169" s="742"/>
      <c r="I169" s="742">
        <v>739.4</v>
      </c>
      <c r="J169" s="742"/>
      <c r="K169" s="742"/>
      <c r="L169" s="742" t="s">
        <v>14</v>
      </c>
      <c r="N169" s="412"/>
    </row>
    <row r="170" spans="1:14" ht="153" customHeight="1" x14ac:dyDescent="0.45">
      <c r="A170" s="701"/>
      <c r="B170" s="658"/>
      <c r="C170" s="812"/>
      <c r="D170" s="742"/>
      <c r="E170" s="742"/>
      <c r="F170" s="742"/>
      <c r="G170" s="742"/>
      <c r="H170" s="742"/>
      <c r="I170" s="742"/>
      <c r="J170" s="742"/>
      <c r="K170" s="742"/>
      <c r="L170" s="742"/>
      <c r="N170" s="412"/>
    </row>
    <row r="171" spans="1:14" ht="48.75" customHeight="1" x14ac:dyDescent="0.45">
      <c r="A171" s="701"/>
      <c r="B171" s="402" t="s">
        <v>25</v>
      </c>
      <c r="C171" s="403"/>
      <c r="D171" s="404"/>
      <c r="E171" s="405"/>
      <c r="F171" s="242"/>
      <c r="G171" s="406">
        <f>G167+G165+G164+G166+G169+G168</f>
        <v>9885.1999999999989</v>
      </c>
      <c r="H171" s="406">
        <f t="shared" ref="H171:K171" si="10">H167+H165+H164+H166+H169+H168</f>
        <v>7249</v>
      </c>
      <c r="I171" s="406">
        <f t="shared" si="10"/>
        <v>33774.800000000003</v>
      </c>
      <c r="J171" s="406">
        <f t="shared" si="10"/>
        <v>10002.5</v>
      </c>
      <c r="K171" s="406">
        <f t="shared" si="10"/>
        <v>10002.5</v>
      </c>
      <c r="L171" s="393"/>
      <c r="M171" s="383"/>
      <c r="N171" s="412"/>
    </row>
    <row r="172" spans="1:14" ht="93" customHeight="1" x14ac:dyDescent="0.45">
      <c r="A172" s="727" t="s">
        <v>533</v>
      </c>
      <c r="B172" s="727"/>
      <c r="C172" s="727"/>
      <c r="D172" s="727"/>
      <c r="E172" s="727"/>
      <c r="F172" s="727"/>
      <c r="G172" s="727"/>
      <c r="H172" s="727"/>
      <c r="I172" s="727"/>
      <c r="J172" s="727"/>
      <c r="K172" s="727"/>
      <c r="L172" s="727"/>
      <c r="N172" s="412"/>
    </row>
    <row r="173" spans="1:14" ht="403.5" customHeight="1" x14ac:dyDescent="0.2">
      <c r="A173" s="694" t="s">
        <v>239</v>
      </c>
      <c r="B173" s="695" t="s">
        <v>535</v>
      </c>
      <c r="C173" s="438" t="s">
        <v>288</v>
      </c>
      <c r="D173" s="256" t="s">
        <v>10</v>
      </c>
      <c r="E173" s="473" t="s">
        <v>557</v>
      </c>
      <c r="F173" s="349" t="s">
        <v>30</v>
      </c>
      <c r="G173" s="256"/>
      <c r="H173" s="256"/>
      <c r="I173" s="256"/>
      <c r="J173" s="256"/>
      <c r="K173" s="256"/>
      <c r="L173" s="439" t="s">
        <v>79</v>
      </c>
    </row>
    <row r="174" spans="1:14" ht="388.5" customHeight="1" x14ac:dyDescent="0.2">
      <c r="A174" s="694"/>
      <c r="B174" s="695"/>
      <c r="C174" s="438" t="s">
        <v>289</v>
      </c>
      <c r="D174" s="256" t="s">
        <v>10</v>
      </c>
      <c r="E174" s="473" t="s">
        <v>557</v>
      </c>
      <c r="F174" s="349" t="s">
        <v>30</v>
      </c>
      <c r="G174" s="256"/>
      <c r="H174" s="256"/>
      <c r="I174" s="256"/>
      <c r="J174" s="256"/>
      <c r="K174" s="256"/>
      <c r="L174" s="439" t="s">
        <v>80</v>
      </c>
    </row>
    <row r="175" spans="1:14" ht="159.75" customHeight="1" x14ac:dyDescent="0.2">
      <c r="A175" s="694"/>
      <c r="B175" s="695" t="s">
        <v>514</v>
      </c>
      <c r="C175" s="53" t="s">
        <v>470</v>
      </c>
      <c r="D175" s="325" t="s">
        <v>10</v>
      </c>
      <c r="E175" s="477" t="s">
        <v>555</v>
      </c>
      <c r="F175" s="41" t="s">
        <v>13</v>
      </c>
      <c r="G175" s="51">
        <v>215</v>
      </c>
      <c r="H175" s="51">
        <v>281.39999999999998</v>
      </c>
      <c r="I175" s="51">
        <v>296.3</v>
      </c>
      <c r="J175" s="51">
        <v>311.10000000000002</v>
      </c>
      <c r="K175" s="51">
        <v>311.10000000000002</v>
      </c>
      <c r="L175" s="696" t="s">
        <v>515</v>
      </c>
    </row>
    <row r="176" spans="1:14" ht="320.25" customHeight="1" x14ac:dyDescent="0.2">
      <c r="A176" s="694"/>
      <c r="B176" s="695"/>
      <c r="C176" s="53" t="s">
        <v>471</v>
      </c>
      <c r="D176" s="325" t="s">
        <v>10</v>
      </c>
      <c r="E176" s="471" t="s">
        <v>555</v>
      </c>
      <c r="F176" s="41" t="s">
        <v>13</v>
      </c>
      <c r="G176" s="51">
        <v>326.8</v>
      </c>
      <c r="H176" s="51">
        <v>979</v>
      </c>
      <c r="I176" s="51">
        <v>1027</v>
      </c>
      <c r="J176" s="51">
        <v>439.5</v>
      </c>
      <c r="K176" s="51">
        <v>439.5</v>
      </c>
      <c r="L176" s="696"/>
    </row>
    <row r="177" spans="1:14" ht="352.5" customHeight="1" x14ac:dyDescent="0.2">
      <c r="A177" s="694"/>
      <c r="B177" s="695" t="s">
        <v>185</v>
      </c>
      <c r="C177" s="396" t="s">
        <v>186</v>
      </c>
      <c r="D177" s="398" t="s">
        <v>10</v>
      </c>
      <c r="E177" s="473" t="s">
        <v>556</v>
      </c>
      <c r="F177" s="349" t="s">
        <v>30</v>
      </c>
      <c r="G177" s="398"/>
      <c r="H177" s="398"/>
      <c r="I177" s="398"/>
      <c r="J177" s="398"/>
      <c r="K177" s="398"/>
      <c r="L177" s="401" t="s">
        <v>81</v>
      </c>
    </row>
    <row r="178" spans="1:14" ht="399.75" customHeight="1" x14ac:dyDescent="0.2">
      <c r="A178" s="694"/>
      <c r="B178" s="695"/>
      <c r="C178" s="396" t="s">
        <v>187</v>
      </c>
      <c r="D178" s="398" t="s">
        <v>10</v>
      </c>
      <c r="E178" s="479" t="s">
        <v>558</v>
      </c>
      <c r="F178" s="256" t="s">
        <v>30</v>
      </c>
      <c r="G178" s="398"/>
      <c r="H178" s="398"/>
      <c r="I178" s="398"/>
      <c r="J178" s="398"/>
      <c r="K178" s="398"/>
      <c r="L178" s="401" t="s">
        <v>82</v>
      </c>
    </row>
    <row r="179" spans="1:14" ht="261" customHeight="1" x14ac:dyDescent="0.2">
      <c r="A179" s="694"/>
      <c r="B179" s="695"/>
      <c r="C179" s="396" t="s">
        <v>188</v>
      </c>
      <c r="D179" s="398" t="s">
        <v>10</v>
      </c>
      <c r="E179" s="480" t="s">
        <v>559</v>
      </c>
      <c r="F179" s="256" t="s">
        <v>30</v>
      </c>
      <c r="G179" s="398"/>
      <c r="H179" s="398"/>
      <c r="I179" s="398"/>
      <c r="J179" s="398"/>
      <c r="K179" s="398"/>
      <c r="L179" s="401" t="s">
        <v>83</v>
      </c>
    </row>
    <row r="180" spans="1:14" ht="255" customHeight="1" x14ac:dyDescent="0.2">
      <c r="A180" s="694"/>
      <c r="B180" s="396" t="s">
        <v>189</v>
      </c>
      <c r="C180" s="418" t="s">
        <v>490</v>
      </c>
      <c r="D180" s="416" t="s">
        <v>10</v>
      </c>
      <c r="E180" s="231" t="s">
        <v>554</v>
      </c>
      <c r="F180" s="416" t="s">
        <v>13</v>
      </c>
      <c r="G180" s="416">
        <v>682.8</v>
      </c>
      <c r="H180" s="416">
        <v>725.2</v>
      </c>
      <c r="I180" s="416">
        <v>3638.9</v>
      </c>
      <c r="J180" s="416">
        <v>801.8</v>
      </c>
      <c r="K180" s="416">
        <v>801.8</v>
      </c>
      <c r="L180" s="417" t="s">
        <v>491</v>
      </c>
    </row>
    <row r="181" spans="1:14" ht="230.25" customHeight="1" x14ac:dyDescent="0.2">
      <c r="A181" s="694"/>
      <c r="B181" s="396" t="s">
        <v>190</v>
      </c>
      <c r="C181" s="396" t="s">
        <v>191</v>
      </c>
      <c r="D181" s="398" t="s">
        <v>10</v>
      </c>
      <c r="E181" s="472" t="s">
        <v>560</v>
      </c>
      <c r="F181" s="398" t="s">
        <v>33</v>
      </c>
      <c r="G181" s="398"/>
      <c r="H181" s="398"/>
      <c r="I181" s="398"/>
      <c r="J181" s="398"/>
      <c r="K181" s="398"/>
      <c r="L181" s="401" t="s">
        <v>84</v>
      </c>
    </row>
    <row r="182" spans="1:14" ht="314.25" customHeight="1" x14ac:dyDescent="0.2">
      <c r="A182" s="694"/>
      <c r="B182" s="695" t="s">
        <v>192</v>
      </c>
      <c r="C182" s="396" t="s">
        <v>193</v>
      </c>
      <c r="D182" s="398" t="s">
        <v>10</v>
      </c>
      <c r="E182" s="472" t="s">
        <v>561</v>
      </c>
      <c r="F182" s="398" t="s">
        <v>33</v>
      </c>
      <c r="G182" s="398"/>
      <c r="H182" s="398"/>
      <c r="I182" s="398"/>
      <c r="J182" s="398"/>
      <c r="K182" s="398"/>
      <c r="L182" s="401" t="s">
        <v>85</v>
      </c>
    </row>
    <row r="183" spans="1:14" ht="320.25" customHeight="1" x14ac:dyDescent="0.45">
      <c r="A183" s="694"/>
      <c r="B183" s="695"/>
      <c r="C183" s="400" t="s">
        <v>252</v>
      </c>
      <c r="D183" s="398" t="s">
        <v>10</v>
      </c>
      <c r="E183" s="482" t="s">
        <v>554</v>
      </c>
      <c r="F183" s="394" t="s">
        <v>250</v>
      </c>
      <c r="G183" s="394">
        <v>9004.6</v>
      </c>
      <c r="H183" s="394"/>
      <c r="I183" s="158">
        <v>53651</v>
      </c>
      <c r="J183" s="394"/>
      <c r="K183" s="394"/>
      <c r="L183" s="419" t="s">
        <v>246</v>
      </c>
      <c r="N183" s="413"/>
    </row>
    <row r="184" spans="1:14" ht="323.25" customHeight="1" x14ac:dyDescent="0.45">
      <c r="A184" s="694"/>
      <c r="B184" s="695"/>
      <c r="C184" s="400" t="s">
        <v>473</v>
      </c>
      <c r="D184" s="398" t="s">
        <v>10</v>
      </c>
      <c r="E184" s="482" t="s">
        <v>554</v>
      </c>
      <c r="F184" s="131" t="s">
        <v>250</v>
      </c>
      <c r="G184" s="394">
        <v>3711.9</v>
      </c>
      <c r="H184" s="394"/>
      <c r="I184" s="469">
        <v>16914.3</v>
      </c>
      <c r="J184" s="394"/>
      <c r="K184" s="394"/>
      <c r="L184" s="151" t="s">
        <v>248</v>
      </c>
      <c r="N184" s="413"/>
    </row>
    <row r="185" spans="1:14" ht="298.5" customHeight="1" x14ac:dyDescent="0.2">
      <c r="A185" s="694"/>
      <c r="B185" s="695"/>
      <c r="C185" s="400" t="s">
        <v>493</v>
      </c>
      <c r="D185" s="398" t="s">
        <v>488</v>
      </c>
      <c r="E185" s="482" t="s">
        <v>516</v>
      </c>
      <c r="F185" s="131" t="s">
        <v>548</v>
      </c>
      <c r="G185" s="394"/>
      <c r="H185" s="391">
        <v>100000</v>
      </c>
      <c r="I185" s="391">
        <v>251200</v>
      </c>
      <c r="J185" s="394"/>
      <c r="K185" s="394"/>
      <c r="L185" s="395" t="s">
        <v>487</v>
      </c>
    </row>
    <row r="186" spans="1:14" ht="374.25" customHeight="1" x14ac:dyDescent="0.2">
      <c r="A186" s="694"/>
      <c r="B186" s="396" t="s">
        <v>294</v>
      </c>
      <c r="C186" s="396" t="s">
        <v>194</v>
      </c>
      <c r="D186" s="398" t="s">
        <v>10</v>
      </c>
      <c r="E186" s="477" t="s">
        <v>562</v>
      </c>
      <c r="F186" s="398" t="s">
        <v>33</v>
      </c>
      <c r="G186" s="398"/>
      <c r="H186" s="398"/>
      <c r="I186" s="398"/>
      <c r="J186" s="398"/>
      <c r="K186" s="398"/>
      <c r="L186" s="813" t="s">
        <v>67</v>
      </c>
    </row>
    <row r="187" spans="1:14" ht="312" customHeight="1" x14ac:dyDescent="0.2">
      <c r="A187" s="694"/>
      <c r="B187" s="396"/>
      <c r="C187" s="396" t="s">
        <v>195</v>
      </c>
      <c r="D187" s="398" t="s">
        <v>10</v>
      </c>
      <c r="E187" s="231" t="s">
        <v>562</v>
      </c>
      <c r="F187" s="398" t="s">
        <v>33</v>
      </c>
      <c r="G187" s="398"/>
      <c r="H187" s="398"/>
      <c r="I187" s="398"/>
      <c r="J187" s="398"/>
      <c r="K187" s="398"/>
      <c r="L187" s="813"/>
    </row>
    <row r="188" spans="1:14" ht="343.5" customHeight="1" x14ac:dyDescent="0.2">
      <c r="A188" s="694"/>
      <c r="B188" s="396"/>
      <c r="C188" s="396" t="s">
        <v>537</v>
      </c>
      <c r="D188" s="398" t="s">
        <v>10</v>
      </c>
      <c r="E188" s="534" t="s">
        <v>562</v>
      </c>
      <c r="F188" s="398" t="s">
        <v>33</v>
      </c>
      <c r="G188" s="398"/>
      <c r="H188" s="398"/>
      <c r="I188" s="398"/>
      <c r="J188" s="398"/>
      <c r="K188" s="398"/>
      <c r="L188" s="813"/>
    </row>
    <row r="189" spans="1:14" ht="241.5" customHeight="1" x14ac:dyDescent="0.2">
      <c r="A189" s="694"/>
      <c r="B189" s="396"/>
      <c r="C189" s="392" t="s">
        <v>301</v>
      </c>
      <c r="D189" s="398" t="s">
        <v>10</v>
      </c>
      <c r="E189" s="480" t="s">
        <v>554</v>
      </c>
      <c r="F189" s="398" t="s">
        <v>13</v>
      </c>
      <c r="G189" s="92">
        <v>556.9</v>
      </c>
      <c r="H189" s="92">
        <v>718.5</v>
      </c>
      <c r="I189" s="92">
        <v>756.6</v>
      </c>
      <c r="J189" s="92">
        <v>794.4</v>
      </c>
      <c r="K189" s="92">
        <v>794.4</v>
      </c>
      <c r="L189" s="401" t="s">
        <v>87</v>
      </c>
    </row>
    <row r="190" spans="1:14" ht="261" customHeight="1" x14ac:dyDescent="0.45">
      <c r="A190" s="694"/>
      <c r="B190" s="396"/>
      <c r="C190" s="396" t="s">
        <v>290</v>
      </c>
      <c r="D190" s="398" t="s">
        <v>10</v>
      </c>
      <c r="E190" s="481" t="s">
        <v>554</v>
      </c>
      <c r="F190" s="120" t="s">
        <v>66</v>
      </c>
      <c r="G190" s="92">
        <v>881.9</v>
      </c>
      <c r="H190" s="92">
        <v>955.9</v>
      </c>
      <c r="I190" s="92">
        <v>1006.6</v>
      </c>
      <c r="J190" s="92">
        <v>1056.9000000000001</v>
      </c>
      <c r="K190" s="92">
        <v>1056.9000000000001</v>
      </c>
      <c r="L190" s="401" t="s">
        <v>291</v>
      </c>
      <c r="N190" s="414"/>
    </row>
    <row r="191" spans="1:14" ht="245.25" customHeight="1" x14ac:dyDescent="0.2">
      <c r="A191" s="694"/>
      <c r="B191" s="67" t="s">
        <v>196</v>
      </c>
      <c r="C191" s="535" t="s">
        <v>292</v>
      </c>
      <c r="D191" s="398" t="s">
        <v>10</v>
      </c>
      <c r="E191" s="478" t="s">
        <v>563</v>
      </c>
      <c r="F191" s="401" t="s">
        <v>33</v>
      </c>
      <c r="G191" s="398"/>
      <c r="H191" s="398"/>
      <c r="I191" s="398"/>
      <c r="J191" s="398"/>
      <c r="K191" s="398"/>
      <c r="L191" s="401" t="s">
        <v>86</v>
      </c>
    </row>
    <row r="192" spans="1:14" ht="393" customHeight="1" x14ac:dyDescent="0.2">
      <c r="A192" s="694"/>
      <c r="B192" s="67"/>
      <c r="C192" s="396" t="s">
        <v>293</v>
      </c>
      <c r="D192" s="398" t="s">
        <v>10</v>
      </c>
      <c r="E192" s="472" t="s">
        <v>564</v>
      </c>
      <c r="F192" s="349" t="s">
        <v>30</v>
      </c>
      <c r="G192" s="398"/>
      <c r="H192" s="398"/>
      <c r="I192" s="398"/>
      <c r="J192" s="398"/>
      <c r="K192" s="398"/>
      <c r="L192" s="401" t="s">
        <v>86</v>
      </c>
    </row>
    <row r="193" spans="1:14" ht="228" customHeight="1" x14ac:dyDescent="0.2">
      <c r="A193" s="694"/>
      <c r="B193" s="67"/>
      <c r="C193" s="396" t="s">
        <v>229</v>
      </c>
      <c r="D193" s="398" t="s">
        <v>10</v>
      </c>
      <c r="E193" s="471" t="s">
        <v>564</v>
      </c>
      <c r="F193" s="401" t="s">
        <v>33</v>
      </c>
      <c r="G193" s="398"/>
      <c r="H193" s="398"/>
      <c r="I193" s="398"/>
      <c r="J193" s="398"/>
      <c r="K193" s="398"/>
      <c r="L193" s="401" t="s">
        <v>88</v>
      </c>
    </row>
    <row r="194" spans="1:14" ht="200.25" customHeight="1" x14ac:dyDescent="0.2">
      <c r="A194" s="694"/>
      <c r="B194" s="695" t="s">
        <v>295</v>
      </c>
      <c r="C194" s="396" t="s">
        <v>197</v>
      </c>
      <c r="D194" s="398" t="s">
        <v>10</v>
      </c>
      <c r="E194" s="471" t="s">
        <v>565</v>
      </c>
      <c r="F194" s="401" t="s">
        <v>33</v>
      </c>
      <c r="G194" s="398"/>
      <c r="H194" s="398"/>
      <c r="I194" s="398"/>
      <c r="J194" s="398"/>
      <c r="K194" s="398"/>
      <c r="L194" s="401" t="s">
        <v>70</v>
      </c>
    </row>
    <row r="195" spans="1:14" ht="150" customHeight="1" x14ac:dyDescent="0.2">
      <c r="A195" s="694"/>
      <c r="B195" s="695"/>
      <c r="C195" s="67" t="s">
        <v>198</v>
      </c>
      <c r="D195" s="398" t="s">
        <v>10</v>
      </c>
      <c r="E195" s="471" t="s">
        <v>565</v>
      </c>
      <c r="F195" s="401" t="s">
        <v>33</v>
      </c>
      <c r="G195" s="398"/>
      <c r="H195" s="398"/>
      <c r="I195" s="398"/>
      <c r="J195" s="398"/>
      <c r="K195" s="398"/>
      <c r="L195" s="401" t="s">
        <v>70</v>
      </c>
    </row>
    <row r="196" spans="1:14" ht="200.25" customHeight="1" x14ac:dyDescent="0.2">
      <c r="A196" s="694"/>
      <c r="B196" s="695"/>
      <c r="C196" s="67" t="s">
        <v>199</v>
      </c>
      <c r="D196" s="398" t="s">
        <v>10</v>
      </c>
      <c r="E196" s="471" t="s">
        <v>565</v>
      </c>
      <c r="F196" s="401" t="s">
        <v>33</v>
      </c>
      <c r="G196" s="398"/>
      <c r="H196" s="398"/>
      <c r="I196" s="398"/>
      <c r="J196" s="398"/>
      <c r="K196" s="398"/>
      <c r="L196" s="401" t="s">
        <v>71</v>
      </c>
    </row>
    <row r="197" spans="1:14" ht="270" customHeight="1" x14ac:dyDescent="0.2">
      <c r="A197" s="694"/>
      <c r="B197" s="695"/>
      <c r="C197" s="396" t="s">
        <v>200</v>
      </c>
      <c r="D197" s="398" t="s">
        <v>10</v>
      </c>
      <c r="E197" s="471" t="s">
        <v>565</v>
      </c>
      <c r="F197" s="401" t="s">
        <v>33</v>
      </c>
      <c r="G197" s="398"/>
      <c r="H197" s="398"/>
      <c r="I197" s="398"/>
      <c r="J197" s="398"/>
      <c r="K197" s="398"/>
      <c r="L197" s="401" t="s">
        <v>70</v>
      </c>
    </row>
    <row r="198" spans="1:14" ht="149.25" customHeight="1" x14ac:dyDescent="0.2">
      <c r="A198" s="694"/>
      <c r="B198" s="695"/>
      <c r="C198" s="396" t="s">
        <v>201</v>
      </c>
      <c r="D198" s="398" t="s">
        <v>10</v>
      </c>
      <c r="E198" s="471" t="s">
        <v>565</v>
      </c>
      <c r="F198" s="401" t="s">
        <v>33</v>
      </c>
      <c r="G198" s="398"/>
      <c r="H198" s="398"/>
      <c r="I198" s="398"/>
      <c r="J198" s="398"/>
      <c r="K198" s="398"/>
      <c r="L198" s="401" t="s">
        <v>70</v>
      </c>
    </row>
    <row r="199" spans="1:14" ht="321" customHeight="1" x14ac:dyDescent="0.2">
      <c r="A199" s="694"/>
      <c r="B199" s="396" t="s">
        <v>202</v>
      </c>
      <c r="C199" s="428" t="s">
        <v>203</v>
      </c>
      <c r="D199" s="398" t="s">
        <v>10</v>
      </c>
      <c r="E199" s="471" t="s">
        <v>566</v>
      </c>
      <c r="F199" s="349" t="s">
        <v>30</v>
      </c>
      <c r="G199" s="398"/>
      <c r="H199" s="398"/>
      <c r="I199" s="398"/>
      <c r="J199" s="398"/>
      <c r="K199" s="398"/>
      <c r="L199" s="401" t="s">
        <v>89</v>
      </c>
    </row>
    <row r="200" spans="1:14" ht="236.25" customHeight="1" x14ac:dyDescent="0.2">
      <c r="A200" s="694"/>
      <c r="B200" s="396" t="s">
        <v>204</v>
      </c>
      <c r="C200" s="396" t="s">
        <v>205</v>
      </c>
      <c r="D200" s="398" t="s">
        <v>10</v>
      </c>
      <c r="E200" s="471" t="s">
        <v>567</v>
      </c>
      <c r="F200" s="349" t="s">
        <v>30</v>
      </c>
      <c r="G200" s="398"/>
      <c r="H200" s="398"/>
      <c r="I200" s="398"/>
      <c r="J200" s="398"/>
      <c r="K200" s="398"/>
      <c r="L200" s="401" t="s">
        <v>72</v>
      </c>
    </row>
    <row r="201" spans="1:14" ht="262.5" customHeight="1" x14ac:dyDescent="0.2">
      <c r="A201" s="694"/>
      <c r="B201" s="396" t="s">
        <v>296</v>
      </c>
      <c r="C201" s="396" t="s">
        <v>206</v>
      </c>
      <c r="D201" s="398" t="s">
        <v>10</v>
      </c>
      <c r="E201" s="473" t="s">
        <v>568</v>
      </c>
      <c r="F201" s="349" t="s">
        <v>30</v>
      </c>
      <c r="G201" s="398"/>
      <c r="H201" s="398"/>
      <c r="I201" s="398"/>
      <c r="J201" s="398"/>
      <c r="K201" s="398"/>
      <c r="L201" s="401" t="s">
        <v>90</v>
      </c>
    </row>
    <row r="202" spans="1:14" ht="319.5" customHeight="1" x14ac:dyDescent="0.2">
      <c r="A202" s="694"/>
      <c r="B202" s="695" t="s">
        <v>207</v>
      </c>
      <c r="C202" s="396" t="s">
        <v>208</v>
      </c>
      <c r="D202" s="398" t="s">
        <v>10</v>
      </c>
      <c r="E202" s="231" t="s">
        <v>569</v>
      </c>
      <c r="F202" s="401" t="s">
        <v>33</v>
      </c>
      <c r="G202" s="398"/>
      <c r="H202" s="398"/>
      <c r="I202" s="398"/>
      <c r="J202" s="398"/>
      <c r="K202" s="398"/>
      <c r="L202" s="401" t="s">
        <v>91</v>
      </c>
    </row>
    <row r="203" spans="1:14" ht="284.25" customHeight="1" x14ac:dyDescent="0.2">
      <c r="A203" s="694"/>
      <c r="B203" s="695"/>
      <c r="C203" s="396" t="s">
        <v>209</v>
      </c>
      <c r="D203" s="398" t="s">
        <v>10</v>
      </c>
      <c r="E203" s="474" t="s">
        <v>570</v>
      </c>
      <c r="F203" s="349" t="s">
        <v>30</v>
      </c>
      <c r="G203" s="398"/>
      <c r="H203" s="398"/>
      <c r="I203" s="398"/>
      <c r="J203" s="398"/>
      <c r="K203" s="398"/>
      <c r="L203" s="401" t="s">
        <v>92</v>
      </c>
    </row>
    <row r="204" spans="1:14" ht="189.75" customHeight="1" x14ac:dyDescent="0.2">
      <c r="A204" s="694"/>
      <c r="B204" s="695"/>
      <c r="C204" s="396" t="s">
        <v>210</v>
      </c>
      <c r="D204" s="398" t="s">
        <v>10</v>
      </c>
      <c r="E204" s="478" t="s">
        <v>571</v>
      </c>
      <c r="F204" s="349" t="s">
        <v>30</v>
      </c>
      <c r="G204" s="398"/>
      <c r="H204" s="398"/>
      <c r="I204" s="398"/>
      <c r="J204" s="398"/>
      <c r="K204" s="398"/>
      <c r="L204" s="401" t="s">
        <v>73</v>
      </c>
    </row>
    <row r="205" spans="1:14" ht="226.5" customHeight="1" x14ac:dyDescent="0.2">
      <c r="A205" s="694"/>
      <c r="B205" s="695"/>
      <c r="C205" s="396" t="s">
        <v>211</v>
      </c>
      <c r="D205" s="398" t="s">
        <v>10</v>
      </c>
      <c r="E205" s="231" t="s">
        <v>570</v>
      </c>
      <c r="F205" s="349" t="s">
        <v>30</v>
      </c>
      <c r="G205" s="398"/>
      <c r="H205" s="398"/>
      <c r="I205" s="398"/>
      <c r="J205" s="398"/>
      <c r="K205" s="398"/>
      <c r="L205" s="401" t="s">
        <v>74</v>
      </c>
    </row>
    <row r="206" spans="1:14" ht="229.5" customHeight="1" x14ac:dyDescent="0.2">
      <c r="A206" s="694"/>
      <c r="B206" s="695"/>
      <c r="C206" s="396" t="s">
        <v>212</v>
      </c>
      <c r="D206" s="398" t="s">
        <v>10</v>
      </c>
      <c r="E206" s="480" t="s">
        <v>572</v>
      </c>
      <c r="F206" s="401" t="s">
        <v>33</v>
      </c>
      <c r="G206" s="398"/>
      <c r="H206" s="398"/>
      <c r="I206" s="398"/>
      <c r="J206" s="398"/>
      <c r="K206" s="398"/>
      <c r="L206" s="401" t="s">
        <v>91</v>
      </c>
    </row>
    <row r="207" spans="1:14" ht="245.25" customHeight="1" x14ac:dyDescent="0.2">
      <c r="A207" s="694"/>
      <c r="B207" s="695" t="s">
        <v>213</v>
      </c>
      <c r="C207" s="304" t="s">
        <v>214</v>
      </c>
      <c r="D207" s="398" t="s">
        <v>10</v>
      </c>
      <c r="E207" s="473" t="s">
        <v>555</v>
      </c>
      <c r="F207" s="401" t="s">
        <v>13</v>
      </c>
      <c r="G207" s="92">
        <v>238</v>
      </c>
      <c r="H207" s="92">
        <v>396.6</v>
      </c>
      <c r="I207" s="92">
        <v>417.6</v>
      </c>
      <c r="J207" s="92">
        <v>438.5</v>
      </c>
      <c r="K207" s="92">
        <v>438.5</v>
      </c>
      <c r="L207" s="694" t="s">
        <v>93</v>
      </c>
    </row>
    <row r="208" spans="1:14" ht="228" customHeight="1" x14ac:dyDescent="0.45">
      <c r="A208" s="694"/>
      <c r="B208" s="695"/>
      <c r="C208" s="396" t="s">
        <v>215</v>
      </c>
      <c r="D208" s="398" t="s">
        <v>10</v>
      </c>
      <c r="E208" s="482" t="s">
        <v>554</v>
      </c>
      <c r="F208" s="120" t="s">
        <v>66</v>
      </c>
      <c r="G208" s="92">
        <v>1341.9</v>
      </c>
      <c r="H208" s="92">
        <v>1405.8</v>
      </c>
      <c r="I208" s="92">
        <v>1480.3</v>
      </c>
      <c r="J208" s="92">
        <v>1554.3</v>
      </c>
      <c r="K208" s="92">
        <v>1554.3</v>
      </c>
      <c r="L208" s="694"/>
      <c r="N208" s="414"/>
    </row>
    <row r="209" spans="1:14" ht="229.5" customHeight="1" x14ac:dyDescent="0.45">
      <c r="A209" s="694"/>
      <c r="B209" s="695"/>
      <c r="C209" s="397" t="s">
        <v>413</v>
      </c>
      <c r="D209" s="256" t="s">
        <v>10</v>
      </c>
      <c r="E209" s="482" t="s">
        <v>554</v>
      </c>
      <c r="F209" s="121" t="s">
        <v>66</v>
      </c>
      <c r="G209" s="92">
        <v>410.5</v>
      </c>
      <c r="H209" s="92">
        <v>680.2</v>
      </c>
      <c r="I209" s="92">
        <v>459.1</v>
      </c>
      <c r="J209" s="92">
        <v>482.1</v>
      </c>
      <c r="K209" s="92">
        <v>482.1</v>
      </c>
      <c r="L209" s="694"/>
      <c r="N209" s="414"/>
    </row>
    <row r="210" spans="1:14" ht="222.75" customHeight="1" x14ac:dyDescent="0.45">
      <c r="A210" s="694"/>
      <c r="B210" s="695"/>
      <c r="C210" s="425" t="s">
        <v>495</v>
      </c>
      <c r="D210" s="256" t="s">
        <v>10</v>
      </c>
      <c r="E210" s="482" t="s">
        <v>554</v>
      </c>
      <c r="F210" s="121" t="s">
        <v>66</v>
      </c>
      <c r="G210" s="92">
        <v>4012.2</v>
      </c>
      <c r="H210" s="92">
        <v>3066.9</v>
      </c>
      <c r="I210" s="92">
        <v>5440.3</v>
      </c>
      <c r="J210" s="92">
        <v>0</v>
      </c>
      <c r="K210" s="92">
        <v>0</v>
      </c>
      <c r="L210" s="694"/>
      <c r="N210" s="414"/>
    </row>
    <row r="211" spans="1:14" ht="409.5" customHeight="1" x14ac:dyDescent="0.2">
      <c r="A211" s="694"/>
      <c r="B211" s="695"/>
      <c r="C211" s="287" t="s">
        <v>412</v>
      </c>
      <c r="D211" s="256" t="s">
        <v>10</v>
      </c>
      <c r="E211" s="480" t="s">
        <v>573</v>
      </c>
      <c r="F211" s="256" t="s">
        <v>13</v>
      </c>
      <c r="G211" s="92">
        <v>42</v>
      </c>
      <c r="H211" s="92">
        <v>147.30000000000001</v>
      </c>
      <c r="I211" s="92">
        <v>21</v>
      </c>
      <c r="J211" s="92">
        <v>21</v>
      </c>
      <c r="K211" s="92">
        <v>21</v>
      </c>
      <c r="L211" s="694"/>
    </row>
    <row r="212" spans="1:14" ht="54.75" customHeight="1" x14ac:dyDescent="0.2">
      <c r="A212" s="694"/>
      <c r="B212" s="695"/>
      <c r="C212" s="311" t="s">
        <v>416</v>
      </c>
      <c r="D212" s="256"/>
      <c r="E212" s="476"/>
      <c r="F212" s="256"/>
      <c r="G212" s="312">
        <v>21</v>
      </c>
      <c r="H212" s="388">
        <v>52.3</v>
      </c>
      <c r="I212" s="312">
        <v>0</v>
      </c>
      <c r="J212" s="312">
        <v>0</v>
      </c>
      <c r="K212" s="312">
        <v>0</v>
      </c>
      <c r="L212" s="694"/>
    </row>
    <row r="213" spans="1:14" ht="277.5" customHeight="1" x14ac:dyDescent="0.45">
      <c r="A213" s="694"/>
      <c r="B213" s="695"/>
      <c r="C213" s="287" t="s">
        <v>417</v>
      </c>
      <c r="D213" s="256" t="s">
        <v>10</v>
      </c>
      <c r="E213" s="475" t="s">
        <v>554</v>
      </c>
      <c r="F213" s="256" t="s">
        <v>66</v>
      </c>
      <c r="G213" s="92">
        <v>200</v>
      </c>
      <c r="H213" s="92">
        <v>0</v>
      </c>
      <c r="I213" s="92">
        <v>0</v>
      </c>
      <c r="J213" s="92">
        <v>0</v>
      </c>
      <c r="K213" s="92">
        <v>0</v>
      </c>
      <c r="L213" s="694"/>
      <c r="N213" s="414"/>
    </row>
    <row r="214" spans="1:14" ht="39" customHeight="1" x14ac:dyDescent="0.2">
      <c r="A214" s="694"/>
      <c r="B214" s="63" t="s">
        <v>25</v>
      </c>
      <c r="C214" s="53"/>
      <c r="D214" s="399"/>
      <c r="E214" s="399"/>
      <c r="F214" s="298"/>
      <c r="G214" s="150">
        <f>+G208+G207+G190+G189+G180+G176+G175+G206+G205+G204+G203+G202+G201+G200+G199+G198+G197+G195+G196+G194+G192+G191+G193+G173+G177+G174+G178+G179+G181+G182+G183+G185+G187+G188+G186+G209+G210+G211+G213+G184</f>
        <v>21624.500000000004</v>
      </c>
      <c r="H214" s="150">
        <f t="shared" ref="H214:K214" si="11">+H208+H207+H190+H189+H180+H176+H175+H206+H205+H204+H203+H202+H201+H200+H199+H198+H197+H195+H196+H194+H192+H191+H193+H173+H177+H174+H178+H179+H181+H182+H183+H185+H187+H188+H186+H209+H210+H211+H213+H184</f>
        <v>109356.79999999999</v>
      </c>
      <c r="I214" s="150">
        <f t="shared" si="11"/>
        <v>336308.99999999994</v>
      </c>
      <c r="J214" s="150">
        <f t="shared" si="11"/>
        <v>5899.6</v>
      </c>
      <c r="K214" s="150">
        <f t="shared" si="11"/>
        <v>5899.6</v>
      </c>
      <c r="L214" s="399"/>
      <c r="M214" s="383"/>
    </row>
    <row r="215" spans="1:14" ht="57.75" customHeight="1" x14ac:dyDescent="0.2">
      <c r="A215" s="702" t="s">
        <v>138</v>
      </c>
      <c r="B215" s="703"/>
      <c r="C215" s="703"/>
      <c r="D215" s="703"/>
      <c r="E215" s="703"/>
      <c r="F215" s="703"/>
      <c r="G215" s="703"/>
      <c r="H215" s="703"/>
      <c r="I215" s="703"/>
      <c r="J215" s="703"/>
      <c r="K215" s="703"/>
      <c r="L215" s="704"/>
    </row>
    <row r="216" spans="1:14" ht="234.75" customHeight="1" x14ac:dyDescent="0.2">
      <c r="A216" s="695" t="s">
        <v>240</v>
      </c>
      <c r="B216" s="814" t="s">
        <v>216</v>
      </c>
      <c r="C216" s="255" t="s">
        <v>217</v>
      </c>
      <c r="D216" s="256" t="s">
        <v>10</v>
      </c>
      <c r="E216" s="255" t="s">
        <v>263</v>
      </c>
      <c r="F216" s="256" t="s">
        <v>30</v>
      </c>
      <c r="G216" s="255"/>
      <c r="H216" s="255"/>
      <c r="I216" s="255"/>
      <c r="J216" s="255"/>
      <c r="K216" s="255"/>
      <c r="L216" s="255" t="s">
        <v>75</v>
      </c>
    </row>
    <row r="217" spans="1:14" ht="318.75" customHeight="1" x14ac:dyDescent="0.2">
      <c r="A217" s="695"/>
      <c r="B217" s="814"/>
      <c r="C217" s="255" t="s">
        <v>218</v>
      </c>
      <c r="D217" s="256" t="s">
        <v>10</v>
      </c>
      <c r="E217" s="256" t="s">
        <v>540</v>
      </c>
      <c r="F217" s="256" t="s">
        <v>30</v>
      </c>
      <c r="G217" s="255"/>
      <c r="H217" s="255"/>
      <c r="I217" s="255"/>
      <c r="J217" s="255"/>
      <c r="K217" s="255"/>
      <c r="L217" s="255" t="s">
        <v>27</v>
      </c>
    </row>
    <row r="218" spans="1:14" ht="291" customHeight="1" x14ac:dyDescent="0.2">
      <c r="A218" s="695"/>
      <c r="B218" s="656" t="s">
        <v>219</v>
      </c>
      <c r="C218" s="134" t="s">
        <v>220</v>
      </c>
      <c r="D218" s="253" t="s">
        <v>10</v>
      </c>
      <c r="E218" s="451" t="s">
        <v>541</v>
      </c>
      <c r="F218" s="256" t="s">
        <v>30</v>
      </c>
      <c r="G218" s="134"/>
      <c r="H218" s="134"/>
      <c r="I218" s="134"/>
      <c r="J218" s="134"/>
      <c r="K218" s="134"/>
      <c r="L218" s="134" t="s">
        <v>28</v>
      </c>
    </row>
    <row r="219" spans="1:14" ht="409.5" customHeight="1" x14ac:dyDescent="0.2">
      <c r="A219" s="695"/>
      <c r="B219" s="657"/>
      <c r="C219" s="815" t="s">
        <v>221</v>
      </c>
      <c r="D219" s="645" t="s">
        <v>10</v>
      </c>
      <c r="E219" s="645" t="s">
        <v>264</v>
      </c>
      <c r="F219" s="817" t="s">
        <v>30</v>
      </c>
      <c r="G219" s="645"/>
      <c r="H219" s="645"/>
      <c r="I219" s="645"/>
      <c r="J219" s="645"/>
      <c r="K219" s="645"/>
      <c r="L219" s="645" t="s">
        <v>29</v>
      </c>
    </row>
    <row r="220" spans="1:14" ht="46.5" customHeight="1" x14ac:dyDescent="0.2">
      <c r="A220" s="695"/>
      <c r="B220" s="658"/>
      <c r="C220" s="816"/>
      <c r="D220" s="663"/>
      <c r="E220" s="663"/>
      <c r="F220" s="818"/>
      <c r="G220" s="663"/>
      <c r="H220" s="663"/>
      <c r="I220" s="663"/>
      <c r="J220" s="663"/>
      <c r="K220" s="663"/>
      <c r="L220" s="663"/>
    </row>
    <row r="221" spans="1:14" ht="408" customHeight="1" x14ac:dyDescent="0.2">
      <c r="A221" s="695"/>
      <c r="B221" s="695" t="s">
        <v>260</v>
      </c>
      <c r="C221" s="695" t="s">
        <v>222</v>
      </c>
      <c r="D221" s="694" t="s">
        <v>10</v>
      </c>
      <c r="E221" s="822" t="s">
        <v>531</v>
      </c>
      <c r="F221" s="823" t="s">
        <v>30</v>
      </c>
      <c r="G221" s="694"/>
      <c r="H221" s="694"/>
      <c r="I221" s="694"/>
      <c r="J221" s="694"/>
      <c r="K221" s="694"/>
      <c r="L221" s="695" t="s">
        <v>405</v>
      </c>
    </row>
    <row r="222" spans="1:14" ht="35.25" customHeight="1" x14ac:dyDescent="0.2">
      <c r="A222" s="695"/>
      <c r="B222" s="695"/>
      <c r="C222" s="695"/>
      <c r="D222" s="694"/>
      <c r="E222" s="822"/>
      <c r="F222" s="823"/>
      <c r="G222" s="694"/>
      <c r="H222" s="694"/>
      <c r="I222" s="694"/>
      <c r="J222" s="694"/>
      <c r="K222" s="694"/>
      <c r="L222" s="695"/>
    </row>
    <row r="223" spans="1:14" ht="409.5" customHeight="1" x14ac:dyDescent="0.2">
      <c r="A223" s="695"/>
      <c r="B223" s="695"/>
      <c r="C223" s="134" t="s">
        <v>223</v>
      </c>
      <c r="D223" s="253" t="s">
        <v>10</v>
      </c>
      <c r="E223" s="451" t="s">
        <v>265</v>
      </c>
      <c r="F223" s="256" t="s">
        <v>30</v>
      </c>
      <c r="G223" s="134"/>
      <c r="H223" s="134"/>
      <c r="I223" s="134"/>
      <c r="J223" s="134"/>
      <c r="K223" s="134"/>
      <c r="L223" s="134" t="s">
        <v>31</v>
      </c>
    </row>
    <row r="224" spans="1:14" ht="240" customHeight="1" x14ac:dyDescent="0.2">
      <c r="A224" s="695"/>
      <c r="B224" s="695"/>
      <c r="C224" s="135" t="s">
        <v>404</v>
      </c>
      <c r="D224" s="254" t="s">
        <v>10</v>
      </c>
      <c r="E224" s="325" t="s">
        <v>542</v>
      </c>
      <c r="F224" s="325" t="s">
        <v>13</v>
      </c>
      <c r="G224" s="97">
        <v>1164.2</v>
      </c>
      <c r="H224" s="97">
        <v>1269</v>
      </c>
      <c r="I224" s="97">
        <v>1336.3</v>
      </c>
      <c r="J224" s="97">
        <v>1403.1</v>
      </c>
      <c r="K224" s="97">
        <v>1403.1</v>
      </c>
      <c r="L224" s="135" t="s">
        <v>253</v>
      </c>
    </row>
    <row r="225" spans="1:13" ht="60.75" customHeight="1" x14ac:dyDescent="0.2">
      <c r="A225" s="695"/>
      <c r="B225" s="98" t="s">
        <v>25</v>
      </c>
      <c r="C225" s="40"/>
      <c r="D225" s="40"/>
      <c r="E225" s="40"/>
      <c r="F225" s="40"/>
      <c r="G225" s="59">
        <f>G224+G223+G221+G219+G218+G217+G216</f>
        <v>1164.2</v>
      </c>
      <c r="H225" s="59">
        <f t="shared" ref="H225:K225" si="12">H224+H223+H221+H219+H218+H217+H216</f>
        <v>1269</v>
      </c>
      <c r="I225" s="59">
        <f t="shared" si="12"/>
        <v>1336.3</v>
      </c>
      <c r="J225" s="59">
        <f t="shared" si="12"/>
        <v>1403.1</v>
      </c>
      <c r="K225" s="59">
        <f t="shared" si="12"/>
        <v>1403.1</v>
      </c>
      <c r="L225" s="40"/>
      <c r="M225" s="379"/>
    </row>
    <row r="226" spans="1:13" ht="43.5" customHeight="1" x14ac:dyDescent="0.2">
      <c r="A226" s="819" t="s">
        <v>254</v>
      </c>
      <c r="B226" s="820"/>
      <c r="C226" s="820"/>
      <c r="D226" s="820"/>
      <c r="E226" s="820"/>
      <c r="F226" s="820"/>
      <c r="G226" s="820"/>
      <c r="H226" s="820"/>
      <c r="I226" s="820"/>
      <c r="J226" s="820"/>
      <c r="K226" s="820"/>
      <c r="L226" s="821"/>
    </row>
    <row r="227" spans="1:13" ht="128.25" customHeight="1" x14ac:dyDescent="0.2">
      <c r="A227" s="695" t="s">
        <v>241</v>
      </c>
      <c r="B227" s="695" t="s">
        <v>224</v>
      </c>
      <c r="C227" s="56" t="s">
        <v>225</v>
      </c>
      <c r="D227" s="40" t="s">
        <v>10</v>
      </c>
      <c r="E227" s="834" t="s">
        <v>6</v>
      </c>
      <c r="F227" s="835" t="s">
        <v>13</v>
      </c>
      <c r="G227" s="50">
        <v>37713.4</v>
      </c>
      <c r="H227" s="50">
        <v>38204.1</v>
      </c>
      <c r="I227" s="50">
        <v>41467.4</v>
      </c>
      <c r="J227" s="50">
        <v>43540.800000000003</v>
      </c>
      <c r="K227" s="50">
        <v>43540.800000000003</v>
      </c>
      <c r="L227" s="812" t="s">
        <v>21</v>
      </c>
    </row>
    <row r="228" spans="1:13" ht="97.5" customHeight="1" x14ac:dyDescent="0.2">
      <c r="A228" s="695"/>
      <c r="B228" s="695"/>
      <c r="C228" s="99" t="s">
        <v>245</v>
      </c>
      <c r="D228" s="252" t="s">
        <v>10</v>
      </c>
      <c r="E228" s="834"/>
      <c r="F228" s="835"/>
      <c r="G228" s="123">
        <v>0</v>
      </c>
      <c r="H228" s="44">
        <v>50</v>
      </c>
      <c r="I228" s="44">
        <v>0</v>
      </c>
      <c r="J228" s="44">
        <v>0</v>
      </c>
      <c r="K228" s="41">
        <v>0</v>
      </c>
      <c r="L228" s="812"/>
    </row>
    <row r="229" spans="1:13" ht="224.25" customHeight="1" x14ac:dyDescent="0.2">
      <c r="A229" s="695"/>
      <c r="B229" s="695" t="s">
        <v>271</v>
      </c>
      <c r="C229" s="436" t="s">
        <v>272</v>
      </c>
      <c r="D229" s="101" t="s">
        <v>10</v>
      </c>
      <c r="E229" s="834" t="s">
        <v>6</v>
      </c>
      <c r="F229" s="276" t="s">
        <v>109</v>
      </c>
      <c r="G229" s="100"/>
      <c r="H229" s="100"/>
      <c r="I229" s="100"/>
      <c r="J229" s="100"/>
      <c r="K229" s="102"/>
      <c r="L229" s="828" t="s">
        <v>110</v>
      </c>
    </row>
    <row r="230" spans="1:13" ht="246.75" customHeight="1" x14ac:dyDescent="0.2">
      <c r="A230" s="695"/>
      <c r="B230" s="695"/>
      <c r="C230" s="101" t="s">
        <v>273</v>
      </c>
      <c r="D230" s="101" t="s">
        <v>10</v>
      </c>
      <c r="E230" s="834"/>
      <c r="F230" s="276" t="s">
        <v>109</v>
      </c>
      <c r="G230" s="100"/>
      <c r="H230" s="100"/>
      <c r="I230" s="100"/>
      <c r="J230" s="100"/>
      <c r="K230" s="102"/>
      <c r="L230" s="828"/>
    </row>
    <row r="231" spans="1:13" ht="176.25" customHeight="1" x14ac:dyDescent="0.2">
      <c r="A231" s="695"/>
      <c r="B231" s="695"/>
      <c r="C231" s="101" t="s">
        <v>397</v>
      </c>
      <c r="D231" s="101" t="s">
        <v>10</v>
      </c>
      <c r="E231" s="325" t="s">
        <v>6</v>
      </c>
      <c r="F231" s="276" t="s">
        <v>109</v>
      </c>
      <c r="G231" s="100"/>
      <c r="H231" s="100"/>
      <c r="I231" s="100"/>
      <c r="J231" s="100"/>
      <c r="K231" s="102"/>
      <c r="L231" s="828"/>
    </row>
    <row r="232" spans="1:13" ht="210" customHeight="1" x14ac:dyDescent="0.2">
      <c r="A232" s="695"/>
      <c r="B232" s="61" t="s">
        <v>349</v>
      </c>
      <c r="C232" s="101" t="s">
        <v>350</v>
      </c>
      <c r="D232" s="101" t="s">
        <v>10</v>
      </c>
      <c r="E232" s="325" t="s">
        <v>6</v>
      </c>
      <c r="F232" s="325" t="s">
        <v>257</v>
      </c>
      <c r="G232" s="100"/>
      <c r="H232" s="100"/>
      <c r="I232" s="100"/>
      <c r="J232" s="100"/>
      <c r="K232" s="102"/>
      <c r="L232" s="40" t="s">
        <v>249</v>
      </c>
    </row>
    <row r="233" spans="1:13" ht="264.75" customHeight="1" x14ac:dyDescent="0.2">
      <c r="A233" s="695"/>
      <c r="B233" s="836" t="s">
        <v>351</v>
      </c>
      <c r="C233" s="656" t="s">
        <v>544</v>
      </c>
      <c r="D233" s="830" t="s">
        <v>10</v>
      </c>
      <c r="E233" s="653" t="s">
        <v>516</v>
      </c>
      <c r="F233" s="832" t="s">
        <v>109</v>
      </c>
      <c r="G233" s="824"/>
      <c r="H233" s="824"/>
      <c r="I233" s="824"/>
      <c r="J233" s="824"/>
      <c r="K233" s="826"/>
      <c r="L233" s="666" t="s">
        <v>258</v>
      </c>
    </row>
    <row r="234" spans="1:13" ht="265.5" customHeight="1" x14ac:dyDescent="0.2">
      <c r="A234" s="695"/>
      <c r="B234" s="837"/>
      <c r="C234" s="658"/>
      <c r="D234" s="831"/>
      <c r="E234" s="655"/>
      <c r="F234" s="833"/>
      <c r="G234" s="825"/>
      <c r="H234" s="825"/>
      <c r="I234" s="825"/>
      <c r="J234" s="825"/>
      <c r="K234" s="827"/>
      <c r="L234" s="667"/>
    </row>
    <row r="235" spans="1:13" ht="152.25" customHeight="1" x14ac:dyDescent="0.2">
      <c r="A235" s="695"/>
      <c r="B235" s="812" t="s">
        <v>352</v>
      </c>
      <c r="C235" s="101" t="s">
        <v>353</v>
      </c>
      <c r="D235" s="101" t="s">
        <v>10</v>
      </c>
      <c r="E235" s="325" t="s">
        <v>6</v>
      </c>
      <c r="F235" s="276" t="s">
        <v>109</v>
      </c>
      <c r="G235" s="100"/>
      <c r="H235" s="100"/>
      <c r="I235" s="100"/>
      <c r="J235" s="100"/>
      <c r="K235" s="102"/>
      <c r="L235" s="828" t="s">
        <v>259</v>
      </c>
    </row>
    <row r="236" spans="1:13" ht="177" customHeight="1" x14ac:dyDescent="0.2">
      <c r="A236" s="695"/>
      <c r="B236" s="812"/>
      <c r="C236" s="101" t="s">
        <v>354</v>
      </c>
      <c r="D236" s="101" t="s">
        <v>10</v>
      </c>
      <c r="E236" s="325" t="s">
        <v>6</v>
      </c>
      <c r="F236" s="276" t="s">
        <v>109</v>
      </c>
      <c r="G236" s="100"/>
      <c r="H236" s="100"/>
      <c r="I236" s="100"/>
      <c r="J236" s="100"/>
      <c r="K236" s="102"/>
      <c r="L236" s="828"/>
    </row>
    <row r="237" spans="1:13" ht="206.25" customHeight="1" x14ac:dyDescent="0.2">
      <c r="A237" s="695"/>
      <c r="B237" s="812"/>
      <c r="C237" s="99" t="s">
        <v>355</v>
      </c>
      <c r="D237" s="99" t="s">
        <v>10</v>
      </c>
      <c r="E237" s="227" t="s">
        <v>516</v>
      </c>
      <c r="F237" s="450" t="s">
        <v>13</v>
      </c>
      <c r="G237" s="158">
        <v>0</v>
      </c>
      <c r="H237" s="158">
        <v>42</v>
      </c>
      <c r="I237" s="158">
        <v>42</v>
      </c>
      <c r="J237" s="158">
        <v>42</v>
      </c>
      <c r="K237" s="158">
        <v>42</v>
      </c>
      <c r="L237" s="56" t="s">
        <v>22</v>
      </c>
    </row>
    <row r="238" spans="1:13" ht="61.5" customHeight="1" x14ac:dyDescent="0.2">
      <c r="A238" s="695"/>
      <c r="B238" s="114" t="s">
        <v>25</v>
      </c>
      <c r="C238" s="124"/>
      <c r="D238" s="124"/>
      <c r="E238" s="115"/>
      <c r="F238" s="115"/>
      <c r="G238" s="54">
        <f>G237+G236+G235+G233+G232+G231+G230+G229+G228+G227</f>
        <v>37713.4</v>
      </c>
      <c r="H238" s="54">
        <f t="shared" ref="H238:K238" si="13">H237+H236+H235+H233+H232+H231+H230+H229+H228+H227</f>
        <v>38296.1</v>
      </c>
      <c r="I238" s="54">
        <f t="shared" si="13"/>
        <v>41509.4</v>
      </c>
      <c r="J238" s="54">
        <f t="shared" si="13"/>
        <v>43582.8</v>
      </c>
      <c r="K238" s="54">
        <f t="shared" si="13"/>
        <v>43582.8</v>
      </c>
      <c r="L238" s="40"/>
      <c r="M238" s="385"/>
    </row>
    <row r="239" spans="1:13" ht="63.75" customHeight="1" x14ac:dyDescent="0.2">
      <c r="A239" s="829" t="s">
        <v>244</v>
      </c>
      <c r="B239" s="829"/>
      <c r="C239" s="829"/>
      <c r="D239" s="829"/>
      <c r="E239" s="829"/>
      <c r="F239" s="829"/>
      <c r="G239" s="829"/>
      <c r="H239" s="829"/>
      <c r="I239" s="829"/>
      <c r="J239" s="829"/>
      <c r="K239" s="829"/>
      <c r="L239" s="829"/>
    </row>
    <row r="240" spans="1:13" ht="230.25" customHeight="1" x14ac:dyDescent="0.2">
      <c r="A240" s="782" t="s">
        <v>242</v>
      </c>
      <c r="B240" s="60" t="s">
        <v>297</v>
      </c>
      <c r="C240" s="212" t="s">
        <v>262</v>
      </c>
      <c r="D240" s="209" t="s">
        <v>10</v>
      </c>
      <c r="E240" s="450" t="s">
        <v>68</v>
      </c>
      <c r="F240" s="211" t="s">
        <v>33</v>
      </c>
      <c r="G240" s="209"/>
      <c r="H240" s="209"/>
      <c r="I240" s="209"/>
      <c r="J240" s="209"/>
      <c r="K240" s="209"/>
      <c r="L240" s="813" t="s">
        <v>69</v>
      </c>
    </row>
    <row r="241" spans="1:58" ht="394.5" customHeight="1" x14ac:dyDescent="0.2">
      <c r="A241" s="783"/>
      <c r="B241" s="209"/>
      <c r="C241" s="210" t="s">
        <v>266</v>
      </c>
      <c r="D241" s="213" t="s">
        <v>10</v>
      </c>
      <c r="E241" s="450" t="s">
        <v>519</v>
      </c>
      <c r="F241" s="209" t="s">
        <v>33</v>
      </c>
      <c r="G241" s="50"/>
      <c r="H241" s="50"/>
      <c r="I241" s="50"/>
      <c r="J241" s="50"/>
      <c r="K241" s="214"/>
      <c r="L241" s="813"/>
    </row>
    <row r="242" spans="1:58" ht="70.5" customHeight="1" x14ac:dyDescent="0.2">
      <c r="A242" s="734" t="s">
        <v>337</v>
      </c>
      <c r="B242" s="736"/>
      <c r="C242" s="736"/>
      <c r="D242" s="736"/>
      <c r="E242" s="736"/>
      <c r="F242" s="736"/>
      <c r="G242" s="736"/>
      <c r="H242" s="736"/>
      <c r="I242" s="736"/>
      <c r="J242" s="736"/>
      <c r="K242" s="736"/>
      <c r="L242" s="737"/>
    </row>
    <row r="243" spans="1:58" ht="171.75" customHeight="1" x14ac:dyDescent="0.2">
      <c r="A243" s="900" t="s">
        <v>243</v>
      </c>
      <c r="B243" s="902" t="s">
        <v>338</v>
      </c>
      <c r="C243" s="192" t="s">
        <v>339</v>
      </c>
      <c r="D243" s="193">
        <v>2021</v>
      </c>
      <c r="E243" s="193" t="s">
        <v>104</v>
      </c>
      <c r="F243" s="185" t="s">
        <v>13</v>
      </c>
      <c r="G243" s="194">
        <v>242.8</v>
      </c>
      <c r="H243" s="194"/>
      <c r="I243" s="194"/>
      <c r="J243" s="194"/>
      <c r="K243" s="194"/>
      <c r="L243" s="195" t="s">
        <v>23</v>
      </c>
    </row>
    <row r="244" spans="1:58" ht="280.5" customHeight="1" x14ac:dyDescent="0.2">
      <c r="A244" s="900"/>
      <c r="B244" s="903"/>
      <c r="C244" s="435" t="s">
        <v>340</v>
      </c>
      <c r="D244" s="196">
        <v>2021</v>
      </c>
      <c r="E244" s="463" t="s">
        <v>104</v>
      </c>
      <c r="F244" s="188" t="s">
        <v>13</v>
      </c>
      <c r="G244" s="197">
        <v>6</v>
      </c>
      <c r="H244" s="197"/>
      <c r="I244" s="197"/>
      <c r="J244" s="197"/>
      <c r="K244" s="197"/>
      <c r="L244" s="198" t="s">
        <v>23</v>
      </c>
    </row>
    <row r="245" spans="1:58" ht="408.75" customHeight="1" x14ac:dyDescent="0.2">
      <c r="A245" s="900"/>
      <c r="B245" s="903"/>
      <c r="C245" s="840" t="s">
        <v>341</v>
      </c>
      <c r="D245" s="742">
        <v>2021</v>
      </c>
      <c r="E245" s="841" t="s">
        <v>520</v>
      </c>
      <c r="F245" s="782" t="s">
        <v>13</v>
      </c>
      <c r="G245" s="843">
        <v>16.5</v>
      </c>
      <c r="H245" s="843"/>
      <c r="I245" s="843"/>
      <c r="J245" s="843"/>
      <c r="K245" s="843"/>
      <c r="L245" s="813" t="s">
        <v>23</v>
      </c>
    </row>
    <row r="246" spans="1:58" ht="62.25" customHeight="1" x14ac:dyDescent="0.2">
      <c r="A246" s="900"/>
      <c r="B246" s="903"/>
      <c r="C246" s="840"/>
      <c r="D246" s="742"/>
      <c r="E246" s="842"/>
      <c r="F246" s="784"/>
      <c r="G246" s="843"/>
      <c r="H246" s="843"/>
      <c r="I246" s="843"/>
      <c r="J246" s="843"/>
      <c r="K246" s="843"/>
      <c r="L246" s="813"/>
    </row>
    <row r="247" spans="1:58" ht="191.25" customHeight="1" x14ac:dyDescent="0.2">
      <c r="A247" s="900"/>
      <c r="B247" s="903"/>
      <c r="C247" s="93" t="s">
        <v>342</v>
      </c>
      <c r="D247" s="185">
        <v>2021</v>
      </c>
      <c r="E247" s="467" t="s">
        <v>104</v>
      </c>
      <c r="F247" s="185" t="s">
        <v>13</v>
      </c>
      <c r="G247" s="199">
        <v>9</v>
      </c>
      <c r="H247" s="200"/>
      <c r="I247" s="200"/>
      <c r="J247" s="200"/>
      <c r="K247" s="200"/>
      <c r="L247" s="185" t="s">
        <v>23</v>
      </c>
    </row>
    <row r="248" spans="1:58" ht="272.25" customHeight="1" x14ac:dyDescent="0.2">
      <c r="A248" s="900"/>
      <c r="B248" s="903"/>
      <c r="C248" s="437" t="s">
        <v>543</v>
      </c>
      <c r="D248" s="201">
        <v>2021</v>
      </c>
      <c r="E248" s="464" t="s">
        <v>104</v>
      </c>
      <c r="F248" s="191" t="s">
        <v>13</v>
      </c>
      <c r="G248" s="202">
        <v>173</v>
      </c>
      <c r="H248" s="202"/>
      <c r="I248" s="202"/>
      <c r="J248" s="202"/>
      <c r="K248" s="202"/>
      <c r="L248" s="195" t="s">
        <v>24</v>
      </c>
    </row>
    <row r="249" spans="1:58" ht="103.5" customHeight="1" x14ac:dyDescent="0.2">
      <c r="A249" s="900"/>
      <c r="B249" s="903"/>
      <c r="C249" s="203" t="s">
        <v>343</v>
      </c>
      <c r="D249" s="188">
        <v>2021</v>
      </c>
      <c r="E249" s="465" t="s">
        <v>104</v>
      </c>
      <c r="F249" s="190" t="s">
        <v>13</v>
      </c>
      <c r="G249" s="189">
        <v>5</v>
      </c>
      <c r="H249" s="189"/>
      <c r="I249" s="189"/>
      <c r="J249" s="189"/>
      <c r="K249" s="189"/>
      <c r="L249" s="190" t="s">
        <v>105</v>
      </c>
    </row>
    <row r="250" spans="1:58" s="136" customFormat="1" ht="38.25" customHeight="1" x14ac:dyDescent="0.2">
      <c r="A250" s="900"/>
      <c r="B250" s="204" t="s">
        <v>323</v>
      </c>
      <c r="C250" s="205"/>
      <c r="D250" s="204"/>
      <c r="E250" s="206"/>
      <c r="F250" s="204"/>
      <c r="G250" s="207">
        <f>G249+G248+G247+G245+G244+G243</f>
        <v>452.3</v>
      </c>
      <c r="H250" s="207">
        <f t="shared" ref="H250:K250" si="14">H249+H248+H247+H245+H244+H243</f>
        <v>0</v>
      </c>
      <c r="I250" s="207">
        <f t="shared" si="14"/>
        <v>0</v>
      </c>
      <c r="J250" s="207">
        <f t="shared" si="14"/>
        <v>0</v>
      </c>
      <c r="K250" s="207">
        <f t="shared" si="14"/>
        <v>0</v>
      </c>
      <c r="L250" s="208"/>
      <c r="M250" s="387"/>
      <c r="Y250" s="137"/>
      <c r="Z250" s="137"/>
      <c r="AA250" s="137"/>
      <c r="AB250" s="137"/>
      <c r="AC250" s="137"/>
      <c r="AD250" s="137"/>
      <c r="AE250" s="137"/>
      <c r="AF250" s="137"/>
      <c r="AG250" s="137"/>
      <c r="AH250" s="137"/>
      <c r="AI250" s="137"/>
      <c r="AJ250" s="137"/>
      <c r="AK250" s="137"/>
      <c r="AL250" s="137"/>
      <c r="AM250" s="137"/>
      <c r="AN250" s="137"/>
      <c r="AO250" s="137"/>
      <c r="AP250" s="137"/>
      <c r="AQ250" s="137"/>
      <c r="AR250" s="137"/>
      <c r="AS250" s="137"/>
      <c r="AT250" s="137"/>
      <c r="AU250" s="137"/>
      <c r="AV250" s="137"/>
      <c r="AW250" s="137"/>
      <c r="AX250" s="137"/>
      <c r="AY250" s="137"/>
      <c r="AZ250" s="137"/>
      <c r="BA250" s="137"/>
      <c r="BB250" s="137"/>
      <c r="BC250" s="137"/>
      <c r="BD250" s="137"/>
      <c r="BE250" s="137"/>
      <c r="BF250" s="137"/>
    </row>
    <row r="251" spans="1:58" ht="58.5" customHeight="1" x14ac:dyDescent="0.2">
      <c r="A251" s="900"/>
      <c r="B251" s="905" t="s">
        <v>395</v>
      </c>
      <c r="C251" s="848"/>
      <c r="D251" s="848"/>
      <c r="E251" s="848"/>
      <c r="F251" s="848"/>
      <c r="G251" s="848"/>
      <c r="H251" s="848"/>
      <c r="I251" s="848"/>
      <c r="J251" s="848"/>
      <c r="K251" s="848"/>
      <c r="L251" s="848"/>
    </row>
    <row r="252" spans="1:58" ht="409.5" customHeight="1" x14ac:dyDescent="0.2">
      <c r="A252" s="900"/>
      <c r="B252" s="812" t="s">
        <v>347</v>
      </c>
      <c r="C252" s="845" t="s">
        <v>312</v>
      </c>
      <c r="D252" s="742" t="s">
        <v>10</v>
      </c>
      <c r="E252" s="857" t="s">
        <v>521</v>
      </c>
      <c r="F252" s="856" t="s">
        <v>109</v>
      </c>
      <c r="G252" s="858"/>
      <c r="H252" s="846"/>
      <c r="I252" s="846"/>
      <c r="J252" s="846"/>
      <c r="K252" s="846"/>
      <c r="L252" s="844" t="s">
        <v>313</v>
      </c>
    </row>
    <row r="253" spans="1:58" ht="27" customHeight="1" x14ac:dyDescent="0.2">
      <c r="A253" s="900"/>
      <c r="B253" s="812"/>
      <c r="C253" s="845"/>
      <c r="D253" s="742"/>
      <c r="E253" s="857"/>
      <c r="F253" s="856"/>
      <c r="G253" s="858"/>
      <c r="H253" s="846"/>
      <c r="I253" s="846"/>
      <c r="J253" s="846"/>
      <c r="K253" s="846"/>
      <c r="L253" s="844"/>
    </row>
    <row r="254" spans="1:58" ht="289.5" customHeight="1" x14ac:dyDescent="0.2">
      <c r="A254" s="900"/>
      <c r="B254" s="904"/>
      <c r="C254" s="845" t="s">
        <v>336</v>
      </c>
      <c r="D254" s="742" t="s">
        <v>10</v>
      </c>
      <c r="E254" s="855" t="s">
        <v>521</v>
      </c>
      <c r="F254" s="856" t="s">
        <v>109</v>
      </c>
      <c r="G254" s="846"/>
      <c r="H254" s="846"/>
      <c r="I254" s="846"/>
      <c r="J254" s="846"/>
      <c r="K254" s="846"/>
      <c r="L254" s="844" t="s">
        <v>314</v>
      </c>
    </row>
    <row r="255" spans="1:58" ht="257.25" customHeight="1" x14ac:dyDescent="0.2">
      <c r="A255" s="900"/>
      <c r="B255" s="904"/>
      <c r="C255" s="845"/>
      <c r="D255" s="742"/>
      <c r="E255" s="855"/>
      <c r="F255" s="856"/>
      <c r="G255" s="846"/>
      <c r="H255" s="846"/>
      <c r="I255" s="846"/>
      <c r="J255" s="846"/>
      <c r="K255" s="846"/>
      <c r="L255" s="844"/>
    </row>
    <row r="256" spans="1:58" ht="369.75" customHeight="1" x14ac:dyDescent="0.2">
      <c r="A256" s="900"/>
      <c r="B256" s="904"/>
      <c r="C256" s="187" t="s">
        <v>348</v>
      </c>
      <c r="D256" s="185" t="s">
        <v>10</v>
      </c>
      <c r="E256" s="234" t="s">
        <v>327</v>
      </c>
      <c r="F256" s="186" t="s">
        <v>13</v>
      </c>
      <c r="G256" s="159">
        <v>2</v>
      </c>
      <c r="H256" s="159">
        <v>2</v>
      </c>
      <c r="I256" s="159">
        <v>2</v>
      </c>
      <c r="J256" s="159">
        <v>2</v>
      </c>
      <c r="K256" s="159">
        <v>2</v>
      </c>
      <c r="L256" s="186" t="s">
        <v>315</v>
      </c>
    </row>
    <row r="257" spans="1:12" ht="409.5" customHeight="1" x14ac:dyDescent="0.2">
      <c r="A257" s="900"/>
      <c r="B257" s="904"/>
      <c r="C257" s="845" t="s">
        <v>322</v>
      </c>
      <c r="D257" s="742" t="s">
        <v>10</v>
      </c>
      <c r="E257" s="742" t="s">
        <v>522</v>
      </c>
      <c r="F257" s="844" t="s">
        <v>109</v>
      </c>
      <c r="G257" s="846"/>
      <c r="H257" s="846"/>
      <c r="I257" s="846"/>
      <c r="J257" s="846"/>
      <c r="K257" s="846"/>
      <c r="L257" s="871" t="s">
        <v>316</v>
      </c>
    </row>
    <row r="258" spans="1:12" ht="182.25" customHeight="1" x14ac:dyDescent="0.2">
      <c r="A258" s="900"/>
      <c r="B258" s="904"/>
      <c r="C258" s="845"/>
      <c r="D258" s="742"/>
      <c r="E258" s="742"/>
      <c r="F258" s="844"/>
      <c r="G258" s="846"/>
      <c r="H258" s="846"/>
      <c r="I258" s="846"/>
      <c r="J258" s="846"/>
      <c r="K258" s="846"/>
      <c r="L258" s="871"/>
    </row>
    <row r="259" spans="1:12" ht="312" customHeight="1" x14ac:dyDescent="0.2">
      <c r="A259" s="900"/>
      <c r="B259" s="160"/>
      <c r="C259" s="161" t="s">
        <v>311</v>
      </c>
      <c r="D259" s="116" t="s">
        <v>10</v>
      </c>
      <c r="E259" s="231" t="s">
        <v>327</v>
      </c>
      <c r="F259" s="165" t="s">
        <v>109</v>
      </c>
      <c r="G259" s="162"/>
      <c r="H259" s="162"/>
      <c r="I259" s="162"/>
      <c r="J259" s="162"/>
      <c r="K259" s="162"/>
      <c r="L259" s="163" t="s">
        <v>324</v>
      </c>
    </row>
    <row r="260" spans="1:12" ht="396.75" customHeight="1" x14ac:dyDescent="0.2">
      <c r="A260" s="900"/>
      <c r="B260" s="906" t="s">
        <v>321</v>
      </c>
      <c r="C260" s="861" t="s">
        <v>328</v>
      </c>
      <c r="D260" s="782" t="s">
        <v>10</v>
      </c>
      <c r="E260" s="863" t="s">
        <v>523</v>
      </c>
      <c r="F260" s="865" t="s">
        <v>109</v>
      </c>
      <c r="G260" s="853"/>
      <c r="H260" s="853"/>
      <c r="I260" s="853"/>
      <c r="J260" s="853"/>
      <c r="K260" s="853"/>
      <c r="L260" s="849" t="s">
        <v>317</v>
      </c>
    </row>
    <row r="261" spans="1:12" ht="244.5" customHeight="1" x14ac:dyDescent="0.2">
      <c r="A261" s="900"/>
      <c r="B261" s="907"/>
      <c r="C261" s="862"/>
      <c r="D261" s="783"/>
      <c r="E261" s="864"/>
      <c r="F261" s="866"/>
      <c r="G261" s="854"/>
      <c r="H261" s="854"/>
      <c r="I261" s="854"/>
      <c r="J261" s="854"/>
      <c r="K261" s="854"/>
      <c r="L261" s="850"/>
    </row>
    <row r="262" spans="1:12" ht="409.5" customHeight="1" x14ac:dyDescent="0.2">
      <c r="A262" s="900"/>
      <c r="B262" s="849"/>
      <c r="C262" s="840" t="s">
        <v>414</v>
      </c>
      <c r="D262" s="742" t="s">
        <v>10</v>
      </c>
      <c r="E262" s="870" t="s">
        <v>524</v>
      </c>
      <c r="F262" s="856" t="s">
        <v>109</v>
      </c>
      <c r="G262" s="843"/>
      <c r="H262" s="843"/>
      <c r="I262" s="843"/>
      <c r="J262" s="843"/>
      <c r="K262" s="843"/>
      <c r="L262" s="742" t="s">
        <v>396</v>
      </c>
    </row>
    <row r="263" spans="1:12" ht="246.75" customHeight="1" x14ac:dyDescent="0.2">
      <c r="A263" s="900"/>
      <c r="B263" s="896"/>
      <c r="C263" s="840"/>
      <c r="D263" s="742"/>
      <c r="E263" s="870"/>
      <c r="F263" s="856"/>
      <c r="G263" s="843"/>
      <c r="H263" s="843"/>
      <c r="I263" s="843"/>
      <c r="J263" s="843"/>
      <c r="K263" s="843"/>
      <c r="L263" s="742"/>
    </row>
    <row r="264" spans="1:12" ht="254.25" customHeight="1" x14ac:dyDescent="0.2">
      <c r="A264" s="900"/>
      <c r="B264" s="164"/>
      <c r="C264" s="161" t="s">
        <v>329</v>
      </c>
      <c r="D264" s="116" t="s">
        <v>10</v>
      </c>
      <c r="E264" s="466" t="s">
        <v>516</v>
      </c>
      <c r="F264" s="165" t="s">
        <v>109</v>
      </c>
      <c r="G264" s="162"/>
      <c r="H264" s="162"/>
      <c r="I264" s="162"/>
      <c r="J264" s="162"/>
      <c r="K264" s="162"/>
      <c r="L264" s="165" t="s">
        <v>326</v>
      </c>
    </row>
    <row r="265" spans="1:12" ht="253.5" customHeight="1" x14ac:dyDescent="0.2">
      <c r="A265" s="900"/>
      <c r="B265" s="164"/>
      <c r="C265" s="161" t="s">
        <v>330</v>
      </c>
      <c r="D265" s="116" t="s">
        <v>10</v>
      </c>
      <c r="E265" s="466" t="s">
        <v>516</v>
      </c>
      <c r="F265" s="165" t="s">
        <v>109</v>
      </c>
      <c r="G265" s="162"/>
      <c r="H265" s="162"/>
      <c r="I265" s="162"/>
      <c r="J265" s="162"/>
      <c r="K265" s="162"/>
      <c r="L265" s="157" t="s">
        <v>325</v>
      </c>
    </row>
    <row r="266" spans="1:12" ht="409.5" customHeight="1" x14ac:dyDescent="0.2">
      <c r="A266" s="900"/>
      <c r="B266" s="849"/>
      <c r="C266" s="840" t="s">
        <v>331</v>
      </c>
      <c r="D266" s="742" t="s">
        <v>10</v>
      </c>
      <c r="E266" s="869" t="s">
        <v>525</v>
      </c>
      <c r="F266" s="856" t="s">
        <v>109</v>
      </c>
      <c r="G266" s="843"/>
      <c r="H266" s="843"/>
      <c r="I266" s="843"/>
      <c r="J266" s="843"/>
      <c r="K266" s="843"/>
      <c r="L266" s="813" t="s">
        <v>320</v>
      </c>
    </row>
    <row r="267" spans="1:12" ht="252" customHeight="1" x14ac:dyDescent="0.2">
      <c r="A267" s="900"/>
      <c r="B267" s="896"/>
      <c r="C267" s="840"/>
      <c r="D267" s="742"/>
      <c r="E267" s="869"/>
      <c r="F267" s="856"/>
      <c r="G267" s="843"/>
      <c r="H267" s="843"/>
      <c r="I267" s="843"/>
      <c r="J267" s="843"/>
      <c r="K267" s="843"/>
      <c r="L267" s="813"/>
    </row>
    <row r="268" spans="1:12" ht="409.5" customHeight="1" x14ac:dyDescent="0.2">
      <c r="A268" s="900"/>
      <c r="B268" s="849"/>
      <c r="C268" s="840" t="s">
        <v>332</v>
      </c>
      <c r="D268" s="742" t="s">
        <v>10</v>
      </c>
      <c r="E268" s="877" t="s">
        <v>521</v>
      </c>
      <c r="F268" s="856" t="s">
        <v>109</v>
      </c>
      <c r="G268" s="843"/>
      <c r="H268" s="843"/>
      <c r="I268" s="843"/>
      <c r="J268" s="843"/>
      <c r="K268" s="843"/>
      <c r="L268" s="872" t="s">
        <v>319</v>
      </c>
    </row>
    <row r="269" spans="1:12" ht="60.75" customHeight="1" x14ac:dyDescent="0.2">
      <c r="A269" s="900"/>
      <c r="B269" s="896"/>
      <c r="C269" s="840"/>
      <c r="D269" s="742"/>
      <c r="E269" s="877"/>
      <c r="F269" s="856"/>
      <c r="G269" s="843"/>
      <c r="H269" s="843"/>
      <c r="I269" s="843"/>
      <c r="J269" s="843"/>
      <c r="K269" s="843"/>
      <c r="L269" s="872"/>
    </row>
    <row r="270" spans="1:12" ht="409.5" customHeight="1" x14ac:dyDescent="0.2">
      <c r="A270" s="900"/>
      <c r="B270" s="849"/>
      <c r="C270" s="861" t="s">
        <v>333</v>
      </c>
      <c r="D270" s="782" t="s">
        <v>10</v>
      </c>
      <c r="E270" s="874" t="s">
        <v>526</v>
      </c>
      <c r="F270" s="865" t="s">
        <v>109</v>
      </c>
      <c r="G270" s="853"/>
      <c r="H270" s="853"/>
      <c r="I270" s="853"/>
      <c r="J270" s="853"/>
      <c r="K270" s="853"/>
      <c r="L270" s="879" t="s">
        <v>318</v>
      </c>
    </row>
    <row r="271" spans="1:12" ht="29.25" customHeight="1" x14ac:dyDescent="0.2">
      <c r="A271" s="900"/>
      <c r="B271" s="896"/>
      <c r="C271" s="873"/>
      <c r="D271" s="784"/>
      <c r="E271" s="875"/>
      <c r="F271" s="876"/>
      <c r="G271" s="878"/>
      <c r="H271" s="878"/>
      <c r="I271" s="878"/>
      <c r="J271" s="878"/>
      <c r="K271" s="878"/>
      <c r="L271" s="880"/>
    </row>
    <row r="272" spans="1:12" ht="319.5" customHeight="1" x14ac:dyDescent="0.2">
      <c r="A272" s="900"/>
      <c r="B272" s="164"/>
      <c r="C272" s="161" t="s">
        <v>334</v>
      </c>
      <c r="D272" s="116" t="s">
        <v>10</v>
      </c>
      <c r="E272" s="450" t="s">
        <v>516</v>
      </c>
      <c r="F272" s="165" t="s">
        <v>109</v>
      </c>
      <c r="G272" s="162"/>
      <c r="H272" s="162"/>
      <c r="I272" s="162"/>
      <c r="J272" s="162"/>
      <c r="K272" s="162"/>
      <c r="L272" s="157" t="s">
        <v>318</v>
      </c>
    </row>
    <row r="273" spans="1:19" ht="409.5" customHeight="1" x14ac:dyDescent="0.2">
      <c r="A273" s="900"/>
      <c r="B273" s="166"/>
      <c r="C273" s="861" t="s">
        <v>335</v>
      </c>
      <c r="D273" s="782" t="s">
        <v>10</v>
      </c>
      <c r="E273" s="841" t="s">
        <v>527</v>
      </c>
      <c r="F273" s="865" t="s">
        <v>109</v>
      </c>
      <c r="G273" s="853"/>
      <c r="H273" s="853"/>
      <c r="I273" s="853"/>
      <c r="J273" s="853"/>
      <c r="K273" s="853"/>
      <c r="L273" s="879" t="s">
        <v>384</v>
      </c>
    </row>
    <row r="274" spans="1:19" ht="123.75" customHeight="1" x14ac:dyDescent="0.2">
      <c r="A274" s="900"/>
      <c r="B274" s="167"/>
      <c r="C274" s="873"/>
      <c r="D274" s="784"/>
      <c r="E274" s="842"/>
      <c r="F274" s="876"/>
      <c r="G274" s="878"/>
      <c r="H274" s="878"/>
      <c r="I274" s="878"/>
      <c r="J274" s="878"/>
      <c r="K274" s="878"/>
      <c r="L274" s="880"/>
    </row>
    <row r="275" spans="1:19" ht="292.5" customHeight="1" x14ac:dyDescent="0.2">
      <c r="A275" s="900"/>
      <c r="B275" s="164"/>
      <c r="C275" s="161" t="s">
        <v>415</v>
      </c>
      <c r="D275" s="116" t="s">
        <v>10</v>
      </c>
      <c r="E275" s="213" t="s">
        <v>528</v>
      </c>
      <c r="F275" s="165" t="s">
        <v>109</v>
      </c>
      <c r="G275" s="162"/>
      <c r="H275" s="162"/>
      <c r="I275" s="162"/>
      <c r="J275" s="162"/>
      <c r="K275" s="162"/>
      <c r="L275" s="157" t="s">
        <v>356</v>
      </c>
    </row>
    <row r="276" spans="1:19" ht="60.75" customHeight="1" x14ac:dyDescent="0.4">
      <c r="A276" s="901"/>
      <c r="B276" s="168" t="s">
        <v>25</v>
      </c>
      <c r="C276" s="169"/>
      <c r="D276" s="170"/>
      <c r="E276" s="171"/>
      <c r="F276" s="172"/>
      <c r="G276" s="409">
        <f>G275+G273+G272+G270+G268+G266+G265+G264+G262+G260+G259+G257+G256+G254+G252</f>
        <v>2</v>
      </c>
      <c r="H276" s="409">
        <f>H275+H273+H272+H270+H268+H266+H265+H264+H262+H260+H259+H257+H256+H254+H252</f>
        <v>2</v>
      </c>
      <c r="I276" s="409">
        <f>I275+I273+I272+I270+I268+I266+I265+I264+I262+I260+I259+I257+I256+I254+I252</f>
        <v>2</v>
      </c>
      <c r="J276" s="409">
        <f>J275+J273+J272+J270+J268+J266+J265+J264+J262+J260+J259+J257+J256+J254+J252</f>
        <v>2</v>
      </c>
      <c r="K276" s="409">
        <f>K275+K273+K272+K270+K268+K266+K265+K264+K262+K260+K259+K257+K256+K254+K252</f>
        <v>2</v>
      </c>
      <c r="L276" s="173"/>
      <c r="M276" s="390"/>
      <c r="N276" s="130"/>
      <c r="O276" s="130"/>
      <c r="P276" s="130"/>
      <c r="Q276" s="130"/>
      <c r="R276" s="130"/>
    </row>
    <row r="277" spans="1:19" ht="117.75" customHeight="1" x14ac:dyDescent="0.4">
      <c r="A277" s="132"/>
      <c r="B277" s="420" t="s">
        <v>489</v>
      </c>
      <c r="C277" s="103"/>
      <c r="D277" s="104"/>
      <c r="E277" s="105"/>
      <c r="F277" s="106"/>
      <c r="G277" s="407"/>
      <c r="H277" s="407"/>
      <c r="I277" s="407"/>
      <c r="J277" s="407"/>
      <c r="K277" s="407"/>
      <c r="L277" s="108"/>
      <c r="M277" s="421"/>
      <c r="N277" s="10"/>
      <c r="O277" s="10"/>
      <c r="P277" s="10"/>
      <c r="Q277" s="10"/>
      <c r="R277" s="35"/>
      <c r="S277" s="10"/>
    </row>
    <row r="278" spans="1:19" ht="115.5" customHeight="1" x14ac:dyDescent="0.4">
      <c r="A278" s="132"/>
      <c r="B278" s="889" t="s">
        <v>359</v>
      </c>
      <c r="C278" s="889"/>
      <c r="D278" s="139"/>
      <c r="E278" s="140"/>
      <c r="F278" s="141"/>
      <c r="G278" s="142"/>
      <c r="H278" s="258" t="s">
        <v>407</v>
      </c>
      <c r="I278" s="258"/>
      <c r="J278" s="142"/>
      <c r="K278" s="109"/>
      <c r="L278" s="108"/>
      <c r="M278" s="34"/>
      <c r="N278" s="34"/>
      <c r="O278" s="34"/>
      <c r="P278" s="34"/>
      <c r="Q278" s="34"/>
    </row>
    <row r="279" spans="1:19" ht="25.5" customHeight="1" x14ac:dyDescent="0.45">
      <c r="A279" s="132"/>
      <c r="B279" s="143"/>
      <c r="C279" s="144"/>
      <c r="D279" s="145"/>
      <c r="E279" s="140"/>
      <c r="F279" s="141"/>
      <c r="G279" s="146"/>
      <c r="H279" s="146"/>
      <c r="I279" s="146"/>
      <c r="J279" s="146"/>
      <c r="K279" s="107"/>
      <c r="L279" s="108"/>
      <c r="O279" s="413"/>
    </row>
    <row r="280" spans="1:19" ht="127.5" customHeight="1" x14ac:dyDescent="0.55000000000000004">
      <c r="A280" s="111"/>
      <c r="B280" s="890" t="s">
        <v>482</v>
      </c>
      <c r="C280" s="890"/>
      <c r="D280" s="376"/>
      <c r="E280" s="147"/>
      <c r="F280" s="148"/>
      <c r="G280" s="147"/>
      <c r="H280" s="258" t="s">
        <v>481</v>
      </c>
      <c r="I280" s="258"/>
      <c r="J280" s="146"/>
      <c r="K280" s="112"/>
      <c r="L280" s="110"/>
      <c r="M280" s="408"/>
      <c r="O280" s="415"/>
    </row>
    <row r="281" spans="1:19" ht="25.5" customHeight="1" x14ac:dyDescent="0.3">
      <c r="A281" s="133"/>
      <c r="B281" s="15"/>
      <c r="C281" s="16"/>
      <c r="D281" s="16"/>
      <c r="E281" s="21"/>
      <c r="F281" s="23"/>
      <c r="G281" s="16"/>
      <c r="H281" s="16"/>
      <c r="I281" s="16"/>
      <c r="J281" s="16"/>
      <c r="K281" s="16"/>
      <c r="L281" s="18"/>
    </row>
    <row r="282" spans="1:19" ht="24" customHeight="1" x14ac:dyDescent="0.2">
      <c r="A282" s="3"/>
      <c r="B282" s="28"/>
      <c r="C282" s="3"/>
      <c r="D282" s="3"/>
      <c r="E282" s="19"/>
      <c r="F282" s="24"/>
      <c r="G282" s="3"/>
      <c r="H282" s="3"/>
      <c r="I282" s="3"/>
      <c r="J282" s="3"/>
      <c r="K282" s="3"/>
      <c r="L282" s="19"/>
    </row>
    <row r="284" spans="1:19" ht="18.75" x14ac:dyDescent="0.3">
      <c r="B284" s="885"/>
      <c r="C284" s="885"/>
      <c r="D284" s="885"/>
      <c r="E284" s="885"/>
      <c r="F284" s="885"/>
      <c r="G284" s="885"/>
      <c r="H284" s="885"/>
      <c r="I284" s="885"/>
      <c r="J284" s="885"/>
      <c r="K284" s="885"/>
      <c r="L284" s="885"/>
    </row>
    <row r="285" spans="1:19" ht="18.75" customHeight="1" x14ac:dyDescent="0.3">
      <c r="B285" s="885"/>
      <c r="C285" s="885"/>
      <c r="D285" s="885"/>
      <c r="E285" s="885"/>
      <c r="F285" s="885"/>
      <c r="G285" s="885"/>
      <c r="H285" s="885"/>
      <c r="I285" s="885"/>
      <c r="J285" s="885"/>
      <c r="K285" s="885"/>
      <c r="L285" s="885"/>
    </row>
    <row r="286" spans="1:19" ht="18.75" customHeight="1" x14ac:dyDescent="0.2"/>
    <row r="288" spans="1:19" ht="18.75" x14ac:dyDescent="0.3">
      <c r="B288" s="30"/>
      <c r="C288" s="5"/>
      <c r="D288" s="5"/>
    </row>
    <row r="291" spans="2:2" x14ac:dyDescent="0.2">
      <c r="B291" s="31"/>
    </row>
    <row r="292" spans="2:2" x14ac:dyDescent="0.2">
      <c r="B292" s="31"/>
    </row>
    <row r="293" spans="2:2" x14ac:dyDescent="0.2">
      <c r="B293" s="31"/>
    </row>
  </sheetData>
  <sheetProtection selectLockedCells="1" selectUnlockedCells="1"/>
  <mergeCells count="347">
    <mergeCell ref="B280:C280"/>
    <mergeCell ref="D84:D97"/>
    <mergeCell ref="D262:D263"/>
    <mergeCell ref="F262:F263"/>
    <mergeCell ref="G262:G263"/>
    <mergeCell ref="G221:G222"/>
    <mergeCell ref="H221:H222"/>
    <mergeCell ref="C219:C220"/>
    <mergeCell ref="A215:L215"/>
    <mergeCell ref="D219:D220"/>
    <mergeCell ref="E219:E220"/>
    <mergeCell ref="L219:L220"/>
    <mergeCell ref="B202:B206"/>
    <mergeCell ref="A216:A225"/>
    <mergeCell ref="B216:B217"/>
    <mergeCell ref="B221:B224"/>
    <mergeCell ref="G219:G220"/>
    <mergeCell ref="J221:J222"/>
    <mergeCell ref="K221:K222"/>
    <mergeCell ref="F252:F253"/>
    <mergeCell ref="B166:B170"/>
    <mergeCell ref="B260:B261"/>
    <mergeCell ref="L84:L86"/>
    <mergeCell ref="A100:A114"/>
    <mergeCell ref="F245:F246"/>
    <mergeCell ref="B109:B110"/>
    <mergeCell ref="I233:I234"/>
    <mergeCell ref="C233:C234"/>
    <mergeCell ref="D233:D234"/>
    <mergeCell ref="C221:C222"/>
    <mergeCell ref="D221:D222"/>
    <mergeCell ref="B207:B213"/>
    <mergeCell ref="L207:L213"/>
    <mergeCell ref="L221:L222"/>
    <mergeCell ref="F219:F220"/>
    <mergeCell ref="E221:E222"/>
    <mergeCell ref="F221:F222"/>
    <mergeCell ref="B194:B198"/>
    <mergeCell ref="B177:B179"/>
    <mergeCell ref="L186:L188"/>
    <mergeCell ref="K141:K142"/>
    <mergeCell ref="E135:E136"/>
    <mergeCell ref="F135:F136"/>
    <mergeCell ref="G135:G136"/>
    <mergeCell ref="H135:H136"/>
    <mergeCell ref="I135:I136"/>
    <mergeCell ref="K135:K136"/>
    <mergeCell ref="B175:B176"/>
    <mergeCell ref="B235:B237"/>
    <mergeCell ref="F233:F234"/>
    <mergeCell ref="G233:G234"/>
    <mergeCell ref="L235:L236"/>
    <mergeCell ref="H219:H220"/>
    <mergeCell ref="I219:I220"/>
    <mergeCell ref="B100:B106"/>
    <mergeCell ref="D100:D106"/>
    <mergeCell ref="E100:E106"/>
    <mergeCell ref="L100:L106"/>
    <mergeCell ref="F100:F106"/>
    <mergeCell ref="L175:L176"/>
    <mergeCell ref="B182:B185"/>
    <mergeCell ref="L159:L161"/>
    <mergeCell ref="E159:E161"/>
    <mergeCell ref="B227:B228"/>
    <mergeCell ref="E227:E228"/>
    <mergeCell ref="F227:F228"/>
    <mergeCell ref="L227:L228"/>
    <mergeCell ref="B229:B231"/>
    <mergeCell ref="L229:L231"/>
    <mergeCell ref="B233:B234"/>
    <mergeCell ref="E229:E230"/>
    <mergeCell ref="E233:E234"/>
    <mergeCell ref="J233:J234"/>
    <mergeCell ref="H233:H234"/>
    <mergeCell ref="K270:K271"/>
    <mergeCell ref="J260:J261"/>
    <mergeCell ref="K260:K261"/>
    <mergeCell ref="H257:H258"/>
    <mergeCell ref="H266:H267"/>
    <mergeCell ref="H260:H261"/>
    <mergeCell ref="I270:I271"/>
    <mergeCell ref="J270:J271"/>
    <mergeCell ref="K233:K234"/>
    <mergeCell ref="H252:H253"/>
    <mergeCell ref="I252:I253"/>
    <mergeCell ref="H262:H263"/>
    <mergeCell ref="H245:H246"/>
    <mergeCell ref="F268:F269"/>
    <mergeCell ref="J262:J263"/>
    <mergeCell ref="A240:A241"/>
    <mergeCell ref="E254:E255"/>
    <mergeCell ref="F254:F255"/>
    <mergeCell ref="G254:G255"/>
    <mergeCell ref="C254:C255"/>
    <mergeCell ref="I257:I258"/>
    <mergeCell ref="L254:L255"/>
    <mergeCell ref="L252:L253"/>
    <mergeCell ref="H254:H255"/>
    <mergeCell ref="I254:I255"/>
    <mergeCell ref="J254:J255"/>
    <mergeCell ref="K254:K255"/>
    <mergeCell ref="E252:E253"/>
    <mergeCell ref="G252:G253"/>
    <mergeCell ref="D252:D253"/>
    <mergeCell ref="G245:G246"/>
    <mergeCell ref="J257:J258"/>
    <mergeCell ref="K257:K258"/>
    <mergeCell ref="L257:L258"/>
    <mergeCell ref="L245:L246"/>
    <mergeCell ref="L240:L241"/>
    <mergeCell ref="E245:E246"/>
    <mergeCell ref="H141:H142"/>
    <mergeCell ref="I141:I142"/>
    <mergeCell ref="J141:J142"/>
    <mergeCell ref="B284:L284"/>
    <mergeCell ref="B285:L285"/>
    <mergeCell ref="A239:L239"/>
    <mergeCell ref="A242:L242"/>
    <mergeCell ref="A243:A276"/>
    <mergeCell ref="B243:B249"/>
    <mergeCell ref="B252:B258"/>
    <mergeCell ref="B251:L251"/>
    <mergeCell ref="E257:E258"/>
    <mergeCell ref="B278:C278"/>
    <mergeCell ref="B262:B263"/>
    <mergeCell ref="E273:E274"/>
    <mergeCell ref="C273:C274"/>
    <mergeCell ref="D273:D274"/>
    <mergeCell ref="F273:F274"/>
    <mergeCell ref="G273:G274"/>
    <mergeCell ref="H273:H274"/>
    <mergeCell ref="I273:I274"/>
    <mergeCell ref="J273:J274"/>
    <mergeCell ref="K273:K274"/>
    <mergeCell ref="L273:L274"/>
    <mergeCell ref="J14:J15"/>
    <mergeCell ref="K14:K15"/>
    <mergeCell ref="L14:L15"/>
    <mergeCell ref="A128:L128"/>
    <mergeCell ref="A129:A156"/>
    <mergeCell ref="B129:B132"/>
    <mergeCell ref="B134:B140"/>
    <mergeCell ref="B141:B144"/>
    <mergeCell ref="B145:B146"/>
    <mergeCell ref="B147:B150"/>
    <mergeCell ref="B153:B154"/>
    <mergeCell ref="C153:C154"/>
    <mergeCell ref="D153:D154"/>
    <mergeCell ref="E153:E154"/>
    <mergeCell ref="F153:F154"/>
    <mergeCell ref="G153:G154"/>
    <mergeCell ref="H153:H154"/>
    <mergeCell ref="I153:I154"/>
    <mergeCell ref="L141:L142"/>
    <mergeCell ref="C141:C142"/>
    <mergeCell ref="D141:D142"/>
    <mergeCell ref="E141:E142"/>
    <mergeCell ref="F141:F142"/>
    <mergeCell ref="G141:G142"/>
    <mergeCell ref="L166:L167"/>
    <mergeCell ref="K169:K170"/>
    <mergeCell ref="L169:L170"/>
    <mergeCell ref="A76:A98"/>
    <mergeCell ref="C4:L4"/>
    <mergeCell ref="C5:L5"/>
    <mergeCell ref="A6:C6"/>
    <mergeCell ref="A7:A9"/>
    <mergeCell ref="B7:B9"/>
    <mergeCell ref="C7:C9"/>
    <mergeCell ref="D7:D9"/>
    <mergeCell ref="E7:E9"/>
    <mergeCell ref="F7:F9"/>
    <mergeCell ref="G7:K7"/>
    <mergeCell ref="L7:L9"/>
    <mergeCell ref="G8:G9"/>
    <mergeCell ref="H8:H9"/>
    <mergeCell ref="I8:I9"/>
    <mergeCell ref="J8:J9"/>
    <mergeCell ref="K8:K9"/>
    <mergeCell ref="A11:L11"/>
    <mergeCell ref="D31:D32"/>
    <mergeCell ref="E31:E32"/>
    <mergeCell ref="F31:F32"/>
    <mergeCell ref="J135:J136"/>
    <mergeCell ref="I76:I77"/>
    <mergeCell ref="A42:L42"/>
    <mergeCell ref="J153:J154"/>
    <mergeCell ref="K153:K154"/>
    <mergeCell ref="L153:L154"/>
    <mergeCell ref="L135:L136"/>
    <mergeCell ref="C135:C136"/>
    <mergeCell ref="D135:D136"/>
    <mergeCell ref="H76:H77"/>
    <mergeCell ref="C76:C77"/>
    <mergeCell ref="D76:D77"/>
    <mergeCell ref="A70:L70"/>
    <mergeCell ref="A43:A51"/>
    <mergeCell ref="B48:B50"/>
    <mergeCell ref="A52:L52"/>
    <mergeCell ref="B54:B56"/>
    <mergeCell ref="A53:A63"/>
    <mergeCell ref="B63:E63"/>
    <mergeCell ref="B64:L64"/>
    <mergeCell ref="A65:A69"/>
    <mergeCell ref="B65:B68"/>
    <mergeCell ref="L65:L68"/>
    <mergeCell ref="B69:E69"/>
    <mergeCell ref="B268:B269"/>
    <mergeCell ref="E260:E261"/>
    <mergeCell ref="D260:D261"/>
    <mergeCell ref="B266:B267"/>
    <mergeCell ref="L260:L261"/>
    <mergeCell ref="I268:I269"/>
    <mergeCell ref="J268:J269"/>
    <mergeCell ref="C260:C261"/>
    <mergeCell ref="C268:C269"/>
    <mergeCell ref="E266:E267"/>
    <mergeCell ref="D266:D267"/>
    <mergeCell ref="C266:C267"/>
    <mergeCell ref="F266:F267"/>
    <mergeCell ref="G266:G267"/>
    <mergeCell ref="D268:D269"/>
    <mergeCell ref="C262:C263"/>
    <mergeCell ref="K262:K263"/>
    <mergeCell ref="I266:I267"/>
    <mergeCell ref="E262:E263"/>
    <mergeCell ref="G260:G261"/>
    <mergeCell ref="F260:F261"/>
    <mergeCell ref="E268:E269"/>
    <mergeCell ref="K268:K269"/>
    <mergeCell ref="L268:L269"/>
    <mergeCell ref="L266:L267"/>
    <mergeCell ref="A172:L172"/>
    <mergeCell ref="A173:A214"/>
    <mergeCell ref="B173:B174"/>
    <mergeCell ref="I221:I222"/>
    <mergeCell ref="J252:J253"/>
    <mergeCell ref="K252:K253"/>
    <mergeCell ref="I245:I246"/>
    <mergeCell ref="J245:J246"/>
    <mergeCell ref="K245:K246"/>
    <mergeCell ref="D257:D258"/>
    <mergeCell ref="F257:F258"/>
    <mergeCell ref="G257:G258"/>
    <mergeCell ref="C257:C258"/>
    <mergeCell ref="C252:C253"/>
    <mergeCell ref="D254:D255"/>
    <mergeCell ref="I262:I263"/>
    <mergeCell ref="D245:D246"/>
    <mergeCell ref="J219:J220"/>
    <mergeCell ref="K219:K220"/>
    <mergeCell ref="B218:B220"/>
    <mergeCell ref="L233:L234"/>
    <mergeCell ref="A226:L226"/>
    <mergeCell ref="A227:A238"/>
    <mergeCell ref="K22:K23"/>
    <mergeCell ref="L22:L23"/>
    <mergeCell ref="C14:C15"/>
    <mergeCell ref="B14:B15"/>
    <mergeCell ref="D14:D15"/>
    <mergeCell ref="B71:B73"/>
    <mergeCell ref="L71:L73"/>
    <mergeCell ref="B74:E74"/>
    <mergeCell ref="A75:L75"/>
    <mergeCell ref="A14:A15"/>
    <mergeCell ref="E14:E15"/>
    <mergeCell ref="F14:F15"/>
    <mergeCell ref="G14:G15"/>
    <mergeCell ref="H14:H15"/>
    <mergeCell ref="I14:I15"/>
    <mergeCell ref="C22:C23"/>
    <mergeCell ref="B22:B23"/>
    <mergeCell ref="D22:D23"/>
    <mergeCell ref="E22:E23"/>
    <mergeCell ref="F22:F23"/>
    <mergeCell ref="G22:G23"/>
    <mergeCell ref="H22:H23"/>
    <mergeCell ref="I22:I23"/>
    <mergeCell ref="J22:J23"/>
    <mergeCell ref="B84:B97"/>
    <mergeCell ref="A71:A74"/>
    <mergeCell ref="B41:F41"/>
    <mergeCell ref="F57:F59"/>
    <mergeCell ref="L57:L59"/>
    <mergeCell ref="E65:E66"/>
    <mergeCell ref="E76:E77"/>
    <mergeCell ref="F76:F77"/>
    <mergeCell ref="L31:L33"/>
    <mergeCell ref="A35:L35"/>
    <mergeCell ref="A36:A41"/>
    <mergeCell ref="G76:G77"/>
    <mergeCell ref="B36:B39"/>
    <mergeCell ref="D57:D59"/>
    <mergeCell ref="E57:E59"/>
    <mergeCell ref="D65:D66"/>
    <mergeCell ref="B43:B46"/>
    <mergeCell ref="L45:L46"/>
    <mergeCell ref="E84:E85"/>
    <mergeCell ref="F84:F96"/>
    <mergeCell ref="B98:E98"/>
    <mergeCell ref="B76:B77"/>
    <mergeCell ref="L36:L39"/>
    <mergeCell ref="F79:F83"/>
    <mergeCell ref="D79:D83"/>
    <mergeCell ref="B78:B83"/>
    <mergeCell ref="L78:L83"/>
    <mergeCell ref="E78:E83"/>
    <mergeCell ref="B270:B271"/>
    <mergeCell ref="C270:C271"/>
    <mergeCell ref="D270:D271"/>
    <mergeCell ref="E270:E271"/>
    <mergeCell ref="F270:F271"/>
    <mergeCell ref="G270:G271"/>
    <mergeCell ref="H270:H271"/>
    <mergeCell ref="C245:C246"/>
    <mergeCell ref="C169:C170"/>
    <mergeCell ref="D169:D170"/>
    <mergeCell ref="E169:E170"/>
    <mergeCell ref="F169:F170"/>
    <mergeCell ref="G169:G170"/>
    <mergeCell ref="B159:B161"/>
    <mergeCell ref="C159:C161"/>
    <mergeCell ref="D159:D161"/>
    <mergeCell ref="G268:G269"/>
    <mergeCell ref="H268:H269"/>
    <mergeCell ref="H169:H170"/>
    <mergeCell ref="I169:I170"/>
    <mergeCell ref="J169:J170"/>
    <mergeCell ref="J76:J77"/>
    <mergeCell ref="K76:K77"/>
    <mergeCell ref="L76:L77"/>
    <mergeCell ref="L270:L271"/>
    <mergeCell ref="K266:K267"/>
    <mergeCell ref="I260:I261"/>
    <mergeCell ref="A99:L99"/>
    <mergeCell ref="A115:L115"/>
    <mergeCell ref="A116:A127"/>
    <mergeCell ref="B116:B117"/>
    <mergeCell ref="B121:B124"/>
    <mergeCell ref="L262:L263"/>
    <mergeCell ref="J266:J267"/>
    <mergeCell ref="A157:L157"/>
    <mergeCell ref="A158:A162"/>
    <mergeCell ref="B163:L163"/>
    <mergeCell ref="A164:A171"/>
    <mergeCell ref="B164:B165"/>
    <mergeCell ref="L164:L165"/>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лист (2)</vt:lpstr>
      <vt:lpstr>лист</vt:lpstr>
      <vt:lpstr>лист!__xlnm.Print_Area</vt:lpstr>
      <vt:lpstr>'лист (2)'!__xlnm.Print_Area</vt:lpstr>
      <vt:lpstr>лист!Область_печати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2024-07-24T07:37:01Z</cp:lastPrinted>
  <dcterms:created xsi:type="dcterms:W3CDTF">2019-10-21T06:32:01Z</dcterms:created>
  <dcterms:modified xsi:type="dcterms:W3CDTF">2024-07-24T07:40:23Z</dcterms:modified>
</cp:coreProperties>
</file>