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xl/revisions/revisionHeaders.xml" ContentType="application/vnd.openxmlformats-officedocument.spreadsheetml.revisionHeaders+xml"/>
  <Override PartName="/xl/revisions/revisionLog20.xml" ContentType="application/vnd.openxmlformats-officedocument.spreadsheetml.revisionLog+xml"/>
  <Override PartName="/xl/revisions/userNames.xml" ContentType="application/vnd.openxmlformats-officedocument.spreadsheetml.userNames+xml"/>
  <Override PartName="/docProps/core.xml" ContentType="application/vnd.openxmlformats-package.core-properties+xml"/>
  <Override PartName="/docProps/app.xml" ContentType="application/vnd.openxmlformats-officedocument.extended-properties+xml"/>
  <Override PartName="/xl/revisions/revisionLog8.xml" ContentType="application/vnd.openxmlformats-officedocument.spreadsheetml.revisionLog+xml"/>
  <Override PartName="/xl/revisions/revisionLog13.xml" ContentType="application/vnd.openxmlformats-officedocument.spreadsheetml.revisionLog+xml"/>
  <Override PartName="/xl/revisions/revisionLog18.xml" ContentType="application/vnd.openxmlformats-officedocument.spreadsheetml.revisionLog+xml"/>
  <Override PartName="/xl/revisions/revisionLog3.xml" ContentType="application/vnd.openxmlformats-officedocument.spreadsheetml.revisionLog+xml"/>
  <Override PartName="/xl/revisions/revisionLog7.xml" ContentType="application/vnd.openxmlformats-officedocument.spreadsheetml.revisionLog+xml"/>
  <Override PartName="/xl/revisions/revisionLog12.xml" ContentType="application/vnd.openxmlformats-officedocument.spreadsheetml.revisionLog+xml"/>
  <Override PartName="/xl/revisions/revisionLog17.xml" ContentType="application/vnd.openxmlformats-officedocument.spreadsheetml.revisionLog+xml"/>
  <Override PartName="/xl/revisions/revisionLog2.xml" ContentType="application/vnd.openxmlformats-officedocument.spreadsheetml.revisionLog+xml"/>
  <Override PartName="/xl/revisions/revisionLog16.xml" ContentType="application/vnd.openxmlformats-officedocument.spreadsheetml.revisionLog+xml"/>
  <Override PartName="/xl/revisions/revisionLog1.xml" ContentType="application/vnd.openxmlformats-officedocument.spreadsheetml.revisionLog+xml"/>
  <Override PartName="/xl/revisions/revisionLog6.xml" ContentType="application/vnd.openxmlformats-officedocument.spreadsheetml.revisionLog+xml"/>
  <Override PartName="/xl/revisions/revisionLog11.xml" ContentType="application/vnd.openxmlformats-officedocument.spreadsheetml.revisionLog+xml"/>
  <Override PartName="/xl/revisions/revisionLog5.xml" ContentType="application/vnd.openxmlformats-officedocument.spreadsheetml.revisionLog+xml"/>
  <Override PartName="/xl/revisions/revisionLog15.xml" ContentType="application/vnd.openxmlformats-officedocument.spreadsheetml.revisionLog+xml"/>
  <Override PartName="/xl/revisions/revisionLog10.xml" ContentType="application/vnd.openxmlformats-officedocument.spreadsheetml.revisionLog+xml"/>
  <Override PartName="/xl/revisions/revisionLog19.xml" ContentType="application/vnd.openxmlformats-officedocument.spreadsheetml.revisionLog+xml"/>
  <Override PartName="/xl/revisions/revisionLog4.xml" ContentType="application/vnd.openxmlformats-officedocument.spreadsheetml.revisionLog+xml"/>
  <Override PartName="/xl/revisions/revisionLog9.xml" ContentType="application/vnd.openxmlformats-officedocument.spreadsheetml.revisionLog+xml"/>
  <Override PartName="/xl/revisions/revisionLog14.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S:\Департамент\Планово контрольний\ПРОГРАМА СОЦ 2024 рік\сесія жовтень\Проєкт рішення соцзахист вересень\Рішення виконком\"/>
    </mc:Choice>
  </mc:AlternateContent>
  <bookViews>
    <workbookView xWindow="0" yWindow="0" windowWidth="28800" windowHeight="12000" tabRatio="518"/>
  </bookViews>
  <sheets>
    <sheet name="13.11.24" sheetId="1" r:id="rId1"/>
    <sheet name="лист (2)" sheetId="2" r:id="rId2"/>
    <sheet name="лист" sheetId="3" r:id="rId3"/>
  </sheets>
  <definedNames>
    <definedName name="__xlnm.Print_Area" localSheetId="0">'13.11.24'!$A$1:$O$311</definedName>
    <definedName name="__xlnm.Print_Area" localSheetId="2">лист!$A$1:$O$296</definedName>
    <definedName name="__xlnm.Print_Area" localSheetId="1">'лист (2)'!$A$1:$O$308</definedName>
    <definedName name="OLE_LINK1" localSheetId="0">#N/A</definedName>
    <definedName name="OLE_LINK1" localSheetId="2">#N/A</definedName>
    <definedName name="OLE_LINK1" localSheetId="1">#N/A</definedName>
    <definedName name="Z_7ACE5E4E_280C_42D6_9B8F_0F2A9BCD9FF7_.wvu.PrintArea" localSheetId="0" hidden="1">'13.11.24'!$A$1:$L$295</definedName>
    <definedName name="Z_7ACE5E4E_280C_42D6_9B8F_0F2A9BCD9FF7_.wvu.PrintArea" localSheetId="2" hidden="1">лист!$A$1:$L$280</definedName>
    <definedName name="Z_7ACE5E4E_280C_42D6_9B8F_0F2A9BCD9FF7_.wvu.PrintArea" localSheetId="1" hidden="1">'лист (2)'!$A$1:$L$292</definedName>
    <definedName name="Z_7ACE5E4E_280C_42D6_9B8F_0F2A9BCD9FF7_.wvu.Rows" localSheetId="0" hidden="1">'13.11.24'!$13:$13,'13.11.24'!$237:$237</definedName>
    <definedName name="_xlnm.Print_Area" localSheetId="0">'13.11.24'!$A$1:$L$295</definedName>
    <definedName name="_xlnm.Print_Area" localSheetId="2">лист!$A$1:$L$280</definedName>
    <definedName name="_xlnm.Print_Area" localSheetId="1">'лист (2)'!$A$1:$L$292</definedName>
  </definedNames>
  <calcPr calcId="162913"/>
  <customWorkbookViews>
    <customWorkbookView name="user - Личное представление" guid="{7ACE5E4E-280C-42D6-9B8F-0F2A9BCD9FF7}" mergeInterval="0" personalView="1" maximized="1" xWindow="-8" yWindow="-8" windowWidth="1936" windowHeight="1056" tabRatio="518" activeSheetId="1"/>
  </customWorkbookViews>
</workbook>
</file>

<file path=xl/calcChain.xml><?xml version="1.0" encoding="utf-8"?>
<calcChain xmlns="http://schemas.openxmlformats.org/spreadsheetml/2006/main">
  <c r="J34" i="1" l="1"/>
  <c r="J297" i="1" l="1"/>
  <c r="J229" i="1" l="1"/>
  <c r="K229" i="1" l="1"/>
  <c r="K14" i="1"/>
  <c r="J84" i="1" l="1"/>
  <c r="K47" i="1"/>
  <c r="K297" i="1" l="1"/>
  <c r="K291" i="1"/>
  <c r="J291" i="1"/>
  <c r="I291" i="1"/>
  <c r="H291" i="1"/>
  <c r="G291" i="1"/>
  <c r="K265" i="1"/>
  <c r="J265" i="1"/>
  <c r="I265" i="1"/>
  <c r="H265" i="1"/>
  <c r="G265" i="1"/>
  <c r="K253" i="1"/>
  <c r="J253" i="1"/>
  <c r="I253" i="1"/>
  <c r="H253" i="1"/>
  <c r="G253" i="1"/>
  <c r="K240" i="1"/>
  <c r="J240" i="1"/>
  <c r="I240" i="1"/>
  <c r="H240" i="1"/>
  <c r="G240" i="1"/>
  <c r="I229" i="1"/>
  <c r="H229" i="1"/>
  <c r="G229" i="1"/>
  <c r="K185" i="1"/>
  <c r="J185" i="1"/>
  <c r="H185" i="1"/>
  <c r="G185" i="1"/>
  <c r="I182" i="1"/>
  <c r="I185" i="1" s="1"/>
  <c r="K176" i="1"/>
  <c r="J176" i="1"/>
  <c r="I176" i="1"/>
  <c r="H176" i="1"/>
  <c r="G173" i="1"/>
  <c r="G176" i="1" s="1"/>
  <c r="K170" i="1"/>
  <c r="J170" i="1"/>
  <c r="I170" i="1"/>
  <c r="H170" i="1"/>
  <c r="G170" i="1"/>
  <c r="K141" i="1"/>
  <c r="J141" i="1"/>
  <c r="I141" i="1"/>
  <c r="H141" i="1"/>
  <c r="G141" i="1"/>
  <c r="K122" i="1"/>
  <c r="J122" i="1"/>
  <c r="I122" i="1"/>
  <c r="H122" i="1"/>
  <c r="G106" i="1"/>
  <c r="K89" i="1"/>
  <c r="K296" i="1" s="1"/>
  <c r="J89" i="1"/>
  <c r="J296" i="1" s="1"/>
  <c r="K79" i="1"/>
  <c r="J79" i="1"/>
  <c r="I79" i="1"/>
  <c r="I104" i="1" s="1"/>
  <c r="H79" i="1"/>
  <c r="H297" i="1" s="1"/>
  <c r="G79" i="1"/>
  <c r="G297" i="1" s="1"/>
  <c r="K74" i="1"/>
  <c r="J74" i="1"/>
  <c r="I74" i="1"/>
  <c r="H74" i="1"/>
  <c r="G74" i="1"/>
  <c r="K69" i="1"/>
  <c r="J69" i="1"/>
  <c r="I69" i="1"/>
  <c r="H69" i="1"/>
  <c r="G69" i="1"/>
  <c r="K57" i="1"/>
  <c r="K63" i="1" s="1"/>
  <c r="J57" i="1"/>
  <c r="J63" i="1" s="1"/>
  <c r="I57" i="1"/>
  <c r="I296" i="1" s="1"/>
  <c r="H57" i="1"/>
  <c r="H296" i="1" s="1"/>
  <c r="G57" i="1"/>
  <c r="G63" i="1" s="1"/>
  <c r="K51" i="1"/>
  <c r="J51" i="1"/>
  <c r="I51" i="1"/>
  <c r="H51" i="1"/>
  <c r="G51" i="1"/>
  <c r="K41" i="1"/>
  <c r="J41" i="1"/>
  <c r="I41" i="1"/>
  <c r="H41" i="1"/>
  <c r="G41" i="1"/>
  <c r="K34" i="1"/>
  <c r="I34" i="1"/>
  <c r="H34" i="1"/>
  <c r="G34" i="1"/>
  <c r="K104" i="1" l="1"/>
  <c r="J104" i="1"/>
  <c r="J292" i="1" s="1"/>
  <c r="G296" i="1"/>
  <c r="L296" i="1" s="1"/>
  <c r="K298" i="1"/>
  <c r="J298" i="1"/>
  <c r="K292" i="1"/>
  <c r="G298" i="1"/>
  <c r="H298" i="1"/>
  <c r="I63" i="1"/>
  <c r="I292" i="1" s="1"/>
  <c r="G104" i="1"/>
  <c r="G122" i="1"/>
  <c r="M122" i="1" s="1"/>
  <c r="I297" i="1"/>
  <c r="I298" i="1" s="1"/>
  <c r="H63" i="1"/>
  <c r="H104" i="1"/>
  <c r="K293" i="2"/>
  <c r="J293" i="2"/>
  <c r="K104" i="2"/>
  <c r="J104" i="2"/>
  <c r="H292" i="1" l="1"/>
  <c r="G292" i="1"/>
  <c r="L297" i="1"/>
  <c r="L298" i="1" s="1"/>
  <c r="H293" i="2"/>
  <c r="H289" i="2"/>
  <c r="H294" i="2"/>
  <c r="I293" i="2"/>
  <c r="G293" i="2"/>
  <c r="I294" i="2"/>
  <c r="G294" i="2"/>
  <c r="J294" i="2" l="1"/>
  <c r="K295" i="2" l="1"/>
  <c r="L294" i="2"/>
  <c r="L293" i="2"/>
  <c r="H295" i="2"/>
  <c r="K294" i="2"/>
  <c r="L295" i="2" l="1"/>
  <c r="K89" i="2"/>
  <c r="J89" i="2"/>
  <c r="J295" i="2" s="1"/>
  <c r="I180" i="2" l="1"/>
  <c r="I295" i="2" s="1"/>
  <c r="K288" i="2" l="1"/>
  <c r="J288" i="2"/>
  <c r="I288" i="2"/>
  <c r="H288" i="2"/>
  <c r="G288" i="2"/>
  <c r="K262" i="2"/>
  <c r="J262" i="2"/>
  <c r="I262" i="2"/>
  <c r="H262" i="2"/>
  <c r="G262" i="2"/>
  <c r="K250" i="2"/>
  <c r="J250" i="2"/>
  <c r="I250" i="2"/>
  <c r="H250" i="2"/>
  <c r="G250" i="2"/>
  <c r="K237" i="2"/>
  <c r="J237" i="2"/>
  <c r="I237" i="2"/>
  <c r="H237" i="2"/>
  <c r="G237" i="2"/>
  <c r="K226" i="2"/>
  <c r="J226" i="2"/>
  <c r="I226" i="2"/>
  <c r="H226" i="2"/>
  <c r="G226" i="2"/>
  <c r="K183" i="2"/>
  <c r="J183" i="2"/>
  <c r="I183" i="2"/>
  <c r="H183" i="2"/>
  <c r="G183" i="2"/>
  <c r="K174" i="2"/>
  <c r="J174" i="2"/>
  <c r="I174" i="2"/>
  <c r="H174" i="2"/>
  <c r="G171" i="2"/>
  <c r="G174" i="2" s="1"/>
  <c r="K168" i="2"/>
  <c r="J168" i="2"/>
  <c r="I168" i="2"/>
  <c r="H168" i="2"/>
  <c r="G168" i="2"/>
  <c r="K139" i="2"/>
  <c r="J139" i="2"/>
  <c r="I139" i="2"/>
  <c r="H139" i="2"/>
  <c r="G139" i="2"/>
  <c r="K120" i="2"/>
  <c r="J120" i="2"/>
  <c r="I120" i="2"/>
  <c r="H120" i="2"/>
  <c r="G106" i="2"/>
  <c r="K79" i="2"/>
  <c r="J79" i="2"/>
  <c r="I79" i="2"/>
  <c r="I104" i="2" s="1"/>
  <c r="H79" i="2"/>
  <c r="H104" i="2" s="1"/>
  <c r="G79" i="2"/>
  <c r="G104" i="2" s="1"/>
  <c r="K74" i="2"/>
  <c r="J74" i="2"/>
  <c r="I74" i="2"/>
  <c r="H74" i="2"/>
  <c r="G74" i="2"/>
  <c r="K69" i="2"/>
  <c r="J69" i="2"/>
  <c r="I69" i="2"/>
  <c r="H69" i="2"/>
  <c r="G69" i="2"/>
  <c r="K57" i="2"/>
  <c r="K63" i="2" s="1"/>
  <c r="J57" i="2"/>
  <c r="J63" i="2" s="1"/>
  <c r="I57" i="2"/>
  <c r="I63" i="2" s="1"/>
  <c r="H57" i="2"/>
  <c r="H63" i="2" s="1"/>
  <c r="G57" i="2"/>
  <c r="G63" i="2" s="1"/>
  <c r="K51" i="2"/>
  <c r="J51" i="2"/>
  <c r="I51" i="2"/>
  <c r="H51" i="2"/>
  <c r="G51" i="2"/>
  <c r="K41" i="2"/>
  <c r="J41" i="2"/>
  <c r="I41" i="2"/>
  <c r="H41" i="2"/>
  <c r="G41" i="2"/>
  <c r="K34" i="2"/>
  <c r="J34" i="2"/>
  <c r="I34" i="2"/>
  <c r="H34" i="2"/>
  <c r="G34" i="2"/>
  <c r="G120" i="2" l="1"/>
  <c r="G295" i="2"/>
  <c r="K289" i="2"/>
  <c r="G289" i="2"/>
  <c r="J289" i="2"/>
  <c r="I289" i="2"/>
  <c r="M120" i="2"/>
  <c r="G214" i="3"/>
  <c r="H214" i="3"/>
  <c r="I214" i="3"/>
  <c r="J214" i="3"/>
  <c r="K214" i="3"/>
  <c r="H171" i="3" l="1"/>
  <c r="I171" i="3"/>
  <c r="J171" i="3"/>
  <c r="K171" i="3"/>
  <c r="G171" i="3"/>
  <c r="G41" i="3" l="1"/>
  <c r="I34" i="3" l="1"/>
  <c r="J34" i="3"/>
  <c r="K34" i="3"/>
  <c r="H34" i="3"/>
  <c r="H238" i="3" l="1"/>
  <c r="I238" i="3"/>
  <c r="J238" i="3"/>
  <c r="K238" i="3"/>
  <c r="G238" i="3"/>
  <c r="H225" i="3"/>
  <c r="I225" i="3"/>
  <c r="J225" i="3"/>
  <c r="K225" i="3"/>
  <c r="H162" i="3"/>
  <c r="I162" i="3"/>
  <c r="J162" i="3"/>
  <c r="K162" i="3"/>
  <c r="H156" i="3"/>
  <c r="I156" i="3"/>
  <c r="J156" i="3"/>
  <c r="K156" i="3"/>
  <c r="H114" i="3"/>
  <c r="I114" i="3"/>
  <c r="J114" i="3"/>
  <c r="K114" i="3"/>
  <c r="H74" i="3"/>
  <c r="I74" i="3"/>
  <c r="J74" i="3"/>
  <c r="K74" i="3"/>
  <c r="H69" i="3"/>
  <c r="I69" i="3"/>
  <c r="J69" i="3"/>
  <c r="K69" i="3"/>
  <c r="H41" i="3"/>
  <c r="I41" i="3"/>
  <c r="J41" i="3"/>
  <c r="K41" i="3"/>
  <c r="H51" i="3"/>
  <c r="I51" i="3"/>
  <c r="J51" i="3"/>
  <c r="K51" i="3"/>
  <c r="G100" i="3" l="1"/>
  <c r="G114" i="3" s="1"/>
  <c r="M114" i="3" s="1"/>
  <c r="G51" i="3" l="1"/>
  <c r="H79" i="3" l="1"/>
  <c r="H98" i="3" s="1"/>
  <c r="I79" i="3"/>
  <c r="I98" i="3" s="1"/>
  <c r="J79" i="3"/>
  <c r="J98" i="3" s="1"/>
  <c r="K79" i="3"/>
  <c r="K98" i="3" s="1"/>
  <c r="G79" i="3"/>
  <c r="G98" i="3" s="1"/>
  <c r="G159" i="3" l="1"/>
  <c r="G162" i="3" s="1"/>
  <c r="G34" i="3" l="1"/>
  <c r="G69" i="3" l="1"/>
  <c r="H57" i="3" l="1"/>
  <c r="H63" i="3" s="1"/>
  <c r="I57" i="3"/>
  <c r="I63" i="3" s="1"/>
  <c r="J57" i="3"/>
  <c r="J63" i="3" s="1"/>
  <c r="K57" i="3"/>
  <c r="K63" i="3" s="1"/>
  <c r="G57" i="3"/>
  <c r="G63" i="3" l="1"/>
  <c r="H250" i="3"/>
  <c r="I250" i="3"/>
  <c r="J250" i="3"/>
  <c r="K250" i="3"/>
  <c r="G250" i="3"/>
  <c r="H276" i="3" l="1"/>
  <c r="I276" i="3"/>
  <c r="J276" i="3"/>
  <c r="K276" i="3"/>
  <c r="G276" i="3"/>
  <c r="G225" i="3" l="1"/>
  <c r="G156" i="3"/>
  <c r="K127" i="3"/>
  <c r="J127" i="3"/>
  <c r="I127" i="3"/>
  <c r="H127" i="3"/>
  <c r="G127" i="3"/>
  <c r="G74" i="3"/>
</calcChain>
</file>

<file path=xl/sharedStrings.xml><?xml version="1.0" encoding="utf-8"?>
<sst xmlns="http://schemas.openxmlformats.org/spreadsheetml/2006/main" count="3191" uniqueCount="631">
  <si>
    <t>№ з/п</t>
  </si>
  <si>
    <t>Зміст заходів</t>
  </si>
  <si>
    <t>Термін виконання</t>
  </si>
  <si>
    <t>Виконавці</t>
  </si>
  <si>
    <t>1.</t>
  </si>
  <si>
    <t xml:space="preserve">1.1.1. Надання одноразової грошової виплати Житомирського міського голови
</t>
  </si>
  <si>
    <t>Департамент соціальної політики Житомирської міської ради</t>
  </si>
  <si>
    <t>Управління охорони здоров'я Житомирської міської ради</t>
  </si>
  <si>
    <t>5.</t>
  </si>
  <si>
    <t>Житомирський міський територіальний центр соціального обслуговування (надання соціальних послуг) Житомирської міської ради, департамент  соціальної політики Житомирської міської ради</t>
  </si>
  <si>
    <t>2021-2025</t>
  </si>
  <si>
    <t>Завдання</t>
  </si>
  <si>
    <t>Очікуваний результат</t>
  </si>
  <si>
    <t>Місцевий бюджет</t>
  </si>
  <si>
    <t>Охоплення соціальною підтримкою окремих верств населення</t>
  </si>
  <si>
    <t>Відзначення осіб, яким виповнилось 100  і більше років</t>
  </si>
  <si>
    <t>Підтримка осіб – надавачів соціальних послуг</t>
  </si>
  <si>
    <t>Надання додаткових послуг</t>
  </si>
  <si>
    <t>Надання додаткової підтримки окремим категоріям громадян</t>
  </si>
  <si>
    <t>Забезпечення якісного соціального обслуговування (надання соціальних послуг) громадянам, які перебувають у складних життєвих обставинах і потребують сторонньої допомоги</t>
  </si>
  <si>
    <t>Забезпечення спільних дій у сфері надання соціальних послуг</t>
  </si>
  <si>
    <t>Створення належних умов роботи спеціалістів департаменту соціальної політики Житомирської міської ради</t>
  </si>
  <si>
    <t>Підвищення продуктивності і роботи та безперебійне функціонування інформаційної системи</t>
  </si>
  <si>
    <t>Забезпечення соціальної підтримки окремих верств населення</t>
  </si>
  <si>
    <t>Стимулювання та відзначення осіб села Вереси, які заслуговують на визнання та користуються загальною повагою і авторитетом у територіальній громаді</t>
  </si>
  <si>
    <t>РАЗОМ</t>
  </si>
  <si>
    <t>1. Покращення рівня забезпеченості соціально незахищених верств населення</t>
  </si>
  <si>
    <t>Виявлення осіб без постійного місця проживання, з метою запобігання надзвичайним ситуаціям та надання соціальної допомоги</t>
  </si>
  <si>
    <t xml:space="preserve">Зниження рівня захворюваності серед бездомних громадян та осіб, звільнених з місць позбавлення волі, та запобігання поширенню захворювань серед населення
</t>
  </si>
  <si>
    <t>Забезпечення медичним обслуговуванням бездомних громадян та осіб, звільнених з місць позбавлення волі</t>
  </si>
  <si>
    <t>Фінансування не потребує</t>
  </si>
  <si>
    <t>Задоволення потреби першої необхідності в одязі бездомних громадян та осіб, звільнених з місць позбавлення волі</t>
  </si>
  <si>
    <t xml:space="preserve">Управління:
культури;
департамент соціальної політики Житомирської міської ради
</t>
  </si>
  <si>
    <t>Відповідно до цільової Програми</t>
  </si>
  <si>
    <t>Покращення надання соціальних послуг</t>
  </si>
  <si>
    <t>Спільна координація дій щодо соціального захисту соціально-вразливих груп населення</t>
  </si>
  <si>
    <t>Формування громадської свідомості, толерантного відношення до людей похилого віку та осіб з інвалідністю</t>
  </si>
  <si>
    <t>Забезпечення місцями для паркування транспортних засобів, що використовуються для перевезення осіб з інвалідністю</t>
  </si>
  <si>
    <t xml:space="preserve">Інспекція архітектурно-будівельного контролю
Департамент соціальної політики Житомирської міської ради
</t>
  </si>
  <si>
    <t>Житомирський міський територіальний центр соціального обслуговування (надання соціальних послуг) Житомирської міської ради</t>
  </si>
  <si>
    <t xml:space="preserve">В межах фінансування на утримання
Житомирського міського територіального центру соціального обслуговування (надання соціальних послуг) Житомирської міської ради
</t>
  </si>
  <si>
    <t>Працевлаштування незайнятих громадян. Проведення різнопланових заходів для незайнятого населення, в тому числі семінарів, ярмарків вакансій, Днів відкритих дверей, презентацій роботодавців тощо</t>
  </si>
  <si>
    <t xml:space="preserve">Створення нових робочих місць та працевлаштування
громадян, які недостатньо конкурентоспроможні на ринку праці
</t>
  </si>
  <si>
    <t xml:space="preserve">Створення нових робочих місць  у сфері малого підприємництва 
</t>
  </si>
  <si>
    <t xml:space="preserve">Створення умов для самозайнятості                   населення та підтримка підприємницької діяльності </t>
  </si>
  <si>
    <t xml:space="preserve">
Сприяння зайнятості шукачів роботи у тому числі громадян, які недостатньо конкурентоспроможні на ринку праці, осіб з інвалідністю, ВПО, учасників АТО/ООС
</t>
  </si>
  <si>
    <t xml:space="preserve">Розширення можливостей працевлаштування </t>
  </si>
  <si>
    <t>Підвищення конкурентоспроможності на ринку праці окремих категорій громадян</t>
  </si>
  <si>
    <t>Прискорення працевлаштування осіб з інвалідністю</t>
  </si>
  <si>
    <t>Підвищення конкурентоспроможності на ринку праці та подальшого працевлаштування</t>
  </si>
  <si>
    <t>Впровадження гендерної рівності у суспільстві, сприяння зростанню професійної мобільності жінок</t>
  </si>
  <si>
    <t xml:space="preserve">Забезпечення професійної орієнтації  
працівників, які можуть опинитися або перебувають під загрозою звільнення 
</t>
  </si>
  <si>
    <t xml:space="preserve">Працевлаштування та підвищення кваліфікації  внутрішньо переміщених осіб </t>
  </si>
  <si>
    <t>Забезпечення соціального захисту учасників АТО/ООС</t>
  </si>
  <si>
    <t>Можливість працевлаштування на особливих умовах організації праці</t>
  </si>
  <si>
    <t>Підвищення професійної орієнтації  молоді</t>
  </si>
  <si>
    <t xml:space="preserve">Запровадження стажування на підприємствах, в установах та організаціях незалежно від форми власності, виду діяльності та господарювання, на умовах, визначених договором про стажування у вільний від навчання час
</t>
  </si>
  <si>
    <t>Підвищення  адаптації осіб, які потребують соціального захисту і не здатні на рівних конкурувати на ринку праці до сучасних економічних умов на ринку праці</t>
  </si>
  <si>
    <t xml:space="preserve">Забезпечення профорієнтації  осіб з 
 особливими потребами 
</t>
  </si>
  <si>
    <t xml:space="preserve">Професійна реалізація  демобілізованих учасників АТО/ООС </t>
  </si>
  <si>
    <t xml:space="preserve">Розширення можливості працевлаштування </t>
  </si>
  <si>
    <t xml:space="preserve">Реєстрація (створення) нових роботодавців та самозайнятих осіб
</t>
  </si>
  <si>
    <t xml:space="preserve">Підвищення рівня охоплення працюючих колектив
ними договорами та виконання зобов’язань підприємст
вами, організа
ціями всіх форм власності  з організації продуктивності зайнятості та соціальної захищеності працюючих, регулювання процесу вивільнення 
та забезпечення соціального захисту вивільнюваних працівників
</t>
  </si>
  <si>
    <t xml:space="preserve">Розширення інформаційного простору </t>
  </si>
  <si>
    <t xml:space="preserve">Забезпечення житлом дітей-сиріт та осіб з їх числа
</t>
  </si>
  <si>
    <t>Вирішення питань, пов’язаних з організацією тимчасового проживання внутрішньо переміщених осіб</t>
  </si>
  <si>
    <t>Державний бюджет</t>
  </si>
  <si>
    <t>Поліпшення фізичного та психологічного стану дітей</t>
  </si>
  <si>
    <t>Департамент соціальної політики Житомирської міської ради, управління капітального будівництва Житомирської міської ради</t>
  </si>
  <si>
    <t>Отримання всебічної, своєчасної та якісної соціальної допомоги в межах одного закладу</t>
  </si>
  <si>
    <t>Поліпшення індикативних показників здоров’я</t>
  </si>
  <si>
    <t xml:space="preserve">Поліпшення індикативних показників здоров’я
</t>
  </si>
  <si>
    <t xml:space="preserve">Сприяння соціалізації громадян, які зазнали стресових впливів
</t>
  </si>
  <si>
    <t xml:space="preserve">Підвищення рівня патріотизму серед населення
</t>
  </si>
  <si>
    <t>Підвищення рівня патріотизму серед населення</t>
  </si>
  <si>
    <t xml:space="preserve">Забезпечення надання соціальних послуг бездомним громадянам </t>
  </si>
  <si>
    <t xml:space="preserve">Управління  капітального будівництва Житомирської міської ради </t>
  </si>
  <si>
    <t xml:space="preserve">Управління: 
житлового господарства,
комунального господарства,
департаменти: соціальної політики,
містобудування та земельних відносин міської ради;
громадські організації 
(за згодою)
</t>
  </si>
  <si>
    <t xml:space="preserve">Управління транспорту та зв’язку Житомирської міської ради </t>
  </si>
  <si>
    <t>Забезпечення соціальної підтримки учасників АТО/ООС, членів їх сімей та сімей, загиблих учасників АТО/ООС</t>
  </si>
  <si>
    <t>Визначення соціально-побутових потреб сімей загиблих (постраждалих) учасників АТО/ООС з метою їх задоволення</t>
  </si>
  <si>
    <t>Надання психологічних послуг учасникам АТО/ООС та членам сімей загиблих учасників АТО/ООС</t>
  </si>
  <si>
    <t>Надання юридичних послуг учасникам АТО/ООС та членам сімей загиблих учасників АТО/ООС</t>
  </si>
  <si>
    <t>Надання соціальних послуг одиноким батькам, діти яких загинули під час проведення АТО/ООС</t>
  </si>
  <si>
    <t>Додаткова підтримка учасників АТО/ООС та членів сімей загиблих учасників АТО/ООС</t>
  </si>
  <si>
    <t>Поліпшення житлових умов учасників АТ/ООС та членів сімей загиблих учасників АТО/ООС</t>
  </si>
  <si>
    <t>Поліпшення соціального захисту сімей учасників АТО/ООС та членів сімей загиблих учасників АТО/ООС</t>
  </si>
  <si>
    <t>Поліпшення фізичного та психологічного стану членів сімей загиблих учасників АТО/ООС та членів сімей загиблих учасників АТО/ООС з дітьми до 7 років</t>
  </si>
  <si>
    <t>Поліпшення соціального захисту сімей загиблих (померлих) учасників АТО/ООС</t>
  </si>
  <si>
    <t>Поліпшення матеріального стану та побутових умов сімей загиблих (померлих) учасників АТО/ООС</t>
  </si>
  <si>
    <t>Додаткова  підтримка сімей загиблих учасників АТО/ООС</t>
  </si>
  <si>
    <t xml:space="preserve">Увічнення пам'яті про
загиблих (померлих) учасників АТО/ООС
</t>
  </si>
  <si>
    <t>Збереження історичної пам'яті про земляків-героїв – учасників АТО/ООС</t>
  </si>
  <si>
    <t>Поліпшення соціального захисту учасників АТО/ООС та членів сімей загиблих учасників АТО/ООС</t>
  </si>
  <si>
    <t>Створення умов для безперешкодного доступу до місць загального користування осіб з інвалідністю</t>
  </si>
  <si>
    <t>Забезпечення безпечного пересування осіб з інвалідністю</t>
  </si>
  <si>
    <t>Забезпечення умов для безперешкодного доступу осіб з інвалідністю до засобів громадського транспорту</t>
  </si>
  <si>
    <t>Забезпечення вільного пересування осіб з інвалідністю на вулицях міста</t>
  </si>
  <si>
    <t>Забезпечення вільного пересування осіб  з інвалідністю на вулицях міста</t>
  </si>
  <si>
    <t>Забезпечення умов для безперешкодного доступу осіб з інвалідністю</t>
  </si>
  <si>
    <t>Надання послуг з перевезення осіб з інвалідністю</t>
  </si>
  <si>
    <t>Забезпечення надання пільг та житлових субсидій населенню на оплату житлово-комунальних послуг,придбання твердого та рідкого пічного побутового палива і скрапленого газу окремим категоріям громадян</t>
  </si>
  <si>
    <t xml:space="preserve"> Забезпечити виплати деяких видів допомог, компенсацій, грошового забезпечення та оплата послуг окремим категоріям населення </t>
  </si>
  <si>
    <t>Забезпечення соціальної захищеності осіб з інвалідністю</t>
  </si>
  <si>
    <t>Управління з розвитку села Вереси Житомирської міської ради</t>
  </si>
  <si>
    <t xml:space="preserve">Вчасне отримання різних видів допомог </t>
  </si>
  <si>
    <t>Забезпечення виплат соціальних стипендій студентам (курсантам) закладів фахової передвищої та вищої освіти</t>
  </si>
  <si>
    <t>Забезпечення надання пільг та компенсацій  громадянам, які постраждали внаслідок Чорнобильської катастрофи</t>
  </si>
  <si>
    <t>Центр комплексної реабілітації для дітей з інвалідністю Житомирської міської ради, департамент соціальної політики Житомирської міської ради</t>
  </si>
  <si>
    <t>Не потребує фінансування</t>
  </si>
  <si>
    <t>Покращення обізнаності людей щодо можливостей отримання/надання допомоги</t>
  </si>
  <si>
    <t>2. Організація проведення соціальних заходів щодо належної підтримки найменш захищених верств населення</t>
  </si>
  <si>
    <t>2.</t>
  </si>
  <si>
    <t>2.1.1. Проведення святкових обідів до державних та визначних дат</t>
  </si>
  <si>
    <t xml:space="preserve">2.1.2. Надання додаткових послуг лазні та перукарень міста до Дня пам’яті та примирення,  Перемоги над нацизмом у Другій світовій війні, Міжнародного Дня людей похилого віку, Дня ветерана та Міжнародного дня людей з інвалідністю </t>
  </si>
  <si>
    <t>2.1.4.  Забезпечення безкоштовними паливними дровами малозабезпечених, багатодітних та одиноких громадян похилого віку, які проживають в негазифікованих будинках</t>
  </si>
  <si>
    <t>3. Забезпечення додатковими соціальними гарантіями окремих категорій громадян</t>
  </si>
  <si>
    <t xml:space="preserve">3.1.Забезпечити надання додаткових соціальних гарантій </t>
  </si>
  <si>
    <t>3.2. Забезпечити надання окремих видів соціальної допомоги</t>
  </si>
  <si>
    <t>3.2.1.  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</si>
  <si>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3.</t>
  </si>
  <si>
    <t>4.1. Забезпечити надання пільг і житлових субсидій особам, які мають на них право</t>
  </si>
  <si>
    <t>4.1.1. Надання пільг і житлових субсидій громадянам на оплату житлово-комунальних послуг, придбання твердого та рідкого пічного побутового палива і скрапленого газу у грошовій формі</t>
  </si>
  <si>
    <t>4.2.3.Забезпечення виплат соціальних стипендій студентам (курсантам) закладів фахової передвищої та вищої освіти</t>
  </si>
  <si>
    <t xml:space="preserve">4.2.2.Забезпечення виплати допомоги різним верствам населення та винагороди жінкам, яким присвоєно почесне звання України "Мати-героїня" </t>
  </si>
  <si>
    <t>Забезпечення соціального захисту дітей, сімей, жінок, осіб з інвалідністю, непрацюючих малозабезпечених осіб</t>
  </si>
  <si>
    <t>3.3. Забезпечити технічними засобами осіб з інвалідністю та дітей з інвалідністю</t>
  </si>
  <si>
    <t>3.3.1.Забезпечення технічними засобами-підгузками осіб з інвалідністю та дітей з інвалідністю</t>
  </si>
  <si>
    <t>3.3.2.Забезпечення технічними засобами-калоприймачами осіб з інвалідністю та дітей з інвалідністю</t>
  </si>
  <si>
    <t>3.3.3. Забезпечення технічними засобами-сечоприймачами осіб з інвалідністю та дітей з інвалідністю</t>
  </si>
  <si>
    <t>4.</t>
  </si>
  <si>
    <t>5. Забезпечення соціального захисту громадян, які постраждали внаслідок Чорнобильської катастрофи</t>
  </si>
  <si>
    <t xml:space="preserve">5.1.Забезпечення соціального захисту громадян, які постраждали внаслідок Чорнобильської катастрофи </t>
  </si>
  <si>
    <t xml:space="preserve">5.1.1. Пільгове медичне обслуговування осіб, які постраждали внаслідок Чорнобильської катастрофи </t>
  </si>
  <si>
    <t>5.1.3. Надання інших пільг  та компенсацій  громадянам, які постраждали внаслідок Чорнобильської катастрофи відповідно до чинного законодавства України</t>
  </si>
  <si>
    <t xml:space="preserve">6. Забезпечення заходів із соціальної, трудової та професійної реабілітації осіб з інвалідністю </t>
  </si>
  <si>
    <t>7. Забезпечення надання соціальних та реабілітаційних послуг</t>
  </si>
  <si>
    <t>10. Сприяння зайнятості населення та ринок праці</t>
  </si>
  <si>
    <t>14. Забезпечення інтеграції бездомних осіб та осіб, звільнених з місць позбавлення волі в суспільство</t>
  </si>
  <si>
    <t>6.1.Забезпечення технічними  та іншими засобами реабілітації, здійснення реабілітаційних заходів та забезпечення оздоровлення осіб з інвалідністю</t>
  </si>
  <si>
    <t xml:space="preserve">6.1.2.Забезпечення осіб з інвалідністю  путівками  санаторно-курортного лікування </t>
  </si>
  <si>
    <t>6.1.3 Здійснення реабілітаційних заходів для дітей з інвалідністю</t>
  </si>
  <si>
    <t>7.1.1. Утримання Житомирського міського територіального центру соціального обслуговування (надання соціальних послуг) Житомирської міської ради</t>
  </si>
  <si>
    <t xml:space="preserve">9. Створення комфортного та доступного міського середовища </t>
  </si>
  <si>
    <t>Посилення турботи про дітей з інвалідністю, інтеграція їх у суспільство</t>
  </si>
  <si>
    <t xml:space="preserve">8.4. Інтегрувати осіб похилого віку в соціум </t>
  </si>
  <si>
    <t>8.4.1.Діяльність комп’ютерних та інших навчальних курсів для громадян похилого віку</t>
  </si>
  <si>
    <t>8.4.2. Сприяння створенню клубів активного довголіття за інтересами</t>
  </si>
  <si>
    <t>9.1.  Створити умови для безперешкодного доступу до об’єктів соціально-інженерної інфраструктури міста</t>
  </si>
  <si>
    <t xml:space="preserve">9.1.1. Облаштування доступності до об’єктів соціально-інженерної інфраструктури міста </t>
  </si>
  <si>
    <t>9.1.2.Облаштування вхідної групи об’єктів соціальної інфраструктури  звуковими маячками</t>
  </si>
  <si>
    <t>9.2.1.Проведення аудиту публічних закладів міста (адміністративні, навчальні, спортивні, розважальні, торгові заклади, заклади культури тощо) на предмет їх інфраструктурної доступності для осіб з обмеженими фізичними можливостями, батьків з дітьми, інших маломобільних груп населення</t>
  </si>
  <si>
    <t xml:space="preserve">9.3. Створити умови для безперешкодного доступу в громадському транспорті
</t>
  </si>
  <si>
    <t xml:space="preserve">9.4.Забезпечити комфортні умови  та шанобливе ставлення до осіб з інвалідністю та людей похилого віку в громадському транспорті </t>
  </si>
  <si>
    <t>9.4.1. Придбання та встановлення інформаційних систем для озвучування зупинок в громадському електротранспорті системи звукових оголошень про зупинки та про шанобливе ставлення до осіб з інвалідністю та людей похилого віку в громадському транспорті</t>
  </si>
  <si>
    <t>9.5.1. Забезпечення доступності до  зупинок громадського транспорту та позначення місць для осіб з інвалідністю</t>
  </si>
  <si>
    <t xml:space="preserve">9.5.4. Облаштування спеціальних місць для паркування транспортних засобів, що використовуються для перевезення осіб з інвалідністю, на стоянках, в зонах паркування на вулицях </t>
  </si>
  <si>
    <t>Забезпечити доступність міської інфраструктури для всіх категорій суспільства</t>
  </si>
  <si>
    <t xml:space="preserve">10.1. Сприяти зайнятості населення </t>
  </si>
  <si>
    <t xml:space="preserve">10.1.1. Забезпечення працевлаштування незайнятих 
громадян 
</t>
  </si>
  <si>
    <t xml:space="preserve">10.1.2.Сприяння у стимулюванні роботодавців до створення нових робочих місць для працевлаштування громадян, які недостатньо конкурентоспроможні на ринку праці, шляхом компенсації єдиного внеску на загальнообов’язкове державне соціальне страхування 
</t>
  </si>
  <si>
    <t xml:space="preserve">10.1.3.Сприяння суб’єктам малого підприємництва у працевлаштуванні безробітних на нові робочі місця в пріоритетних видах економічної діяльності, шляхом компенсації фактичних витрат єдиного внеску на загальнообов’язкове державне соціальне страхування   </t>
  </si>
  <si>
    <t>10.2. Забезпечити проведення ярмарків вакансій</t>
  </si>
  <si>
    <t>10.2.1. Проведення інформаційно –консультаційних та профорієнтаційних заходів, семінарів, тренінгів</t>
  </si>
  <si>
    <t>10.3. Забезпечити підвищення професійного рівня та конкурентоспроможності економічно активного населення</t>
  </si>
  <si>
    <t>10.3.1.Організація професійного навчання відповідно до потреб ринку праці та вимог роботодавців</t>
  </si>
  <si>
    <t xml:space="preserve">10.3.3.Забезпечення професійного навчання зареєстрованих безробітних – осіб з інвалідністю відповідно до рекомендацій МСЕК </t>
  </si>
  <si>
    <t xml:space="preserve">10.3.5. Організація професійної підготовки, перепідготовки та підвищення кваліфікації жінок з числа зареєстрованих безробітних відповідно до потреб ринку праці </t>
  </si>
  <si>
    <t>10.3.6.Запровадження професійної перепідготовки та підвищення кваліфікації працівників, які можуть опинитися або перебувають під загрозою звільнення за ініціативою роботодавців</t>
  </si>
  <si>
    <t xml:space="preserve">10.4. Сприяти  зайнятості громадян, які потребують соціального захисту і не здатні на рівних конкурувати на ринку праці </t>
  </si>
  <si>
    <t>10.4.1. Забезпечення надання повного адресного спектра послуг та вжиття заходів сприяння зайнятості, передбачених законодавством, для внутрішньо переміщених осіб, зокрема працевлаштування на умовах строкових трудових договорів за рахунок компенсації роботодавцям на оплату праці, компенсації витрат роботодавця на перепідготовку та підвищення кваліфікації</t>
  </si>
  <si>
    <t xml:space="preserve">10.4.2.Сприяння у зайнятості учасників бойових дій, зазначених у пунктах 19 та 20 частини першої статті 6 Закону України «Про статус ветеранів війни, гарантії їх соціального захисту», шляхом компенсації роботодавцям витрат у розмірі єдиного соціального внеску на загальнообов’язкове державне соціальне страхування </t>
  </si>
  <si>
    <t xml:space="preserve">10.4.3.Сприяння у застосування гнучких форм зайнятості для осіб з інвалідністю, осіб, що доглядають за малолітніми дітьми чи хворими </t>
  </si>
  <si>
    <t>10.5. Сприяння  зайнятості молоді</t>
  </si>
  <si>
    <t xml:space="preserve">10.5.2 Сприяння у  працевлаштуванні молоді, яка здобула професію (кваліфікацію) за освітньо-професійним ступенем «фаховий молодший бакалавр», «магістр» та продовжують навчатися на наступному освітньо-кваліфікаційному рівні  </t>
  </si>
  <si>
    <t>10.6. Забезпечити надання профорієнтаційних послуг</t>
  </si>
  <si>
    <t xml:space="preserve">10.6.1. Надання профорієнтаційних послуг особам, які потребують соціального захисту і не здатні на рівних конкурувати на ринку праці </t>
  </si>
  <si>
    <t xml:space="preserve">10.6.2.Надання профорієнтаційних послуг особам з інвалідністю з урахуванням їх особистих потреб, ступеня втрати здоров’я та потреб ринку праці 
</t>
  </si>
  <si>
    <t xml:space="preserve">10.6.3.Організація профорієнтаційних заходів, зокрема семінарів та тренінгів для безробітних демобілізованих учасників АТО/ООС 
</t>
  </si>
  <si>
    <t xml:space="preserve">10.7.1. Проведення комплексу заходів по професійній орієнтації та переорієнтації, набуття підприємницьких навичок, розвитку власної справи (семінари, тренінги) із залученням учасників АТО/ООС, внутрішньо переміщених осіб та інших категорій громадян, які потребують соціального захисту   
</t>
  </si>
  <si>
    <t>10.9. Сприяти укладанню колективних договорів</t>
  </si>
  <si>
    <t xml:space="preserve">10.9.1. Сприяння укладанню колективних договорів на підприємствах, установах, 
організаціях незалежно від форм власності 
</t>
  </si>
  <si>
    <t xml:space="preserve">10.10. Підвищувати інформованість про ситуацію на ринку праці </t>
  </si>
  <si>
    <t>10.10.1. Інформування населення про ситуацію у сфері зайнятості та соціальні послуги через регіональні засоби масової інформації та Iнтернет – ресурси</t>
  </si>
  <si>
    <t>11.2.Забезпечити житлом дітей-сиріт та осіб з їх числа</t>
  </si>
  <si>
    <t xml:space="preserve">13.3. Забезпечити надання комплексу  соціальних послуг учасникам АТО/ООС, членам сімей загиблих  (поранених) учасників АТО/ООС </t>
  </si>
  <si>
    <t>13.3.1. Надання психологічної допомоги учасникам АТО/ООС та членам сімей загиблих учасників АТО/ООС</t>
  </si>
  <si>
    <t>13.3.2. Надання безоплатної правової допомоги щодо захисту прав учасників АТО/ООС та членів сімей загиблих учасників АТО/ООС</t>
  </si>
  <si>
    <t>13.3.3. Забезпечення надомним обслуговуванням одиноких батьків, діти яких загинули під час проведення АТО/ООС</t>
  </si>
  <si>
    <t xml:space="preserve">13.4. Забезпечити надання додаткових пільг </t>
  </si>
  <si>
    <t>13.5. Забезпечити виділення земельних ділянок</t>
  </si>
  <si>
    <t>13.5.1. Організація роботи щодо виділення земельних ділянок учасникам АТО/ООС та членам сімей загиблих учасників АТО/ООС, підготовка відповідних документів для розгляду міською радою</t>
  </si>
  <si>
    <t xml:space="preserve">13.6. Забезпечити поліпшення житлових умов </t>
  </si>
  <si>
    <t xml:space="preserve">13.6.1. Облік учасників АТО/ООС та членів сімей загиблих учасників АТО/ООС, які відповідно до законодавства потребують поліпшення житлових умов; розподіл та надання відповідно до законодавства житла зазначеній категорії, що належить до комунальної власності </t>
  </si>
  <si>
    <t>13.7.1. Забезпечення безкоштовним оздоровленням (відпочинком) дітей із сімей учасників  АТО/ООС</t>
  </si>
  <si>
    <t>13.7.1.1. Оздоровлення дітей на місцевій базі</t>
  </si>
  <si>
    <t xml:space="preserve">13.8.
Забезпечити надання додаткових гарантій дітям учасників АТО/ООС та із сімей загиблих учасників АТО/ООС 
</t>
  </si>
  <si>
    <t>13.9.1. Безоплатне одержання ліків, лікарських засобів, імунологічних препаратів та виробів медичного призначення за рецептами лікарів</t>
  </si>
  <si>
    <t>13.9.2. Щорічне медичне обстеження із залученням необхідних спеціалістів</t>
  </si>
  <si>
    <t>13.9.3. Надання безоплатної кваліфікованої медичної допомоги військовослужбовцям і пораненим учасникам АТО/ООС медичними  закладами</t>
  </si>
  <si>
    <t>13.9.4. Здійснення заходів щодо безкоштовного динамічного спостереження військовослужбовців та членів їх сімей відповідно до укладених з сімейними лікарями/педіатрами декларацій</t>
  </si>
  <si>
    <t>13.9.5. Надання стаціонарної медичної допомоги на базі спеціалізованих ліжок для лікування ветеранів війни</t>
  </si>
  <si>
    <t xml:space="preserve">13.10. Сприяти наданню додаткової підтримки  сім’ям загиблих (померлих) учасників АТО/ООС </t>
  </si>
  <si>
    <t>13.10.1.Налагодження співпраці з благодійними, волонтерськими, релігійними, міжнародними організаціями з метою залучення позабюджетних коштів для надання грошової і натуральної допомоги сім'ям загиблих (померлих) учасників АТО/ООС, які її потребують</t>
  </si>
  <si>
    <t>13.11. Сприяти у працевлаштуванні учасників АТО/ООС</t>
  </si>
  <si>
    <t>13.11.1. Надання необхідної допомоги у працевлаштуванні, сприяння у професійній підготовці, перепідготовці, підвищенні кваліфікації, залучення до участі у громадських та тимчасових роботах</t>
  </si>
  <si>
    <t>13.12.1. Забезпечення поховання загиблих учасників АТО/ООС</t>
  </si>
  <si>
    <t xml:space="preserve">13.13.Увічнити пам’ять про загиблих (померлих) учасників АТО/ООС
</t>
  </si>
  <si>
    <t>13.13.1. Встановлення пам’ятних знаків, меморіальних дошок загиблим (померлим) учасникам АТО/ООС та урочисте їх відкриття</t>
  </si>
  <si>
    <t xml:space="preserve">13.13.2. Розгляд пропозицій громадськості щодо перейменування площ, вулиць, парків, скверів з метою увічнення пам’яті про загиблих (померлих) учасників АТО/ООС  </t>
  </si>
  <si>
    <t>13.13.3. Створення у музейних, бібліотечних закладах тематичних виставок, експозицій, у тому числі фотовиставок, присвячених героїзму учасників АТО/ООС</t>
  </si>
  <si>
    <t xml:space="preserve">13.13.4. Розгляд питання щодо присвоєння навчальним закладам імен загиблих за незалежність і територіальну цілісність України </t>
  </si>
  <si>
    <t>13.13.5. Створення меморіального комплексу на честь захисників України, які брали участь в проведенні АТО/ООС</t>
  </si>
  <si>
    <t>13.14.Забезпечити соціальну підтримку учасників антитерористичної операції та членів сімей загиблих учасників АТО/ООС</t>
  </si>
  <si>
    <t>13.14.1. Відшкодування витрат за лікування та медичну реабілітацію учасників АТО/ООС та членів сімей загиблих учасників АТО/ООС (cпівфінансування -відшкодування з місцевого бюджету 50 відсотків)</t>
  </si>
  <si>
    <t>13.14.2.Організація надання послуг з психологічної реабілітації постраждалих учасників Революції Гідності  та учасників АТО/ООС</t>
  </si>
  <si>
    <t>14.1.Забезпечити визначення  соціально-побутових потреб бездомних громадян та осіб, звільнених  з місць позбавлення волі</t>
  </si>
  <si>
    <t>14.1.1. Здійснення моніторингу надання соціальних послуг особам без постійного місця проживання Міським Центром обліку бездомних осіб  та осіб, звільнених з місць позбавлення волі</t>
  </si>
  <si>
    <t>14.1.2. Проведення соціального патрулювання щодо виявлення бездомних громадян в осінньо-зимовий період з метою запобігання надзвичайним подіям та надання необхідної допомоги особам без постійного місця проживання, із залученням до такої роботи дільничних інспекторів</t>
  </si>
  <si>
    <t>14.2. Забезпечити надання медичних послуг</t>
  </si>
  <si>
    <t>14.2.1. Проведення  профілактичних заходів і діагностично-лабораторні обстеження, забезпечення лікування (амбулаторне та стаціонарне) у міських лікувально-профілактичних закладах бездомних осіб та осіб, звільнених з місць позбавлення волі</t>
  </si>
  <si>
    <t>14.2.2. Забезпечення направлення на госпіталізацію до спеціалізованих стаціонарних установ бездомних громадян та осіб, звільнених з місць позбавлення волі, хворих на туберкульоз та інфікованих мікобактеріями туберкульозу, ВІЛ- інфікованих, із захворюваннями, що передаються статевим шляхом, алко- та наркозалежних за наявності показань та відповідно до вимог чинного законодавства</t>
  </si>
  <si>
    <t>14.3.1. Забезпечення оформлення до будинків-інтернатів бездомних громадян та осіб, звільнених з місць позбавлення волі (особи з інвалідністю, одинокі особи похилого віку), відновлення пенсій,  пільг та інших видів допомоги</t>
  </si>
  <si>
    <t xml:space="preserve">14.3.2. Забезпечення одягом, білизною та взуттям, за зверненням бездомних громадян </t>
  </si>
  <si>
    <t>15.1. Забезпечити ефективну роботу департаменту соціальної політики Житомирської міської ради</t>
  </si>
  <si>
    <t>15.1.1. Забезпечення діяльності департаменту соціальної політики Житомирської міської ради</t>
  </si>
  <si>
    <t xml:space="preserve">9.5.3. Створення вулично-шляхової мережі, пристосованої для зручного і безпечного переміщення людей з інвалідністю та інших маломобільних груп населення </t>
  </si>
  <si>
    <t>9.5.2. Обладнання пішохідних переходів вулиць звуковими сигналами супроводження для осіб з інвалідністю</t>
  </si>
  <si>
    <t>Виконавчі органи міської ради</t>
  </si>
  <si>
    <t xml:space="preserve">13.8.3. Надання одноразової допомоги випускникам закладів загальної середньої освіти, один з батьків яких загинув (помер) чи пропав безвісти під час проходження військової служби </t>
  </si>
  <si>
    <t xml:space="preserve">10.3.4.Забезпечення професійного навчання внутрішньо переміщених осіб, професійної адаптації 
учасників антитерористичної операції/операції об'єднаних сил  з числа зареєстрованих безробітних з використанням різних форм та методів та за інтегрованими професіями
</t>
  </si>
  <si>
    <t xml:space="preserve">12.  Забезпечення підтримки внутрішньо переміщених осіб </t>
  </si>
  <si>
    <t>12.</t>
  </si>
  <si>
    <t>9.</t>
  </si>
  <si>
    <t>6.</t>
  </si>
  <si>
    <t>7.</t>
  </si>
  <si>
    <t>8.</t>
  </si>
  <si>
    <t>10.</t>
  </si>
  <si>
    <t>11.</t>
  </si>
  <si>
    <t>13.</t>
  </si>
  <si>
    <t>14.</t>
  </si>
  <si>
    <t>15.</t>
  </si>
  <si>
    <t>16.</t>
  </si>
  <si>
    <t>17.</t>
  </si>
  <si>
    <t>16. Організація роботи, пов’язаної зі створенням і забезпеченням функціонування центрів надання адміністративних послуг, у тому числі послуг соціального характеру, в форматі «Прозорий офіс»</t>
  </si>
  <si>
    <t>15.1.2.Придбання обладнання і предметів довгострокового користування</t>
  </si>
  <si>
    <t xml:space="preserve">Поліпшення житлових умов членів сімей загиблих військовослужбовців, а також осіб з інвалідністю І-ІІ групи з числа військовослужбовців,які брали безпосередню участь в антитерористичній операції, та визнані особами з інвалідністю внаслідок війни </t>
  </si>
  <si>
    <t>Посилення соціального захисту найменш захищених верств населення</t>
  </si>
  <si>
    <t>Поліпшення житлових умов членів сімей загиблих військовослужбовців, а також осіб з інвалідністю І-ІІ групи з числа військовослужбовців, які брали участь у бойових діях на території інших держав, та визнані особами з інвалідністю внаслідок війни</t>
  </si>
  <si>
    <t>Вдосконалення спеціалістами департаменту соціальної політики міської ради своїх професійних знань, умінь та навичок, в т.ч. з питань впровадження гендерних підходів</t>
  </si>
  <si>
    <t xml:space="preserve">Субвенція з державного бюджету  </t>
  </si>
  <si>
    <t>Поліпшення житлових умов  внутрішньо переміщених осіб, які захищали незалежність, суверенітет та територіальну цілісність України і брали безпосередню участь в антитерористичній операції та визнані особами з інвалідністю внаслідок війни ІІІ групи</t>
  </si>
  <si>
    <t>13.6.2.Грошова компенсація за належні для отримання жилі приміщення для деяких категорій осіб, які захищали незалежність, суверенітет та територіальну цілісність України, а також членів їх сімей,  які потребують поліпшення житлових умов</t>
  </si>
  <si>
    <t>Підвищення ефективності надання  послуг бездомним особам та особам, звільненим з місць позбавлення волі, сприяння їх реінтеграції у суспільство</t>
  </si>
  <si>
    <t>15. Забезпечення виконання наданих законодавством повноважень у сфері соціального захисту</t>
  </si>
  <si>
    <t xml:space="preserve">7.2.1.Утримання Центру комплексної реабілітації для дітей з інвалідністю  Житомирської міської ради 
</t>
  </si>
  <si>
    <t xml:space="preserve">10.8. Організовувати проведення громадських робіт
</t>
  </si>
  <si>
    <t>Відповідно до професійних програм</t>
  </si>
  <si>
    <t>Забезпечення добробуту та покращення соціального самопочуття найменшзахищених верств населення</t>
  </si>
  <si>
    <t>Забезпечення належного соціального захисту окремих категорій громадян</t>
  </si>
  <si>
    <t>14.3. Забезпечити надання соціальних послуг для осіб різних вікових категорій і соціальних груп</t>
  </si>
  <si>
    <t>8.3. Забезпечити реалізацію соціальних проєктів</t>
  </si>
  <si>
    <t>16.1.1. Організація надання адміністративних послуг, в тому числі послуг соціального характеру  в форматі "Прозорий офіс" за адресою: м.Житомир, площа Польова,8</t>
  </si>
  <si>
    <t>Департамент соціальної політики Житомирської міської ради,  ЖОГО "Милосердя"</t>
  </si>
  <si>
    <t xml:space="preserve">Управління охорони здоров’я Житомирської  міської ради,
відокремлений підрозділ БО «Комплексний заклад соціального захисту для осіб, що потрапили в складні життєві обставини» (за згодою)
</t>
  </si>
  <si>
    <t xml:space="preserve">Житомирський міський територіальний центр соціального обслуговування (надання соціальних послуг) Житомирської міської ради,
 відокремлений підрозділ БО «Комплексний заклад соціального захисту для осіб, що потрапили в складні життєві обставини» (за згодою)
</t>
  </si>
  <si>
    <t>16.1. 2. Взаємодія під час реконструкції приміщень адміністративної будівлі  Богунської районної ради м.Житомира,  пов'язана зі створенням і забезпеченням функціонування центрів надання адміністративних послуг, у тому числі послуг соціального характеру в форматі "Прозорий офіс" за адресою: м.Житомир, вул.Перемоги,55</t>
  </si>
  <si>
    <t xml:space="preserve">Державний бюджет   </t>
  </si>
  <si>
    <t>4.2.1.Надання допомоги сім’ям з дітьми, виплата компенсацій окремим категоріям населення, підтримка малих групових будинків та оплата послуг з догляду за дитиною</t>
  </si>
  <si>
    <t>8.5.2. Забезпечення фінансування соціальних послуг у сфері соціального захисту відповідно до соціальних замовлень</t>
  </si>
  <si>
    <t>Відповідно до цільових Програм</t>
  </si>
  <si>
    <t>15.2.Створення порталу соціальної взаємодії</t>
  </si>
  <si>
    <t>15.2.1.Висвітлення в засобах масової інформації  щодо діяльності департаменту соціальної політики Житомирської міської ради, інформації громадян щодо окремих питань соціальної політики</t>
  </si>
  <si>
    <t>15.2.2.Створення сторінки в соцмережах з можливістю поширення інформації особами чи закладами, що потребують допомоги, про свої потреби та оприлюднення пропозицій щодо можливості допомоги</t>
  </si>
  <si>
    <t>8.5.Співпрацювати з інститутами громадянського суспільства, діяльність яких має соціальну спрямованість</t>
  </si>
  <si>
    <t>до Програми</t>
  </si>
  <si>
    <t>1.1.14. Забезпечення виплати поштових видатків для отримання адресних соціальних допомог</t>
  </si>
  <si>
    <t>2.1. Забезпечити підтримку найменш захищених верств населення</t>
  </si>
  <si>
    <t>2.2. Забезпечити відзначення окремих осіб до ювілейних, державних та святкових дат, проведення урочистих заходів,тощо</t>
  </si>
  <si>
    <t>8.6. Залучати додаткові кошти на ринок соціальних послуг</t>
  </si>
  <si>
    <t>9.3.1. Придбання та оновлення  громадського транспорту або забезпечення громадського транспорту засобами, що відповідають потребам осіб з обмеженими фізичними можливостями та інших маломобільних груп населення (на кожному маршруті)</t>
  </si>
  <si>
    <t>9.5. Створити умови для вільного пересування вулицями міста осіб з інвалідністю та інших маломобільних груп населення</t>
  </si>
  <si>
    <t>9.6.1. Забезпечення під час будівництва, реконструкції, капітального ремонту об’єктів житлового та громадського призначення усіх форм власності дотримання вимог чинного законодавства і державних будівельних норм щодо створення безперешкодного доступу для осіб з інвалідністю та інших маломобільних груп населення до цих об’єктів</t>
  </si>
  <si>
    <t>9.7.1. Надання транспортних соціальних послуг автомобілем соціальне таксі особам з інвалідністю I  та II групи із захворюваннями опорно-рухового апарату, які пересуваються на інвалідних візках, та з інвалідністю 1 групи по зору та іншим потребуючим відповідно до Положення</t>
  </si>
  <si>
    <t xml:space="preserve">9.2. Створити базу даних об'єктів, які мають бути пристосовані для осіб з обмеженими фізичними можливостями, інших маломобільних груп населення </t>
  </si>
  <si>
    <t xml:space="preserve">Управління: транспорту і зв'язку, комунального господарства;
КП „Інспекція з благоустрою 
м. Житомира” Житомирської міської ради
</t>
  </si>
  <si>
    <t xml:space="preserve">12.2.1. Вирішення соціально-побутових проблем внутрішньо переміщених осіб </t>
  </si>
  <si>
    <t xml:space="preserve">12.2.2.Формування фонду житла для тимчасового проживання ВПО шляхом придбання у комунальну власність житла для надання в тимчасове користування внутрішньо переміщеним особам
</t>
  </si>
  <si>
    <t>13.1.1. Створення реєстру осіб та обліку одержувачів послуг і допомог, наданих з бюджетів усіх рівнів та інших джерел фінансування</t>
  </si>
  <si>
    <t>13.1.2. Визначення соціально-побутових потреб сімей загиблих (постраждалих) учасників АТО/ООС (заповнення соціального паспорта)</t>
  </si>
  <si>
    <t>13.7.3.Організація санаторно-курортного лікування постраждалих учасників Революції Гідності та учасників АТО/ООС</t>
  </si>
  <si>
    <t>Поліпшення соціального захисту учасників АТО/ООС</t>
  </si>
  <si>
    <t>13.8.1. Звільнення від сплати за харчування дітей, один з батьків яких загинув (помер)  чи пропав безвісти під час проходження військової служби, є учасником бойових дій в зоні АТО/ООС, особою з інвалідністю війни в результаті участі в АТО/ООС, особою, яка брала участь в АТО/ООС</t>
  </si>
  <si>
    <t xml:space="preserve">13.8.2. Надання в першочерговому порядку місць в закладах дошкільної освіти дітям військовослужбовців (діти, один з батьків яких загинув (помер) чи пропав безвісти під час проходження військової служби, є учасником бойових дій в зоні АТО/ООС, особою з інвалідністю війни в результаті участі в АТО/ООС, особою, яка брала участь в АТО/ООС
</t>
  </si>
  <si>
    <t>13.7. Забезпечити оздоровлення  та санаторно-курортне лікування сімей учасників  АТО/ООС</t>
  </si>
  <si>
    <t>13.9. Забезпечити надання медичних послуг учасникам АТО/ООС та членам їх сімей</t>
  </si>
  <si>
    <t>13.12. Забезпечити додаткову підтримку сімей загиблих учасників АТО/ООС</t>
  </si>
  <si>
    <t>16.1.  Забезпечити покращення якості надання послуг у сфері соціальної політики</t>
  </si>
  <si>
    <t xml:space="preserve">Житомирський міський центр зайнятості (за згодою) Департамент соціальної політики Житомирської  міської ради
</t>
  </si>
  <si>
    <t>Додаток 1</t>
  </si>
  <si>
    <t xml:space="preserve">Управління: капітального будівництва;
комунального господарства;
житлового господарства;
охорони здоров’я; культури;
сім’ї, молоді та спорту міської ради;
департаменти: соціальної політики; освіти;
містобудування та земельних відносин Житомирської міської ради
</t>
  </si>
  <si>
    <t>13.7.2.Відшкодування вартості санаторно-курортного лікування членів сімей загиблих учасників АТО/ООС та членів сімей загиблих учасників АТО/ООС з дітьми до 7 років або виплата грошової компенсації його вартості відповідно до заяв</t>
  </si>
  <si>
    <t>4. Забезпечення підтримки окремих категорій громадян шляхом надання соціальних допомог, пільг та житлових субсидій</t>
  </si>
  <si>
    <t>11. Забезпечення підтримки батьків-вихователів , дітей-сиріт та дітей, позбавлених батьківського піклування, які виховуються у дитячих будинках сімейного типу та прийомних сім'ях</t>
  </si>
  <si>
    <t xml:space="preserve">11.2.2. Придбання житла та приміщень для розвитку сімейних та інших форм виховання, наближених до сімейних, забезпечення житлом дітей-сиріт, дітей, позбавлених батьківського піклування, осіб з їх числа
</t>
  </si>
  <si>
    <t>1.1.Забезпечити надання адресних соціальних допомог</t>
  </si>
  <si>
    <t>Джерела фінансування</t>
  </si>
  <si>
    <t>9.7.Забезпечити надання транспортних соціальних послуг автомобілем соціальне авто</t>
  </si>
  <si>
    <t xml:space="preserve">9.6.Здійснювати контроль за дотриманням ДБН щодо безперешкодного доступу </t>
  </si>
  <si>
    <t>4.2. Забезпечити виплати деяких видів допомог, компенсацій, грошового забезпечення та оплата послуг окремим категоріям населення</t>
  </si>
  <si>
    <t>Управління транспорту і зв'язку Житомирської міської ради</t>
  </si>
  <si>
    <t>18.1.5. Вжиття заходів щодо використання гендерночутливого та недискримінаційного мовлення під час надання соціальних послуг</t>
  </si>
  <si>
    <t>18.1.1. Проведення гендерного аналізу представництва жінок та чоловіків у закладах, установах системи соціального захисту та інших закладах, які надають соціальні послуги</t>
  </si>
  <si>
    <t>Визначення частки жінок і чоловіків у загальній чисельності штату</t>
  </si>
  <si>
    <t>Сприяння рівних і незалежних від статі можливостей професійного розвитку, кар'єрного зростання</t>
  </si>
  <si>
    <t>Професійний розвиток  працівників, яким цікаво дізнатися про питання гендера та гендерної толерантності, запобігання гендерної дискримінації, забезпечення рівних можливостей для людей незалежно від статі.</t>
  </si>
  <si>
    <t>Створення належних, безпечних і здорових умов праці, запобігання нещасним випадкам в установах та закладах, які надають соціальні послуги.</t>
  </si>
  <si>
    <t>Визначення рівня забезпечення потреб та задоволення інтересів жінок і чоловіків та/або їх груп у процесі надання соціальних послуг, а також виявлення гендерних розривів, гендерної дискримінації та причин їх виникнення</t>
  </si>
  <si>
    <t xml:space="preserve">Подолання складних життєвих обставин певних категорій отримувачів соціальних послуг та їх мінімізація </t>
  </si>
  <si>
    <t>Забезпечення найкращих інтересів отримувачів соціальних послуг - дії та рішення, спрямовані на задоволення індивідуальних потреб отримувачів соціальних послуг відповідно до віку, статі, стану здоров’я</t>
  </si>
  <si>
    <t>Запобігання будь-яких форм насильства та дискримінації</t>
  </si>
  <si>
    <t>18.2. Забезпечити рівні умови для отримання послуг різними групами жінок та чоловіків/ дівчат та хлопчиків</t>
  </si>
  <si>
    <t>18.1.4. Забезпечення комфортних, безпечних умов праці в установах та закладах, які надають соціальні послуги, в т.ч., безбар'єрність і захист від різних форм насильства та дискримінації</t>
  </si>
  <si>
    <t>Разом</t>
  </si>
  <si>
    <t>Визначення типових стратегій і тактик, гендерний
специфічний вибір одиниць лексикону, способи досягнення успіху в комунікації, переваги
у виборі лексики, синтаксичних конструкцій тощо.</t>
  </si>
  <si>
    <t>Забезпечення рівного доступу до інформації про надання соціальних послуг</t>
  </si>
  <si>
    <t>Розподілення функцій організацій щодо надання окремих послуг та категорій клієнтів, оптимізація процесу надання соціальних послуг для збільшення їх доступності та забезпечення своєчасності</t>
  </si>
  <si>
    <t>Департамент соціальної політики Житомирської міської ради,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t>
  </si>
  <si>
    <t>18.2.1. Удосконалення організації надання послуг у сфері соціального захисту на основі принципів гендерної рівності з урахуванням практичних та стратегічних потреб жінок і чоловіків  / дівчат та хлопчиків</t>
  </si>
  <si>
    <t>18.2.3. Вивчення рівня задоволеності  жінок і чоловіків соціальними послугами та удосконалення надання послуг за результатами вивчення</t>
  </si>
  <si>
    <t>18.2.4. Інформування населення про перелік соціальних послуг, їх зміст і порядок надання з урахуванням доступних каналів комунікації для жінок і чоловіків та/або їх груп</t>
  </si>
  <si>
    <t>18.2.5. Забезпечення безпеки, захисту від будь-яких форм насильства та дискримінації при наданні соціальних послуг</t>
  </si>
  <si>
    <t>18.2.6. Проведення обліку відвідувачів закладів системи соціального захисту та інших закладів, які надають соціальні послуги, з урахуванням їх віку, статі, місця проживання</t>
  </si>
  <si>
    <t>18.2.7. Надання простих соціальних послуг, що передбачають узгоджені дії фахівців з надання постійної або систематичної допомоги (догляд, соціальна адаптація, соціальна інтеграція тощо), орієнтовані на жінок та чоловіків та/або їх груп,  дівчат та хлопчиків</t>
  </si>
  <si>
    <t>18.2.8. Надання комплексних спеціалізованих послуг, що надаються певній категорії отримувачів соціальних послуг (внутрішньо переміщеним особам, учасникам АТО/ООС, особам із психічними розладами) з врахуванням статево-вікових обставин</t>
  </si>
  <si>
    <t>18.2.9. Надання допоміжних соціальних послуг, зокрема у вигляді натуральної допомоги жінкам та чоловікам (продуктами харчування, предметами і засобами особистої гігієни, санітарно-гігієнічні засоби для прибирання, засобами догляду,  одягом, взуттям та іншими предметами першої необхідності, організація харчування)</t>
  </si>
  <si>
    <t>18.1.2. Надання рекомендацій щодо недискримінацій умов прийому на роботу та під час робочого процесу в закладах, установах системи соціального захисту та інших закладах, які надають соціальні послуги</t>
  </si>
  <si>
    <t>17. Забезпечення надання додаткових соціальних гарантій мешканцям села Вереси</t>
  </si>
  <si>
    <t>17.1. Виплата адресних грошових допомог з нагоди відзначення Дня Перемоги над нацизмом у Другій світовій війні, Дня громадян похилого віку, дня захисника України, з нагоди святкування ювілейних дат та інше</t>
  </si>
  <si>
    <t>17.1.1.Надання адресної матеріальної допомоги мешканцям села Вереси</t>
  </si>
  <si>
    <t>17.1.2. Придбання ритуальних вінків, квітів та іншої продукції для вшанування пам'яті померлих (загиблих) мешканців села Вереси</t>
  </si>
  <si>
    <t>17.1.3. Надання соціальної підтримки учасникам антитерористичної операції /ООС та членам сімей загиблих учасників АТО/ООС (співфінансування-відшкодування з місцевого бюджету 50 відсотків санаторних витрат на лікування та медичну реабілітацію, в тому числі стоматологічного, учасників АТО/ООС, членів сімей загиблих учасників АТО/ООС)</t>
  </si>
  <si>
    <t>17.1.4.Надання одноразової допомоги для сплати житлово-комунальних послуг особам з інвалідністю по зору 1 та 2 групи</t>
  </si>
  <si>
    <t>17.1.6. Поштові видатки на виплату різних видів допомог</t>
  </si>
  <si>
    <t>ПАТ "Укртелеком" Житомирська філія</t>
  </si>
  <si>
    <t>виробничий підрозділ Житомирська дистанція сигналізації та зв'язку регіональної філії "Південно-Західна залізниця" АТ "Українська залізниця"</t>
  </si>
  <si>
    <t xml:space="preserve">5.1.2.  Відшкодування вартості проїзду один раз на рік громадянам, які постраждали внаслідок Чорнобильської катастрофи
</t>
  </si>
  <si>
    <t>18.1. Врахувати гендерні підходи у професійній діяльності надавачів послуги (персоналу) та в організації роботи колективів закладів та установ, які надають соціальні послуги</t>
  </si>
  <si>
    <t>18.1.3. Проведення навчання (семінарів, тренінгів тощо) для працівників/працівниць соціальної сфери щодо впровадження гендерного підходу у професійній діяльності</t>
  </si>
  <si>
    <t>15.3.Забезпечити навчання спеціалістів департаменту соціальної політики Житомирської міської ради</t>
  </si>
  <si>
    <t>15.3.1. Підвищення професійної кваліфікації спеціалістів департаменту соціальної політики Житомирської міської ради</t>
  </si>
  <si>
    <t>15.4.Забезпечити роботу ради опіки та піклування над недієздатними (обмежено дієздатними) повнолітніми особами, управління та встановлення опіки над майном вищезазначених осіб, госпіталізації та амбулаторного лікування недієздатних осіб</t>
  </si>
  <si>
    <t>15.5.Забезпечити організацію сталої роботи органів соціальної сфери Житомирської міської ради</t>
  </si>
  <si>
    <t>15.5.1.Проведення обстеження матеріально-побутових умов проживання соціально вразливих мешканців громади</t>
  </si>
  <si>
    <t>15.5.2.Проведення роботи на протидію поширення та мінімізацію негативних наслідків епідемій, зокрема коронавірусної інфекції</t>
  </si>
  <si>
    <t>15.5.3.Підтримка функціонування серверів і комунікацій інформаційної бази для забезпечення виплат соціального характеру</t>
  </si>
  <si>
    <t xml:space="preserve">Забезпечення швидкого реагування на обставини, що загрожують життю та/або здоров'ю жінок та чоловіків </t>
  </si>
  <si>
    <t>Встановлення партнерських відносин, підтримка довіри до влади</t>
  </si>
  <si>
    <t>Орієнтовний обсяг фінансування по роках, тис.грн</t>
  </si>
  <si>
    <t>Директор департаменту соціальної                                        політики Житомирської міської ради</t>
  </si>
  <si>
    <t xml:space="preserve">Місцевий бюджет
</t>
  </si>
  <si>
    <t>Надання додаткових соціальних гарантій</t>
  </si>
  <si>
    <t>4.3. Забезпечити надання компенсаційних виплат</t>
  </si>
  <si>
    <t>8. Активізація роботи з громадськими об'єднаннями Житомирської міської територіальної громади та ефективна співпраця з соціальними партнерами</t>
  </si>
  <si>
    <t>Напрямки діяльності, завдання та заходи реалізації Комплексної Програми соціального захисту населення Житомирської міської територіальної громади на 2021-2025 роки</t>
  </si>
  <si>
    <t>Департамент соціальної політики Житомирської міської ради, громадські об'єднання  Житомирської міської територіальної громади</t>
  </si>
  <si>
    <t xml:space="preserve">Забезпечення підтримки громадян – членів громадських об'єднань ветеранів та осіб з інвалідністю, а також окремих громадян  Житомирської міської територіальної громади
</t>
  </si>
  <si>
    <t>Департамент соціальної політики Житомирської міської ради, громадські об'єднання Житомирської міської  територіальної громади</t>
  </si>
  <si>
    <t>Забезпечення соціальної підтримки пенсіонерів, осіб з інвалідністю, малозабезпечених верств населення та інших категорій громадян Житомирської міської територіальної громади</t>
  </si>
  <si>
    <t>Забезпечення соціальною підтримкою окремих категорій громадян Житомирської міської територіальної громади</t>
  </si>
  <si>
    <t>Надання додаткових гарантій соціального захисту мешканцям  Житомирської міської територіальної громади</t>
  </si>
  <si>
    <t>Надання додаткових гарантій соціального захисту окремим категоріям населення Житомирської міської  територіальної громади</t>
  </si>
  <si>
    <t>Надання додаткових гарантій соціального захисту мешканцям Житомирської міської територіальної громади</t>
  </si>
  <si>
    <t>Посилення шанобливого ставлення до мешканців Житомирської міської  територіальної громади</t>
  </si>
  <si>
    <t>Забезпечення надання пільг окремим категоріям громадян-мешканцям Житомирської міської територіальної громади з послуг зв’язку</t>
  </si>
  <si>
    <t>4.3.2 Проведення компенсаційних виплат на пільговий проїзд автомобільним транспортом окремим категоріям громадян-мешканцям Житомирської міської територіальної громади</t>
  </si>
  <si>
    <t>4.3.3  Проведення компенсаційних виплат за пільговий проїзд окремих категорій громадян-мешканців Житомирської міської територіальної громади на залізничному транспорті</t>
  </si>
  <si>
    <t>Забезпечення надання компенсаційних виплат на пільговий проїзд окремим категоріям громадян-мешканцям Житомирської міської територіальної громади на залізничному транспорті</t>
  </si>
  <si>
    <t>8.2. Залучати громадськість  Житомирської міської  територіальної громади до реалізації соціальних ініціатив</t>
  </si>
  <si>
    <t>8.2.1. Проведення соціальнo-культурних заходів, спрямованих на підвищення громадської активності соціально незахищених верств населення Житомирської міської  територіальної громади, їх активізацію та соціальну свідомість</t>
  </si>
  <si>
    <t xml:space="preserve">Департамент  соціальної політики Житомирської міської ради,
громадські та благодійні об'єднання Житомирської міської територіальної громади (за згодою)
</t>
  </si>
  <si>
    <t>Зростання активності громадян, громадських об'єднань, залучених до процесу розвитку громади Житомирської міської територіальної громади</t>
  </si>
  <si>
    <t xml:space="preserve">10.8.1. Організація проведення громадських робіт на підприємствах комунальної власності та інших підприємствах, установах та організаціях Житомирської міської  територіальної громади
</t>
  </si>
  <si>
    <t>Залучення безробітних до участі у громадських роботах на підприємствах комунальної власності та інших підприємствах, установах та організаціях, які матимуть суспільну користь для Житомирської міської територіальної громади</t>
  </si>
  <si>
    <t>Надання додаткових гарантій соціального захисту окремим категоріям населення Житомирської міської територіальної громади</t>
  </si>
  <si>
    <t>Залучення інститутів громадянського суспільства соціального спрямування до співпраці, забезпечення громадської активності об'єднань</t>
  </si>
  <si>
    <t>Департамент соціальної політики Житомирської міської ради, громадські об'єднання Житомирської міської  територіальної громади (за згодою)</t>
  </si>
  <si>
    <t>8.3.1. Надання фінансової та організаційної підтримки на реалізацію соціальних проєктів громадськими та благодійними об'єднаннями Житомирської міської  територіальної громади, спрямованих на допомогу малозахищеним верствам населення, на залучення їх до активного способу життя та довголіття</t>
  </si>
  <si>
    <t xml:space="preserve">8.5.1. Забезпечення співпраці з міською Організацією Товариства Червоного Хреста України, релігійними конфесіями, благодійними об'єднаннями і фондами з метою спільної координації дій щодо соціального захисту жителів Житомирської міської територіальної громади </t>
  </si>
  <si>
    <t xml:space="preserve">Департамент
соціальної політики Житомирської міської ради;
міський центр соціальних служб для сім’ї, дітей та молоді;
департамент освіти міської ради,
громадські та благодійні об'єднання  Житомирської міської територіальної громади  (за згодою)
</t>
  </si>
  <si>
    <t>Департамент соціальної політики Житомирської міської ради, громадські та благодійні об'єднання Житомирської міської територіальної громади</t>
  </si>
  <si>
    <t xml:space="preserve">Департамент
соціальної політики Житомирської міської ради, громадські об'єднання Житомирської міської  територіальної громади  
</t>
  </si>
  <si>
    <t xml:space="preserve">Сприяння активному довголіттю мешканцям
Житомирської міської  територіальної громади
</t>
  </si>
  <si>
    <t xml:space="preserve">Департамент
соціальної політики Житомирської міської ради,
громадські об'єднання Житомирської міської територіальної громади  
</t>
  </si>
  <si>
    <t>8.6.1 Організація роботи по залученню додаткових коштів на ринок соціальних послуг та підвищенню інтересу організацій, що надають гранти,  до роботи громадських об'єднань в сфері соціального захисту</t>
  </si>
  <si>
    <t xml:space="preserve">                                                                                                                                                                                                                                                                                                                                               18. Врахування гендерних підходів у сфері соціального захисту населення Житомирської міської  територіальної громади</t>
  </si>
  <si>
    <t>Створення сприятливих умов для забезпечення  своєчасного надання соціальних послуг для жінок і чоловіків та/або їх груп Житомирської міської територіальної громади</t>
  </si>
  <si>
    <t>15.2.3.Узагальнення інформації про діяльність всіх державних і громадських об'єднань у сфері соціальної підтримки і допомоги</t>
  </si>
  <si>
    <t xml:space="preserve">10.7. Сприяти у започаткуванні власної справи </t>
  </si>
  <si>
    <t>8.1. Створити сприятливі умови для забезпечення діяльності громадських об'єднань соціального спрямування Житомирської міської  територіальної громади</t>
  </si>
  <si>
    <t xml:space="preserve">10.6.4.Інформування безробітних щодо можливостей отримання безкоштовної дистанційної освіти та профорієнтаційних послуг на Iнтернет - ресурсах </t>
  </si>
  <si>
    <t xml:space="preserve">в т.ч. субвенція з обласного бюджету </t>
  </si>
  <si>
    <t xml:space="preserve">Департамент соціальної політики Житомирської міської ради                                              КП "ЖТТУ" Житомирської міської ради                                              Управління транспорту і зв'язку Житомирської міської ради                                                                                </t>
  </si>
  <si>
    <t>2.1.3. Забезпечення безоплатним гарячим харчуванням малозахищених верств населення Житомирської міської територіальної громади</t>
  </si>
  <si>
    <t>14.3.3.Забезпечення фінансування для здійснення заходів, спрямованих на соціальний захист бездомних осіб  та осіб, звільнених з місць позбавлення волі</t>
  </si>
  <si>
    <t>Забезпечення соціально-побутового обслуговування, відновлення соціальних виплат та допомог бездомним та особам, звільненим з місць позбавлення волі</t>
  </si>
  <si>
    <t xml:space="preserve">Департамент соціальної політики Житомирської міської ради, громадські об'єднання ветеранів та осіб з інвалідністю, які здійснюють діяльність на території Житомирської міської  територіальної громади </t>
  </si>
  <si>
    <t>Вікторія КРАСНОПІР</t>
  </si>
  <si>
    <t>1.1.15.Надання  фінансової допомоги члену Національної збірної команди України з триатлону Єлістратовій Ю.О. для забезпечення участі у міжнародних змаганнях</t>
  </si>
  <si>
    <t>1.1.16.Надання  фінансової допомоги члену Національної збірної команди України з триатлону Мартиненку Є.В. для забезпечення участі у міжнародних змаганнях</t>
  </si>
  <si>
    <t>за рахунок коштів обласного бюджету</t>
  </si>
  <si>
    <t>Місцевий бюджет, інші джерела не заборонені законодавством</t>
  </si>
  <si>
    <t>13.14.5. Здійснення заходів із професійної реадаптації, проходження освітньо-професійної підготовки, перепідготовки, підвищення кваліфікації учасників АТО/ООС, Революції Гідності та членів сімей загиблих (померлих) таких осіб-мешканців Житомирської міської територіальної громади, спрямованих на сприяння підприємницької ініціативи, підвищення їх конкурентноспроможності на ринку праці (співфінансування - 50% відшкодування з місцевого бюджету)</t>
  </si>
  <si>
    <t>13.14.3.Організація надання послуг з соціальної та професійної адаптації постраждалих учасників Революції Гідності , учасників АТО/ООС та членів сімей загиблих (померлих) таких осіб</t>
  </si>
  <si>
    <t>18.2.2. Забезпечення системності, безперебійного та своєчасного надання соціальних послуг. Забезпечення графіків роботи закладів з урахуванням можливостей отримання послуг у зручний час для жінок і чоловіків та/або їх груп</t>
  </si>
  <si>
    <t>18.2.10. Надання екстрено (кризово) - невідкладного втручання (протягом доби) у зв’язку з обставинами, що загрожують життю та/або здоров'ю жінок та чоловіків та/або їх груп, отримувачів соціальних послуг</t>
  </si>
  <si>
    <t>в т.ч. субвенція з обласного бюджету</t>
  </si>
  <si>
    <t>13.14.6. Надання одноразової грошової допомоги членам сімей осіб, смерть яких пов'язана з участю в масових акціях громадського протесту, що відбулися у період з 21 листопада 2013 року по 21 лютого 2014 року та особам, які отримали тілесні ушкодження, побої, мордування під час участі в зазначених акціях</t>
  </si>
  <si>
    <t>3.1.1. Надання одноразової соціальної матеріальної допомоги Почесним громадянам міста Житомира та неповнолітнім дітям померлого Почесного громадянина до досягнення ними повноліття</t>
  </si>
  <si>
    <t>Надання додаткових соціальних гарантій Почесним громадянам міста Житомира та членам їх сімей</t>
  </si>
  <si>
    <t>субвенція з державного бюджету</t>
  </si>
  <si>
    <t>місцевий бюджет</t>
  </si>
  <si>
    <t>7.2.2. Реконструкція Центру комплексної реабілітації для дітей з інвалідністю Житомирської міської ради                                                  м.Житомир, вул.С.Ріхтера,23,                      в т.ч.</t>
  </si>
  <si>
    <t>виготовлення проектно-кошторисної документації для обладнання сенсорної кімнати для інклюзивних дітей</t>
  </si>
  <si>
    <t>виготовлення проектно-кошторисної документації для обладнання соляної кімнати для інклюзивних дітей</t>
  </si>
  <si>
    <t xml:space="preserve">обладнання сенсорної кімнати для інклюзивних дітей        </t>
  </si>
  <si>
    <t xml:space="preserve">обладнання соляної  кімнати для інклюзивних дітей          </t>
  </si>
  <si>
    <t>Субвенція з державного бюджету місцевим бюджетам на здійснення заходів щодо соціально-економічного розвитку окремих територій (розпорядження Кабінету Міністрів України від 28.10.2021 № 1337-р)</t>
  </si>
  <si>
    <t>4.3.4. Відшкодування втрат КП "Житомирське трамвайно - тролейбусне управління" Житомирської міської ради за пільгове перевезення студентів та учнів-мешканців Житомирської міської територіальної громади</t>
  </si>
  <si>
    <t>3.1.2. Надання пільг особам з інвалідністю по зору 1 та 2 групи та членам їх сімей на оплату житлово-комунальних послуг</t>
  </si>
  <si>
    <t xml:space="preserve">4.3.1. Надання пільг окремим категоріям громадян-мешканцям Житомирської міської територіальної громади з послуг зв’язку, в т.ч.
</t>
  </si>
  <si>
    <t>1.1.5. Надання адресної соціальної матеріальної допомоги багатодітним родинам, які мають шість і більше дітей (на неповнолітніх дітей)</t>
  </si>
  <si>
    <t>1.1.6. Надання щомісячної адресної соціальної матеріальної допомоги на дітей в сім'ях, в яких народилась трійня, в розмірі 50% прожиткового мінімуму відповідної вікової категорії на кожну дитину до досягнення 3-х річного віку</t>
  </si>
  <si>
    <t>1.1.7. Надання одноразової адресної соціальної матеріальної допомоги на відшкодування вартості житлово-комунальних послуг особам з інвалідністю 1 та 2 групи по зору</t>
  </si>
  <si>
    <t>1.1.8. Надання адресної соціальної матеріальної допомоги хворим з хронічною нирковою недостатністю, які отримують програмний гемодіаліз, для часткового відшкодування витрат вартості медикаментів, інших супутніх матеріалів (згідно інформації управління охорони здоров'я міської ради)</t>
  </si>
  <si>
    <t xml:space="preserve">1.1.10. Надання адресної соціальної матеріальної допомоги на поховання окремих категорій громадян
</t>
  </si>
  <si>
    <t>1.1.11. Надання адресної соціальної матеріальної допомоги на поховання деяких категорій осіб виконавцю волевиявлення померлого або особі, яка зобов’язалась поховати померлого</t>
  </si>
  <si>
    <t>1.1.13. Надання адресної соціальної матеріальної допомоги хворим на фенілкетонурію, старшим 14 років,  на придбання лікувального харчування</t>
  </si>
  <si>
    <t>2.2.1. Здійснення вшанування мешканців Житомирської міської  територіальної громади  з врученням квітів, подарунків, сувенірів, грамот, подяк тощо та інші аналогічні видатки</t>
  </si>
  <si>
    <t>3.1.4. Надання пільг особам, які мають почесне звання "Заслужений донор України" на житлово-комунальні послуги</t>
  </si>
  <si>
    <t>2022-2025</t>
  </si>
  <si>
    <t>11.1.1 Надання адресної соціальної матеріальної допомоги батькам-вихователям дитячих будинків сімейного типу за клопотанням служби (управління) у справах дітей Житомирської міської ради</t>
  </si>
  <si>
    <t>12.1.2.Надання щомісячної адресної соціальної допомоги внутрішньо переміщеним особам для покриття витрат на проживання, в тому числі на оплату житлово-комунальних послуг</t>
  </si>
  <si>
    <t>6.1.1. Проведення організаційної роботи по забезпеченню  технічними та іншими засобами реабілітації  осіб з інвалідністю та інших окремих категорій населення</t>
  </si>
  <si>
    <t xml:space="preserve">7.3.2. Надання соціальних послуг особам/сім'ям, які мають ризик або потрапили у складні життєві обставини відповідно до державних стандартів соціальних послуг  </t>
  </si>
  <si>
    <t xml:space="preserve">7.3.3.Здійснення соціальної роботи з особами/сім'ями, які мають ризик або потрапили у складні життєві обставини, а саме: виявлення  осіб/сімей зазначеної категорії; проведення оціювання потреб, ведення  обліку,   проведення групових заходів, груп взаємопідтримки, соціальних акцій тощо </t>
  </si>
  <si>
    <t>7.3.4. Здійснення  моніторингу та контролю   щодо цільового використання державної соціальної допомоги сім'ям при народженні дитини  та одиноким матерям з метою недопущення потрапляння у складні життєві обставини</t>
  </si>
  <si>
    <t>7.3.5. Участь у організації створення та функціонування  патронатних сімей</t>
  </si>
  <si>
    <t>7.3.6. Організація надання особам, які постраждали від домашнього насильства, та особам, які постраждали від насильства за ознакою статі, комплексної соціальної допомоги та проведення просвітницької роботи щодо  рівних прав та можливостей отримання допомоги</t>
  </si>
  <si>
    <t>7.3.7. Організація  наставництва</t>
  </si>
  <si>
    <t xml:space="preserve">7.3.8. Підтримка та надання соціальних послуг учасникам АТО/ООС та їх сім'ям, внутрішньо переміщеним особам та їх сім'ям, сім'ям загиблих при виконанні службових обов'язків </t>
  </si>
  <si>
    <t xml:space="preserve">7.3.9.  Надання соціальних послуг, зорієнтованих на жінок і чоловіків\їх групи, та організація  групових заходів)  сім'ям, у яких виховуються діти з девіантною поведінкою, мають конфлікт із законом, та осіб, які повертаються з місць позбавлення волі, засудженим до покарань, не пов’язаних з позбавленням волі, та членам їх сімей </t>
  </si>
  <si>
    <t>8.1.1. Надання фінансової підтримки громадським об'єднанням ветеранів та осіб з інвалідністю Житомирської міської територіальної громади  на реалізацію проєктів (заходів) соціального спрямування (за результатами конкурсу), в т.ч.</t>
  </si>
  <si>
    <t>Громадська організація «Житомирська міська спілка ветеранів афганської війни»</t>
  </si>
  <si>
    <t>Житомирська міська організація ветеранів України</t>
  </si>
  <si>
    <t>Корольовська районна організація ветеранів України</t>
  </si>
  <si>
    <t>Громадська спілка "Дім ветерана"</t>
  </si>
  <si>
    <t>Житомирська обласна організація Українського товариства глухих</t>
  </si>
  <si>
    <t>Житомирська обласна організація Українського товариства сліпих</t>
  </si>
  <si>
    <t>Підвищення якості всебічної соціальної підтримки осіб та сімей, які мають ризик або потрапили у складні життєві обставини</t>
  </si>
  <si>
    <t>Житомирський міський центр соціальних служб міської ради, департамент соціальної політики Житомирської  міської ради</t>
  </si>
  <si>
    <t>Житомирський міський центр соціальних служб міської ради, служба (управління) у справах дітей міської ради, управління у справах сім'ї, молоді та спорту,  освіти,  охорони здоров’я міської ради, департамент соціальної політики Житомирської міської ради</t>
  </si>
  <si>
    <t>Житомирський міський центр соціальних служб міської ради, служба (управління) у справах дітей міської ради, управління у справах сім'ї, молоді та спорту,  освіти,  охорони здоров’я міської ради, громадські об'єднання (за згодою), департамент соціальної політики Житомирської міської ради</t>
  </si>
  <si>
    <t>Житомирський міський центр соціальних служб міської ради, служба (управління) у справах дітей, департамент соціальної політики міської ради, громадські об' єднання (за згодою)</t>
  </si>
  <si>
    <t>Житомирський міський центр соціальних служб міської ради, служба (управління) у справах дітей міської ради, управління  у справах сім'ї, молоді та спорту, освіти, охорони здоров’я міської ради, департамент соціальної політики Житомирської міської ради</t>
  </si>
  <si>
    <t>Житомирський міський центр соціальних служб міської ради, служба (управління) у справах дітей міської ради, громадські об'єднання(за згодою), департамент соціальної політики Житомирської міської ради</t>
  </si>
  <si>
    <t>Житомирський міський центр соціальних служб міської ради, служба (управління) у справах дітей міської ради, громадські об'єднання(за згодою), інші , департамент соціальної політики Житомирської міської ради</t>
  </si>
  <si>
    <t>Житомирський міський центр соціальних служб міської ради,  служба (управління)у справах дітей міської ради,  освіти, охорони здоров'я міської ради; держввні заклади та установи,  громадські об'єднання (за згодою), департамент соціальної політики Житомирської міської ради</t>
  </si>
  <si>
    <t>Житомирський міський центр соціальних служб міської ради, громадські об'єднання (за згодою), департамент соціальної політики Житомирської міської ради</t>
  </si>
  <si>
    <t>Житомирський міський центр соціальних служб міської ради, управління по зв’язках з громадськістю; громадські об'єднання (за згодою), департамент соціальної політики Житомирської міської ради</t>
  </si>
  <si>
    <t xml:space="preserve">13.2.1. Надання адресної соціальної матеріальної
допомоги учасникам антитерористичної операції/операції об'єднаних сил
</t>
  </si>
  <si>
    <t>13.2.2. Надання щомісячної адресної соціальної матеріальної допомоги на дітей загиблих (померлих)  військовослужбовців в розмірі 50 % прожиткового мінімуму для відповідної категорії громадян, встановленого відповідно до чинного законодавства України</t>
  </si>
  <si>
    <t>12.2.3.Грошова компенсація за належні для отримання жилі приміщення для внутрішньо переміщених осіб, які захищали незалежність, суверенітет та територіальну цілісність України, а також членів їх сімей, які потребують поліпшення житлових умов</t>
  </si>
  <si>
    <t>13.6.3.Грошова компенсація за належні для отримання жилі приміщення для деяких категорій осіб, які брали участь у бойових діях на території інших держав, а також членів їх сімей, які потребують поліпшення житлових умов</t>
  </si>
  <si>
    <t>1.1.3. Надання допомоги за рахунок коштів на виконання депутатських повноважень (забезпечення потреб виборчого округу за пропозиціями депутатів міської ради) згідно розпоряджень міського голови про надання адресних соціальних матеріальних допомог громадянам Житомирської міської територіальної громади за рахунок коштів для забезпечення потреб виборчого округу</t>
  </si>
  <si>
    <t xml:space="preserve">7.3.11.Забезпечення проведення новорічних та різдвяних заходів для дітей із сімей, які перебувають на обліку Житомирського міського центру соціальних служб міської ради
</t>
  </si>
  <si>
    <t xml:space="preserve">7.3.12. Створення та розповсюдження соціальної реклами (роздаткової та зовнішньої)  у вигляді  інформаційних листівок,  буклетів, плакатів, сіті-лайтів, білбордів, тематичних  відео-роликів для розміщення у ЗМІ (телебачення, радіо, інтернет-ресурси)
</t>
  </si>
  <si>
    <t>1.1.12. Надання одноразової грошової виплати в розмірі 10000 гривень особам, яким виповнилось 100 і більше років</t>
  </si>
  <si>
    <t>1.1.18. Надання цільової адресної соціальної матеріальної допомоги гр. Нетязі Луці Володимировичу на підготовку до участі у ХХІV Дефлімпійських іграх</t>
  </si>
  <si>
    <t>1.1.4. Надання щомісячної адресної соціальної матеріальної допомоги громадянам, які мають почесне звання "Заслужений донор України"</t>
  </si>
  <si>
    <t>12.1.1.Надання адресної соціальної матеріальної допомоги внутрішньо переміщеним особам на найм (оренду) житла, в т.ч. особам, житловий будинок/приміщення яких стало непридатним для проживання внаслідок повної руйнації з причини ракетно-бомбових ударів під час збройної агресії російської федерації</t>
  </si>
  <si>
    <t>Віктор КЛІМІНСЬКИЙ</t>
  </si>
  <si>
    <t>Секретар міської ради</t>
  </si>
  <si>
    <t>12.1.Забезпечити виплати адресної соціальної допомоги деяким особам  для покриття витрат на проживання</t>
  </si>
  <si>
    <t>11.1. Забезпечити надання адресної соціальної матеріальної допомоги батькам-вихователям дитячих будинків сімейного типу</t>
  </si>
  <si>
    <t xml:space="preserve">1.1.2. Надання адресної соціальної матеріальної допомоги пенсіонерам, особам з інвалідністю, малозабезпеченим верствам населення та іншим категоріям громадян Житомирської міської  територіальної громади; в тому числі надання одноразової адресної соціальної матеріальної допомоги сім’ям Захисників/Захисниць України та військовослужбовців, які загинули або померли внаслідок поранення, контузії чи каліцтва, одержаних під час виконання обов’язків військової служби (службових обов'язків), зокрема в зоні АТО/ООС під час безпосередньої участі в ній, в розмірі 100,0 тис.грн.
</t>
  </si>
  <si>
    <t>2021-2022</t>
  </si>
  <si>
    <t>Поліпшення житлових умов військовослужбовців, представників правоохоронних органів та інших формувань Житомирської міської територіальної громади</t>
  </si>
  <si>
    <t>2022-2023</t>
  </si>
  <si>
    <t>ВСЬОГО</t>
  </si>
  <si>
    <t xml:space="preserve">13.4.1. Звільнення від сплати житлово-комунальних послуг членів сімей загиблих (померлих) учасників АТО/ООС, Захисників/Захисниць України (50% відшкодування з місцевого бюджету)
</t>
  </si>
  <si>
    <t xml:space="preserve">Поліпшення соціального захисту сімей загиблих (померлих) учасників АТО/ООС, Захисників/Захисниць України
</t>
  </si>
  <si>
    <t>Виконавчий комітет Житомирської міської ради, Дієцезіальний благодійний фонд "Карітас-Спес" Київсько-Житомирської дієцезії Римсько-Католицької церкви в Україні, департамент соціальної політики Житомирської міської ради, управління соціального захисту населення Богунського та Корольовського районів ДСП ЖМР</t>
  </si>
  <si>
    <t>13.6.4.Грошова компенсація за належні для отримання жилі приміщення військовослужбовцям, представникам правоохоронних органів та інших формувань, що функціонують на території Житомирської міської територіальної громади</t>
  </si>
  <si>
    <t>Вшанування пам'яті осіб, які загинули при захисті Батьківщини</t>
  </si>
  <si>
    <t>13.14.4. Надання одноразової грошової допомоги в разі загибелі (смерті) або інвалідності деяких категорій осіб відповідно до Закону України "Про статус ветеранів війни, гарантії їх соціального захисту"</t>
  </si>
  <si>
    <t xml:space="preserve">10.1.4.Створення сприятливого середовища для започаткування підприємницької діяльності шляхом надання одноразової допомоги по безробіттю  для організації такої діяльності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</si>
  <si>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</si>
  <si>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</si>
  <si>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</si>
  <si>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</si>
  <si>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</si>
  <si>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</si>
  <si>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</si>
  <si>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економічного розвитку Житомирської міської ради,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</si>
  <si>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</si>
  <si>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</si>
  <si>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згодою),департамент соціальної політики Житомирської  міської ради
</t>
  </si>
  <si>
    <t xml:space="preserve">Житомирський міський центр зайнятості, департамент економічного розвитку Житомирської міської ради, 
департамент соціальної політики Житомирської міської ради
</t>
  </si>
  <si>
    <t xml:space="preserve">Департамент соціальної політики Житомирської міської ради,
управління соціального захисту населення Богунського району,управління соціального захисту населення Корольовського району,
ЖО "Фонд соціального захисту осіб з інвалідністю",
Комунальні підприємства , інші
</t>
  </si>
  <si>
    <t xml:space="preserve">10.3.2 Забезпечення  видачі ваучерів для перепідготовки, спеціалізації, підвищення кваліфікації за професіями та спеціальностями для пріоритетних видів економічної діяльності:
- особам віком старше 45 років, страховий стаж яких становить не менше 15 років;
-  звільненим з військової служби (крім військовослужбовців строкової служби);
- особам, звільненим з військової служби після участі у проведенні АТО/ООС, з числа осіб з інвалідністю  до отримання права на пенсію;
- внутрішньо переміщеним особам працездатного віку за відсутності підходящої роботи
</t>
  </si>
  <si>
    <t xml:space="preserve">10.5.1. Проведення семінарів, тренінгів та інших заходів, спрямованих на вирішення питання зайнятості молоді </t>
  </si>
  <si>
    <t>Департамент соціальної політики Житомирської міської ради, виконавчий комітет Житомирської міської ради, відділ по обліку та розподілу жилої площі Житомирської міської ради</t>
  </si>
  <si>
    <t xml:space="preserve">12.2.4.Відшкодування витрат виконавчому комітету міської ради за електроенергію, водопостачання та водовідведення для безкоштовного харчування внутрішньо переміщених осіб та вразливих груп населення, спожиті в рамках проєкту "Соціальна кухня" згідно з договором про співпрацю між виконавчим комітетом Житомирської міської ради та Дієцезіальним благодійним фондом "Карітас-Спес" Київсько-Житомирської дієцезії Римсько-Католицької церкви в Україні </t>
  </si>
  <si>
    <t>13.2. Підвищення рівня соціального захисту учасників АТО/ООС, Захисників та Захисниць України, членів їх сімей</t>
  </si>
  <si>
    <t xml:space="preserve">Забезпечення соціальної підтримки учасників АТО/ООС, Захисників та Захисниць України, членів їх сімей </t>
  </si>
  <si>
    <t>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t>
  </si>
  <si>
    <t xml:space="preserve">Житомирський міський центр зайнятості (за згодою),  департамент соціальної політики Житомирської міської ради,
управління у справах сім'ї, молоді та спорту міської ради 
</t>
  </si>
  <si>
    <t>Виконавчий комітет Житомирської міської ради , служба (управління) у справах дітей Житомирської міської ради,  департамент соціальної політики Житомирської міської ради</t>
  </si>
  <si>
    <t>Управління капітального будівництва Житомирської міської ради,  департамент соціальної політики Житомирської міської ради</t>
  </si>
  <si>
    <t>Управління з розвитку села Вереси Житомирської міської ради,                                                       департамент соціальної політики Житомирської міської ради</t>
  </si>
  <si>
    <t>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t>
  </si>
  <si>
    <t xml:space="preserve">Департамент соціальної політики Житомирської міської ради,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</si>
  <si>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</si>
  <si>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</si>
  <si>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</si>
  <si>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</si>
  <si>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</si>
  <si>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Департамент соціальної політики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</si>
  <si>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7.3.13.Придбання квіткової, подарункової та іншої продукції для проведення заходів, пов'язаних із вшануванням пам'яті осіб, які загинули при захисті Батьківщини внаслідок збройної агресії російської федерації, в т.ч. продукції для проведення ритуальних заходів у зв'язку з похованням цих осіб, інші видатки, спрямовані на підтримку сімей загиблих/померлих від поранень, вшанування та підтримка Захисників та Захисниць України тощо
</t>
  </si>
  <si>
    <r>
      <t>12.2.</t>
    </r>
    <r>
      <rPr>
        <sz val="18"/>
        <rFont val="Times New Roman"/>
        <family val="1"/>
        <charset val="204"/>
      </rPr>
      <t>Забезпечити</t>
    </r>
    <r>
      <rPr>
        <sz val="19"/>
        <rFont val="Times New Roman"/>
        <family val="1"/>
        <charset val="204"/>
      </rPr>
      <t xml:space="preserve"> додаткову підтримку внутрішньо переміщених осіб</t>
    </r>
  </si>
  <si>
    <t xml:space="preserve">Житомирське об’єднане управління Пенсійного фонду України в Житомирській області, 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
БО«Комплексний заклад соціального захисту для осіб, що потрапили в складні життєві обставини» (за згодою)
</t>
  </si>
  <si>
    <t>1.1.9. Надання щомісячної грошової компенсації витрат на транспортування  хворим, які страждають на ниркову недостатність, мають значні обмеження життєдіяльності та потребують транспортування для проведення процедури гемодіалізу від місця проживання до місця надання послуг і в зворотному напрямку, у місті Житомирі (згідно інформації управління охорони здоров'я міської ради)</t>
  </si>
  <si>
    <t>13. Забезпечення підтримки учасників АТО/ООС, Захисників і Захисниць України та членів сімей загиблих учасників АТО/ООС, Захисників і Захисниць України</t>
  </si>
  <si>
    <t>Забезпечення надання компенсаційних виплат на пільговий проїзд окремим категоріям громадян-мешканцям Житомирської міської територіальної громади  автомобільним транспортом</t>
  </si>
  <si>
    <t>13.1. Визначити потреби сімей учасників АТО/ООС, Захисників і Захисниць України та сімей загиблих учасників АТО/ООС, Захисників і Захисниць України</t>
  </si>
  <si>
    <t xml:space="preserve">Житомирський міський центр зайнятості (за згодою),
департамент соціальної політики Житомирської міської ради
управління у справах сім'ї, молоді та спорту міської ради 
</t>
  </si>
  <si>
    <t>13.7.1.2. Оздоровлення дітей у ДК «Артек Буковель» та «Молода гвардія»</t>
  </si>
  <si>
    <t>Департамент соціальної політики Житомирської міської ради, Житомирський міський центр соціальних служб міської ради, управління соціального захисту населення Богунського району, управління соціального захисту населення Корольовського району ДСП ЖМР, інші виконавчі органи міської ради</t>
  </si>
  <si>
    <r>
      <t>1.1.17. Надання цільової адресної соціальної матеріальної допомоги срібній призерці Олімпійських ігор 2020 року Четверіковій Анастасії Андріївні на придбання житла (на умовах співфінансування),</t>
    </r>
    <r>
      <rPr>
        <i/>
        <sz val="17.5"/>
        <rFont val="Times New Roman"/>
        <family val="1"/>
        <charset val="204"/>
      </rPr>
      <t xml:space="preserve"> в т.ч.</t>
    </r>
  </si>
  <si>
    <t xml:space="preserve">ЖОГО "Милосердя" 
(за згодою) та інші,
Житомирський відділ ГУНП в Житомирській області
</t>
  </si>
  <si>
    <t xml:space="preserve">Управління охорони здоров’я міської ради,
відокремлений підрозділ БО «Комплексний заклад соціального захисту для осіб, що потрапили в складні життєві обставини» (за згодою)
</t>
  </si>
  <si>
    <t>Департамент соціальної політики Житомирської міської ради, ЖОГО "Милосердя"</t>
  </si>
  <si>
    <t>17.1.5.Забезпечення надання адресних грошових допомог учасникам: бойових дій , війни тилу, воїнам-інтернаціоналістам, учасникам АТО/ООС, громадянам, які постраждали внаслідок ЧАЕС, одиноким та людям похилого віку, дітям війни, голові ради ветеранів з нагоди ювілейних дат  тощо</t>
  </si>
  <si>
    <t>15.4.1.  Забезпечення розгляду заяв громадян Житомирської міської  територіальної громади з питань встановлення опіки та/або піклування над недієздатними (обмежено дієздатними) повнолітніми особами  тощо</t>
  </si>
  <si>
    <t>7.3.1.Утримання Житомирського міського центру соціальних служб міської ради, в т.ч.</t>
  </si>
  <si>
    <t>7.3.1.1. Здійснення заходів за рахунок коштів, передбачених для забезпечення потреб виборчого округу</t>
  </si>
  <si>
    <t xml:space="preserve">7.3. Забезпечити здійснення соціальної роботи та надання соціальних послуг сім'ям/ особам, які мають ризик потрапляння або потрапили у складні життєві обставини. Проведення заходів, пов'язаних з вшануванням пам'яті осіб, які загинули при захисті Батьківщини </t>
  </si>
  <si>
    <r>
      <t xml:space="preserve">Місцевий бюджет, </t>
    </r>
    <r>
      <rPr>
        <sz val="14"/>
        <rFont val="Times New Roman"/>
        <family val="1"/>
        <charset val="204"/>
      </rPr>
      <t>Програма національного спротиву Житомирської міської територіальної громади на 2022-2023 роки</t>
    </r>
  </si>
  <si>
    <t>3.1.3. Надання щомісячної грошової компенсації витрат на автомобільне паливо особам, які мають особливі  заслуги перед Батьківщиною</t>
  </si>
  <si>
    <t>7.3.10.Забезпечення функціонування "кризової кімнати" при Денному центрі соціально-психологічної допомоги особам, які постраждали від домашнього насильства та/або насильства за ознакою статі</t>
  </si>
  <si>
    <t>7.1.Забезпечити соціальними послугами громадян похилого віку, осіб з інвалідністю, одиноких непрацездатних громадян, а також громадян, які перебувають у складних життєвих обставинах і потребують підтримки та сторонньої допомоги</t>
  </si>
  <si>
    <t>7.2.Забезпечити надання реабілітаційних та соціальних послуг дітям з інвалідністю та дітям, які мають порушення розвитку або в яких є ризик виникнення таких порушень, і їхнім сім'ям</t>
  </si>
  <si>
    <t>Управління транспорту і зв'язку Житомирської міської ради, 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 інші виконавчі органи міської ради, перевізники</t>
  </si>
  <si>
    <t>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 управління у справах ветеранів війни міської ради</t>
  </si>
  <si>
    <t>Департамент соціальної політики Житомирської міської ради, управління у справах ветеранів війни міської ради</t>
  </si>
  <si>
    <t xml:space="preserve">Житомирський міський центр соціальних служб міської ради, Служба соціальної допомоги Захисникам і Захисницям України та їх сім'ям, сім'ям загиблих (померлих) при виконанні службових обов'язків,
громадські та благодійні об'єднання
(за згодою), управління у справах ветеранів війни міської ради
</t>
  </si>
  <si>
    <t xml:space="preserve">Департамент соціальної політики Житомирської міської ради,
Житомирський міський центр соціальних служб міської ради, Служба соціальної допомоги Захисникам і Захисницям України та їх сім'ям, сім'ям загиблих (померлих) при виконанні службових обов'язків, управління у справах ветеранів війни міської ради
</t>
  </si>
  <si>
    <t xml:space="preserve">Житомирський міський центр соціальних служб міської ради, Служба соціальної допомоги Захисникам і Захисницям України та їх сім'ям, сім'ям загиблих (померлих) при виконанні службових обов'язків, Житомирський місцевий центр з надання безоплатної вторинної правової допомоги (за згодою) , управління у справах ветеранів війни міської ради
</t>
  </si>
  <si>
    <t>Департамент соціальної політики Житомирської міської ради, Житомирський міський територіальний центр соціального обслуговування (надання соціальних послуг) Житомирської міської ради, управління у справах ветеранів війни міської ради</t>
  </si>
  <si>
    <t>Департамент містобудування та земельних відносин Житомирської  міської ради, управління у справах ветеранів війни міської ради</t>
  </si>
  <si>
    <t xml:space="preserve">Відділ по обліку та розподілу жилої площі Житомирської міської ради, управління у справах ветеранів війни міської ради
</t>
  </si>
  <si>
    <t xml:space="preserve">Управління сім’ї, молоді та спорту Житомирської міської ради, Житомирський міський центр соціальних служб міської ради, Служба соціальної допомоги Захисникам і Захисницям України та їх сім'ям, сім'ям загиблих (померлих) при виконанні службових обов'язків, управління у справах ветеранів війни міської ради
Міський центр соціальних служб для сім’ї, дітей та молоді Центр соціальної роботи з учасниками АТО/ООС, ВПО та їх сім'ями, сім'ями загиблих при виконанні службових обов'язків
</t>
  </si>
  <si>
    <t>Департамент освіти Житомирської  міської ради, управління у справах ветеранів війни міської ради</t>
  </si>
  <si>
    <t>Департамент освіти Житомирської міської ради, управління у справах ветеранів війни міської ради</t>
  </si>
  <si>
    <t>Управління охорони здоров’я Житомирської міської ради, управління у справах ветеранів війни міської ради</t>
  </si>
  <si>
    <t xml:space="preserve">Міський центр соціальних служб для сім’ї, дітей та молоді,
управління по зв’язках з громадськістю Житомирської міської ради, управління у справах ветеранів війни міської ради
</t>
  </si>
  <si>
    <t xml:space="preserve">Житомирський міський центр зайнятості 
(за згодою), управління у справах ветеранів війни міської ради
</t>
  </si>
  <si>
    <t xml:space="preserve">Управління комунального господарства Житомирської міської ради,
КП„Спеціалізований  комбінат комунально-побутового
обслуговувавання” Житомирської міської ради, управління у справах ветеранів війни міської ради
</t>
  </si>
  <si>
    <t xml:space="preserve">Департамент містобудування та земельних відносин Житомирської  міської ради,
управління  культури Житомирської міської ради,
міська комісія з топоніміки,
виконавчий комітет міської ради (за згодою), управління у справах ветеранів війни міської ради
</t>
  </si>
  <si>
    <t xml:space="preserve">Департамент містобудування та земельних відносин Житомирської  міської ради,
міська комісія з топоніміки,
виконавчий комітет міської ради (за згодою), управління у справах ветеранів війни міської ради
</t>
  </si>
  <si>
    <t>Управління культури Житомирської міської ради, управління у справах ветеранів війни міської ради</t>
  </si>
  <si>
    <t xml:space="preserve">Департамент містобудування та земельних відносин Житомирської міської ради,
управління: комунального господарства, культури Житомирської міської ради, у справах ветеранів війни міської ради
</t>
  </si>
  <si>
    <t>Департамент соціальної політики Житомирської міської ради, Житомирський міський центр соціальних служб міської ради, управління соціального захисту населення Богунського району, управління соціального захисту населення Корольовського району ДСП ЖМР, управління у справах ветеранів війни міської ради</t>
  </si>
  <si>
    <t>7.4. Забезпечити належне отримання соціальних послуг</t>
  </si>
  <si>
    <t>Створення сприятливих умов для отримання соціальних послуг</t>
  </si>
  <si>
    <t>7.4.1.Проведення визначення потреб населення громади у соціальних послугах</t>
  </si>
  <si>
    <t>7.4.2. Організація надання базових соціальних послуг</t>
  </si>
  <si>
    <t>7.4.3. Створення доступного інформаційного середовища з питань соціальної підтримки та надання соціальних послуг населенню громади</t>
  </si>
  <si>
    <t>7.4.4. Забезпечення можливості оформлення отримання соціальних послуг в "режимі онлайн"</t>
  </si>
  <si>
    <t>Забезпечення соціальної підтримки учасників АТО/ООС, Захисників і Захисниць України,членів їх сімей та сімей, загиблих учасників АТО/ООС,Захисників і Захисниць України</t>
  </si>
  <si>
    <t>13.1.2. Визначення соціально-побутових потреб сімей загиблих (постраждалих) учасників АТО/ООС, Захисників і Захисниць України (заповнення соціального паспорта)</t>
  </si>
  <si>
    <t>Визначення соціально-побутових потреб сімей загиблих (постраждалих) учасників АТО/ООС, Захисників і Захисниць України з метою їх задоволення</t>
  </si>
  <si>
    <t>13.3. Забезпечити надання комплексу  соціальних послуг учасникам АТО/ООС, Захисникам і Захисницям України,членам сімей загиблих  (поранених) учасників АТО/ООС, Захисників і Захисниць України</t>
  </si>
  <si>
    <t>13.3.1. Надання психологічної допомоги учасникам АТО/ООС, Захисникам і Захисницям України, та членам сімей загиблих учасників АТО/ООС</t>
  </si>
  <si>
    <t>13.3.2. Надання безоплатної правової допомоги щодо захисту прав учасників АТО/ООС, Захисників і Захисниць України та членів сімей загиблих учасників АТО/ООС, Захисників і Захисниць України</t>
  </si>
  <si>
    <t>Надання психологічних послуг учасникам АТО/ООС, Захисникам і Захисницям України та членам сімей загиблих учасників АТО/ООС, Захисників і Захисниць України</t>
  </si>
  <si>
    <t>Надання юридичних послуг учасникам АТО/ООС, Захисникам і Захисницям України та членам сімей загиблих учасників АТО/ООС, Захисників і Захисниць України</t>
  </si>
  <si>
    <t>13.7.1. Забезпечення безкоштовним оздоровленням (відпочинком) дітей із сімей учасників  АТО/ООС, Захисників і Захисниць України</t>
  </si>
  <si>
    <t xml:space="preserve">13.8.
Забезпечити надання додаткових гарантій дітям учасників АТО/ООС, Захисників і Захисниць України та із сімей загиблих учасників АТО/ООС , Захисників і Захисниць України
</t>
  </si>
  <si>
    <t>Поліпшення соціального захисту сімей учасників АТО/ООС, Захисників і Захисниць України та членів сімей загиблих учасників АТО/ООС, Захисників і Захисниць України</t>
  </si>
  <si>
    <t>13.10.1.Налагодження співпраці з благодійними, волонтерськими, релігійними, міжнародними організаціями з метою залучення позабюджетних коштів для надання грошової і натуральної допомоги сім'ям загиблих (померлих) учасників АТО/ООС, Захисників і Захисниць України, які її потребують</t>
  </si>
  <si>
    <t>13.12.1. Забезпечення поховання загиблих учасників АТО/ООС, Захисників і Захисниць України</t>
  </si>
  <si>
    <t>Додаткова  підтримка сімей загиблих учасників АТО/ООС, Захисників і Захисниць України</t>
  </si>
  <si>
    <t xml:space="preserve">13.13.Увічнити пам’ять про загиблих (померлих) учасників АТО/ООС, Захисників і Захисниць України
</t>
  </si>
  <si>
    <t>13.13.1. Встановлення пам’ятних знаків, меморіальних дошок загиблим (померлим) учасникам АТО/ООС, Захисникам і Захисницям України, та урочисте їх відкриття</t>
  </si>
  <si>
    <t xml:space="preserve">Увічнення пам'яті про
загиблих (померлих) учасників АТО/ООС, Захисників і Захисниць України
</t>
  </si>
  <si>
    <t>13.13.3. Створення у музейних, бібліотечних закладах тематичних виставок, експозицій, у тому числі фотовиставок, присвячених героїзму учасників АТО/ООС, Захисників і Захисниць України</t>
  </si>
  <si>
    <t>13.13.5. Створення меморіального комплексу на честь Захисників і Захисниць України, учасників АТО/ООС</t>
  </si>
  <si>
    <t>9.8.  Впровадження Єдиної інформаційної системи соціальної сфери</t>
  </si>
  <si>
    <t>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t>
  </si>
  <si>
    <t>Надання доступних цифрових послуг</t>
  </si>
  <si>
    <t>9.9. Запровадження системи раннього втручання</t>
  </si>
  <si>
    <t xml:space="preserve">Підвищення рівня здоров’я та забезпечення фізичної активності </t>
  </si>
  <si>
    <t>Департамент соціальної політики Житомирської міської ради, Центр комплексної реабілітації дітей з інвалідністю</t>
  </si>
  <si>
    <t>9.8.2. Наповнення Реєстру надавачів та отримувачів соціальних послуг Єдиної інформаційної системи соціальної сфери</t>
  </si>
  <si>
    <t xml:space="preserve">9.8.1. Функціонування промислового середовища Єдиної інформаційної системи соціальної сфери з метою автоматизації надання державної допомоги
</t>
  </si>
  <si>
    <t>9.8.3. Інтеграція функціоналу Централізованого банку даних з проблем інвалідності до складу Єдиної інформаційної системи соціальної сфери</t>
  </si>
  <si>
    <t>9.9.1. Визначення щороку              (1 квартал поточного року) потреб населення Житомирської міської територіальної громади  в послузі раннього втручання</t>
  </si>
  <si>
    <t>9.9.2. Розроблення за результатами визначення потреб населення Житомирської міської територіальної громади в послузі раннього втручання заходів щодо утворення центрів (служб, відділень) раннього втручання на базі діючої мережі закладів з урахуванням потреб та фінансових можливостей Житомирської міської територіальної громади</t>
  </si>
  <si>
    <t>9.9.3. Проведення щорічного моніторингу та оцінювання якості послуги раннього втручання, що вже надається</t>
  </si>
  <si>
    <r>
      <rPr>
        <sz val="14"/>
        <rFont val="Times New Roman"/>
        <family val="1"/>
        <charset val="204"/>
      </rPr>
      <t>Місцевий бюджет</t>
    </r>
    <r>
      <rPr>
        <sz val="18.5"/>
        <rFont val="Times New Roman"/>
        <family val="1"/>
        <charset val="204"/>
      </rPr>
      <t xml:space="preserve">, </t>
    </r>
    <r>
      <rPr>
        <sz val="14"/>
        <rFont val="Times New Roman"/>
        <family val="1"/>
        <charset val="204"/>
      </rPr>
      <t>Програма національного спротиву Житомирської міської територіальної громади на 2022-2023 роки</t>
    </r>
  </si>
  <si>
    <t>7.3.5. Участь у організації створення та функціонування  патронатних сімей в т.ч.</t>
  </si>
  <si>
    <t>забезпечення виплати поворотної фінансової допомоги (резервних коштів) патронатним вихователям</t>
  </si>
  <si>
    <t>Житомирський міський центр соціальних служб міської ради, служба (управління) у справах дітей, департамент соціальної політики міської ради,  управління соціального захисту населення Богунського району, управління соціального захисту населення Корольовського району ДСП ЖМР, громадські об' єднання (за згодою)</t>
  </si>
  <si>
    <t>місцевий</t>
  </si>
  <si>
    <t>державний</t>
  </si>
  <si>
    <t>Галина ШИМАНСЬКА</t>
  </si>
  <si>
    <t>7.3.14. Придбання меблів, побутової техніки та інших предметів тривалого вжитку для облаштування новостворених та внутрішньо переміщених дитячих будинків сімейного типу (відповідно до потреби)</t>
  </si>
  <si>
    <t>Житомирський міський центр соціальних служб міської ради, служба (управління) у справах дітей, департамент соціальної політики міської ради</t>
  </si>
  <si>
    <t>Створення комфортних умов для функціонування дитячих будинків сімейного типу</t>
  </si>
  <si>
    <t>Житомирська обласна спілка учасників бойових дій та осіб з інвалідністю внаслідок війни "Українська військова організація</t>
  </si>
  <si>
    <t>Громадська організація "БратуБрат"</t>
  </si>
  <si>
    <t>3.1.1. Надання одноразової грошової виплати Почесним громадянам міста Житомира та неповнолітнім дітям померлого Почесного громадянина до досягнення ними повноліття</t>
  </si>
  <si>
    <t>Департамент соціальної політики Житомирської міської ради, управління у справах ветеранів війни міської ради, Міський центр соціальних служб</t>
  </si>
  <si>
    <t>Департамент соціальної політики Житомирської міської ради, управління у справах ветеранів війни міської ради, Житомирський міський центр соціальних служб міської ради</t>
  </si>
  <si>
    <t>13.14.7. Забезпечення діяльності фахівців із супроводу ветеранів війни та демобілізованих осіб та окремі заходи з підтримки осіб, які захищали незалежність, суверенітет та територіальну цілісність України</t>
  </si>
  <si>
    <t>Підтримка ветеранів війни та демобілізованих осіб та окремі заходи з підтримки осіб, які захищали незалежність, суверенітет та територіальну цілісність України</t>
  </si>
  <si>
    <t>8.1.1. Надання фінансової підтримки громадським організаціям ветеранів та осіб з інвалідністю Житомирської міської територіальної громади на виконання (реалізацію) програм (проєктів, заходів) соціального спрямування (за результатами конкурсу)</t>
  </si>
  <si>
    <t>В.о.директора департаменту соціальної                                        політики Житомирської міської ради</t>
  </si>
  <si>
    <t>Людмила ЛІПІНСЬКА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</si>
</sst>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
  </numFmts>
  <fonts count="74" x14ac:knownFonts="1">
    <font>
      <sz val="10"/>
      <name val="Arial"/>
      <family val="2"/>
      <charset val="204"/>
    </font>
    <font>
      <sz val="11"/>
      <color theme="1"/>
      <name val="Calibri"/>
      <family val="2"/>
      <charset val="204"/>
      <scheme val="minor"/>
    </font>
    <font>
      <sz val="10"/>
      <name val="Arial"/>
      <family val="2"/>
      <charset val="1"/>
    </font>
    <font>
      <sz val="14"/>
      <name val="Times New Roman"/>
      <family val="1"/>
      <charset val="204"/>
    </font>
    <font>
      <sz val="9"/>
      <name val="Times New Roman"/>
      <family val="1"/>
      <charset val="204"/>
    </font>
    <font>
      <sz val="16"/>
      <name val="Times New Roman"/>
      <family val="1"/>
      <charset val="204"/>
    </font>
    <font>
      <b/>
      <sz val="20"/>
      <name val="Arial"/>
      <family val="2"/>
      <charset val="204"/>
    </font>
    <font>
      <b/>
      <sz val="16"/>
      <name val="Times New Roman"/>
      <family val="1"/>
      <charset val="204"/>
    </font>
    <font>
      <sz val="16"/>
      <name val="Arial"/>
      <family val="2"/>
      <charset val="1"/>
    </font>
    <font>
      <b/>
      <sz val="16"/>
      <color rgb="FFFF0000"/>
      <name val="Arial"/>
      <family val="2"/>
      <charset val="204"/>
    </font>
    <font>
      <sz val="20"/>
      <name val="Times New Roman"/>
      <family val="1"/>
      <charset val="204"/>
    </font>
    <font>
      <sz val="19"/>
      <name val="Times New Roman"/>
      <family val="1"/>
      <charset val="204"/>
    </font>
    <font>
      <sz val="19"/>
      <color indexed="8"/>
      <name val="Times New Roman"/>
      <family val="1"/>
      <charset val="204"/>
    </font>
    <font>
      <b/>
      <i/>
      <sz val="19"/>
      <name val="Times New Roman"/>
      <family val="1"/>
      <charset val="204"/>
    </font>
    <font>
      <sz val="19"/>
      <color rgb="FF000000"/>
      <name val="Times New Roman"/>
      <family val="1"/>
      <charset val="204"/>
    </font>
    <font>
      <b/>
      <sz val="19"/>
      <name val="Times New Roman"/>
      <family val="1"/>
      <charset val="204"/>
    </font>
    <font>
      <i/>
      <sz val="19"/>
      <name val="Times New Roman"/>
      <family val="1"/>
      <charset val="204"/>
    </font>
    <font>
      <sz val="19"/>
      <color theme="1"/>
      <name val="Times New Roman"/>
      <family val="1"/>
      <charset val="204"/>
    </font>
    <font>
      <b/>
      <sz val="19"/>
      <color theme="1"/>
      <name val="Times New Roman"/>
      <family val="1"/>
      <charset val="204"/>
    </font>
    <font>
      <b/>
      <sz val="19"/>
      <color theme="5" tint="-0.499984740745262"/>
      <name val="Times New Roman"/>
      <family val="1"/>
      <charset val="204"/>
    </font>
    <font>
      <b/>
      <sz val="18"/>
      <name val="Times New Roman"/>
      <family val="1"/>
      <charset val="204"/>
    </font>
    <font>
      <sz val="18.5"/>
      <name val="Times New Roman"/>
      <family val="1"/>
      <charset val="204"/>
    </font>
    <font>
      <sz val="17.5"/>
      <name val="Times New Roman"/>
      <family val="1"/>
      <charset val="204"/>
    </font>
    <font>
      <b/>
      <i/>
      <sz val="20"/>
      <name val="Times New Roman"/>
      <family val="1"/>
      <charset val="204"/>
    </font>
    <font>
      <b/>
      <sz val="25"/>
      <name val="Times New Roman"/>
      <family val="1"/>
      <charset val="204"/>
    </font>
    <font>
      <b/>
      <sz val="22"/>
      <name val="Arial"/>
      <family val="2"/>
      <charset val="204"/>
    </font>
    <font>
      <b/>
      <sz val="22"/>
      <color rgb="FFFF0000"/>
      <name val="Arial"/>
      <family val="2"/>
      <charset val="204"/>
    </font>
    <font>
      <b/>
      <sz val="20"/>
      <color rgb="FFFF0000"/>
      <name val="Arial"/>
      <family val="2"/>
      <charset val="204"/>
    </font>
    <font>
      <b/>
      <sz val="24"/>
      <color rgb="FFFF0000"/>
      <name val="Arial"/>
      <family val="2"/>
      <charset val="204"/>
    </font>
    <font>
      <b/>
      <i/>
      <sz val="10"/>
      <name val="Arial"/>
      <family val="2"/>
      <charset val="204"/>
    </font>
    <font>
      <sz val="18"/>
      <name val="Times New Roman"/>
      <family val="1"/>
      <charset val="204"/>
    </font>
    <font>
      <sz val="19"/>
      <color rgb="FF444444"/>
      <name val="Times New Roman"/>
      <family val="1"/>
      <charset val="204"/>
    </font>
    <font>
      <sz val="19"/>
      <color rgb="FF333333"/>
      <name val="Times New Roman"/>
      <family val="1"/>
      <charset val="204"/>
    </font>
    <font>
      <b/>
      <sz val="19"/>
      <color indexed="8"/>
      <name val="Times New Roman"/>
      <family val="1"/>
      <charset val="204"/>
    </font>
    <font>
      <b/>
      <sz val="10"/>
      <name val="Arial"/>
      <family val="2"/>
      <charset val="1"/>
    </font>
    <font>
      <i/>
      <sz val="20"/>
      <name val="Times New Roman"/>
      <family val="1"/>
      <charset val="204"/>
    </font>
    <font>
      <sz val="20"/>
      <color theme="1"/>
      <name val="Times New Roman"/>
      <family val="1"/>
      <charset val="204"/>
    </font>
    <font>
      <b/>
      <sz val="18.5"/>
      <name val="Times New Roman"/>
      <family val="1"/>
      <charset val="204"/>
    </font>
    <font>
      <sz val="18"/>
      <color indexed="8"/>
      <name val="Times New Roman"/>
      <family val="1"/>
      <charset val="204"/>
    </font>
    <font>
      <sz val="12"/>
      <name val="Times New Roman"/>
      <family val="1"/>
      <charset val="204"/>
    </font>
    <font>
      <sz val="10"/>
      <name val="Times New Roman"/>
      <family val="1"/>
      <charset val="204"/>
    </font>
    <font>
      <b/>
      <sz val="16"/>
      <name val="Arial"/>
      <family val="2"/>
      <charset val="204"/>
    </font>
    <font>
      <b/>
      <sz val="10"/>
      <name val="Arial"/>
      <family val="2"/>
      <charset val="204"/>
    </font>
    <font>
      <sz val="20"/>
      <name val="Arial"/>
      <family val="2"/>
      <charset val="1"/>
    </font>
    <font>
      <sz val="20"/>
      <name val="Arial"/>
      <family val="2"/>
    </font>
    <font>
      <b/>
      <sz val="20"/>
      <name val="Arial"/>
      <family val="2"/>
    </font>
    <font>
      <sz val="20"/>
      <name val="Arial"/>
      <family val="2"/>
      <charset val="204"/>
    </font>
    <font>
      <i/>
      <sz val="12"/>
      <name val="Times New Roman"/>
      <family val="1"/>
      <charset val="204"/>
    </font>
    <font>
      <sz val="22"/>
      <name val="Arial"/>
      <family val="2"/>
      <charset val="1"/>
    </font>
    <font>
      <i/>
      <sz val="10"/>
      <name val="Times New Roman"/>
      <family val="1"/>
      <charset val="204"/>
    </font>
    <font>
      <b/>
      <i/>
      <sz val="18"/>
      <name val="Times New Roman"/>
      <family val="1"/>
      <charset val="204"/>
    </font>
    <font>
      <i/>
      <sz val="14"/>
      <name val="Times New Roman"/>
      <family val="1"/>
      <charset val="204"/>
    </font>
    <font>
      <sz val="17"/>
      <name val="Times New Roman"/>
      <family val="1"/>
      <charset val="204"/>
    </font>
    <font>
      <sz val="24"/>
      <name val="Times New Roman"/>
      <family val="1"/>
      <charset val="204"/>
    </font>
    <font>
      <sz val="24"/>
      <name val="Arial"/>
      <family val="2"/>
      <charset val="1"/>
    </font>
    <font>
      <sz val="28"/>
      <name val="Arial"/>
      <family val="2"/>
      <charset val="1"/>
    </font>
    <font>
      <b/>
      <sz val="26"/>
      <name val="Arial"/>
      <family val="2"/>
      <charset val="1"/>
    </font>
    <font>
      <b/>
      <sz val="24"/>
      <name val="Arial"/>
      <family val="2"/>
      <charset val="204"/>
    </font>
    <font>
      <sz val="36"/>
      <name val="Arial"/>
      <family val="2"/>
      <charset val="1"/>
    </font>
    <font>
      <sz val="17.5"/>
      <color indexed="8"/>
      <name val="Times New Roman"/>
      <family val="1"/>
      <charset val="204"/>
    </font>
    <font>
      <sz val="26"/>
      <name val="Arial"/>
      <family val="2"/>
      <charset val="1"/>
    </font>
    <font>
      <sz val="18.3"/>
      <name val="Times New Roman"/>
      <family val="1"/>
      <charset val="204"/>
    </font>
    <font>
      <sz val="13.5"/>
      <name val="Times New Roman"/>
      <family val="1"/>
      <charset val="204"/>
    </font>
    <font>
      <sz val="17"/>
      <color indexed="8"/>
      <name val="Times New Roman"/>
      <family val="1"/>
      <charset val="204"/>
    </font>
    <font>
      <sz val="16.5"/>
      <color indexed="8"/>
      <name val="Times New Roman"/>
      <family val="1"/>
      <charset val="204"/>
    </font>
    <font>
      <i/>
      <sz val="17.5"/>
      <name val="Times New Roman"/>
      <family val="1"/>
      <charset val="204"/>
    </font>
    <font>
      <sz val="15"/>
      <name val="Times New Roman"/>
      <family val="1"/>
      <charset val="204"/>
    </font>
    <font>
      <sz val="15.5"/>
      <name val="Times New Roman"/>
      <family val="1"/>
      <charset val="204"/>
    </font>
    <font>
      <sz val="16.5"/>
      <name val="Times New Roman"/>
      <family val="1"/>
      <charset val="204"/>
    </font>
    <font>
      <sz val="10"/>
      <name val="Arial"/>
      <family val="2"/>
      <charset val="204"/>
    </font>
    <font>
      <b/>
      <sz val="15"/>
      <color theme="1"/>
      <name val="Times New Roman"/>
      <family val="1"/>
      <charset val="204"/>
    </font>
    <font>
      <sz val="12"/>
      <name val="Arial"/>
      <family val="2"/>
      <charset val="204"/>
    </font>
    <font>
      <sz val="13"/>
      <name val="Times New Roman"/>
      <family val="1"/>
      <charset val="204"/>
    </font>
    <font>
      <i/>
      <sz val="11"/>
      <name val="Times New Roman"/>
      <family val="1"/>
      <charset val="204"/>
    </font>
  </fonts>
  <fills count="8">
    <fill>
      <patternFill patternType="none"/>
    </fill>
    <fill>
      <patternFill patternType="gray125"/>
    </fill>
    <fill>
      <patternFill patternType="solid">
        <fgColor indexed="9"/>
        <bgColor indexed="27"/>
      </patternFill>
    </fill>
    <fill>
      <patternFill patternType="solid">
        <fgColor theme="0"/>
        <bgColor indexed="26"/>
      </patternFill>
    </fill>
    <fill>
      <patternFill patternType="solid">
        <fgColor theme="0"/>
        <bgColor indexed="27"/>
      </patternFill>
    </fill>
    <fill>
      <patternFill patternType="solid">
        <fgColor theme="0"/>
        <bgColor indexed="64"/>
      </patternFill>
    </fill>
    <fill>
      <patternFill patternType="solid">
        <fgColor rgb="FFFFFF00"/>
        <bgColor indexed="64"/>
      </patternFill>
    </fill>
    <fill>
      <patternFill patternType="solid">
        <fgColor rgb="FFFFFF00"/>
        <bgColor indexed="27"/>
      </patternFill>
    </fill>
  </fills>
  <borders count="50">
    <border>
      <left/>
      <right/>
      <top/>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8"/>
      </right>
      <top style="thin">
        <color indexed="8"/>
      </top>
      <bottom/>
      <diagonal/>
    </border>
    <border>
      <left/>
      <right style="thin">
        <color indexed="8"/>
      </right>
      <top/>
      <bottom style="thin">
        <color indexed="8"/>
      </bottom>
      <diagonal/>
    </border>
    <border>
      <left style="thin">
        <color indexed="64"/>
      </left>
      <right style="thin">
        <color indexed="64"/>
      </right>
      <top style="thin">
        <color indexed="64"/>
      </top>
      <bottom/>
      <diagonal/>
    </border>
    <border>
      <left style="thin">
        <color indexed="8"/>
      </left>
      <right/>
      <top/>
      <bottom style="thin">
        <color indexed="8"/>
      </bottom>
      <diagonal/>
    </border>
    <border>
      <left/>
      <right/>
      <top/>
      <bottom style="thin">
        <color indexed="8"/>
      </bottom>
      <diagonal/>
    </border>
    <border>
      <left style="thin">
        <color indexed="8"/>
      </left>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style="thin">
        <color indexed="64"/>
      </top>
      <bottom/>
      <diagonal/>
    </border>
    <border>
      <left style="thin">
        <color indexed="8"/>
      </left>
      <right/>
      <top/>
      <bottom style="thin">
        <color indexed="64"/>
      </bottom>
      <diagonal/>
    </border>
    <border>
      <left/>
      <right/>
      <top style="thin">
        <color indexed="64"/>
      </top>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right style="thin">
        <color indexed="8"/>
      </right>
      <top/>
      <bottom style="thin">
        <color indexed="64"/>
      </bottom>
      <diagonal/>
    </border>
    <border>
      <left style="thin">
        <color indexed="8"/>
      </left>
      <right/>
      <top style="thin">
        <color indexed="64"/>
      </top>
      <bottom/>
      <diagonal/>
    </border>
    <border>
      <left style="thin">
        <color indexed="8"/>
      </left>
      <right/>
      <top style="thin">
        <color indexed="8"/>
      </top>
      <bottom style="thin">
        <color indexed="64"/>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style="thin">
        <color indexed="8"/>
      </right>
      <top style="thin">
        <color indexed="64"/>
      </top>
      <bottom/>
      <diagonal/>
    </border>
    <border>
      <left style="thin">
        <color indexed="8"/>
      </left>
      <right/>
      <top style="thin">
        <color indexed="64"/>
      </top>
      <bottom style="thin">
        <color indexed="64"/>
      </bottom>
      <diagonal/>
    </border>
    <border>
      <left/>
      <right style="thin">
        <color indexed="8"/>
      </right>
      <top/>
      <bottom/>
      <diagonal/>
    </border>
    <border>
      <left style="thin">
        <color indexed="64"/>
      </left>
      <right style="thin">
        <color indexed="64"/>
      </right>
      <top style="thin">
        <color indexed="8"/>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8"/>
      </right>
      <top style="thin">
        <color indexed="64"/>
      </top>
      <bottom/>
      <diagonal/>
    </border>
    <border>
      <left style="thin">
        <color indexed="8"/>
      </left>
      <right style="thin">
        <color indexed="8"/>
      </right>
      <top style="thin">
        <color indexed="64"/>
      </top>
      <bottom/>
      <diagonal/>
    </border>
    <border>
      <left style="thin">
        <color indexed="8"/>
      </left>
      <right style="thin">
        <color indexed="8"/>
      </right>
      <top style="thin">
        <color indexed="64"/>
      </top>
      <bottom style="thin">
        <color indexed="8"/>
      </bottom>
      <diagonal/>
    </border>
    <border>
      <left style="thin">
        <color indexed="8"/>
      </left>
      <right style="thin">
        <color indexed="64"/>
      </right>
      <top style="thin">
        <color indexed="64"/>
      </top>
      <bottom style="thin">
        <color indexed="8"/>
      </bottom>
      <diagonal/>
    </border>
    <border>
      <left style="thin">
        <color indexed="64"/>
      </left>
      <right style="thin">
        <color indexed="8"/>
      </right>
      <top style="thin">
        <color indexed="8"/>
      </top>
      <bottom/>
      <diagonal/>
    </border>
    <border>
      <left style="thin">
        <color indexed="8"/>
      </left>
      <right style="thin">
        <color indexed="64"/>
      </right>
      <top style="thin">
        <color indexed="8"/>
      </top>
      <bottom style="thin">
        <color indexed="8"/>
      </bottom>
      <diagonal/>
    </border>
    <border>
      <left style="thin">
        <color indexed="8"/>
      </left>
      <right style="thin">
        <color indexed="8"/>
      </right>
      <top/>
      <bottom style="thin">
        <color indexed="64"/>
      </bottom>
      <diagonal/>
    </border>
    <border>
      <left style="thin">
        <color indexed="8"/>
      </left>
      <right style="thin">
        <color indexed="8"/>
      </right>
      <top style="thin">
        <color indexed="8"/>
      </top>
      <bottom style="thin">
        <color indexed="64"/>
      </bottom>
      <diagonal/>
    </border>
    <border>
      <left style="thin">
        <color indexed="8"/>
      </left>
      <right style="thin">
        <color indexed="64"/>
      </right>
      <top style="thin">
        <color indexed="8"/>
      </top>
      <bottom style="thin">
        <color indexed="64"/>
      </bottom>
      <diagonal/>
    </border>
    <border>
      <left/>
      <right/>
      <top style="thin">
        <color indexed="8"/>
      </top>
      <bottom/>
      <diagonal/>
    </border>
  </borders>
  <cellStyleXfs count="4">
    <xf numFmtId="0" fontId="0" fillId="0" borderId="0"/>
    <xf numFmtId="0" fontId="2" fillId="0" borderId="0"/>
    <xf numFmtId="0" fontId="1" fillId="0" borderId="0"/>
    <xf numFmtId="0" fontId="69" fillId="0" borderId="0"/>
  </cellStyleXfs>
  <cellXfs count="1002">
    <xf numFmtId="0" fontId="0" fillId="0" borderId="0" xfId="0"/>
    <xf numFmtId="0" fontId="2" fillId="0" borderId="0" xfId="1"/>
    <xf numFmtId="0" fontId="2" fillId="2" borderId="0" xfId="1" applyFill="1"/>
    <xf numFmtId="0" fontId="2" fillId="0" borderId="0" xfId="1" applyBorder="1"/>
    <xf numFmtId="0" fontId="2" fillId="2" borderId="0" xfId="1" applyFill="1" applyBorder="1"/>
    <xf numFmtId="0" fontId="3" fillId="0" borderId="0" xfId="1" applyFont="1"/>
    <xf numFmtId="0" fontId="2" fillId="6" borderId="0" xfId="1" applyFill="1"/>
    <xf numFmtId="0" fontId="2" fillId="0" borderId="0" xfId="1" applyFill="1"/>
    <xf numFmtId="0" fontId="5" fillId="2" borderId="0" xfId="1" applyFont="1" applyFill="1" applyBorder="1" applyAlignment="1">
      <alignment horizontal="left" vertical="top" wrapText="1"/>
    </xf>
    <xf numFmtId="0" fontId="8" fillId="0" borderId="0" xfId="1" applyFont="1"/>
    <xf numFmtId="165" fontId="8" fillId="0" borderId="0" xfId="1" applyNumberFormat="1" applyFont="1"/>
    <xf numFmtId="164" fontId="8" fillId="0" borderId="0" xfId="1" applyNumberFormat="1" applyFont="1"/>
    <xf numFmtId="0" fontId="8" fillId="2" borderId="0" xfId="1" applyFont="1" applyFill="1" applyBorder="1"/>
    <xf numFmtId="0" fontId="5" fillId="0" borderId="0" xfId="1" applyFont="1"/>
    <xf numFmtId="0" fontId="7" fillId="0" borderId="0" xfId="1" applyFont="1"/>
    <xf numFmtId="0" fontId="5" fillId="0" borderId="0" xfId="1" applyFont="1" applyFill="1" applyBorder="1" applyAlignment="1">
      <alignment horizontal="left"/>
    </xf>
    <xf numFmtId="0" fontId="5" fillId="0" borderId="0" xfId="1" applyFont="1" applyFill="1" applyBorder="1"/>
    <xf numFmtId="0" fontId="5" fillId="0" borderId="0" xfId="1" applyFont="1" applyAlignment="1">
      <alignment horizontal="center" vertical="center"/>
    </xf>
    <xf numFmtId="0" fontId="5" fillId="0" borderId="0" xfId="1" applyFont="1" applyFill="1" applyBorder="1" applyAlignment="1">
      <alignment horizontal="center" vertical="center"/>
    </xf>
    <xf numFmtId="0" fontId="2" fillId="0" borderId="0" xfId="1" applyBorder="1" applyAlignment="1">
      <alignment horizontal="center" vertical="center"/>
    </xf>
    <xf numFmtId="0" fontId="2" fillId="0" borderId="0" xfId="1" applyAlignment="1">
      <alignment horizontal="center" vertical="center"/>
    </xf>
    <xf numFmtId="2" fontId="5" fillId="0" borderId="0" xfId="1" applyNumberFormat="1" applyFont="1" applyFill="1" applyBorder="1" applyAlignment="1">
      <alignment horizontal="center" vertical="center"/>
    </xf>
    <xf numFmtId="0" fontId="5" fillId="0" borderId="0" xfId="1" applyFont="1" applyAlignment="1">
      <alignment vertical="center"/>
    </xf>
    <xf numFmtId="0" fontId="5" fillId="0" borderId="0" xfId="1" applyFont="1" applyFill="1" applyBorder="1" applyAlignment="1">
      <alignment vertical="center"/>
    </xf>
    <xf numFmtId="0" fontId="2" fillId="0" borderId="0" xfId="1" applyBorder="1" applyAlignment="1">
      <alignment vertical="center"/>
    </xf>
    <xf numFmtId="0" fontId="2" fillId="0" borderId="0" xfId="1" applyAlignment="1">
      <alignment vertical="center"/>
    </xf>
    <xf numFmtId="0" fontId="5" fillId="0" borderId="0" xfId="1" applyFont="1" applyAlignment="1">
      <alignment horizontal="left"/>
    </xf>
    <xf numFmtId="0" fontId="7" fillId="0" borderId="0" xfId="1" applyFont="1" applyAlignment="1">
      <alignment horizontal="left"/>
    </xf>
    <xf numFmtId="0" fontId="2" fillId="0" borderId="0" xfId="1" applyBorder="1" applyAlignment="1">
      <alignment horizontal="left"/>
    </xf>
    <xf numFmtId="0" fontId="2" fillId="0" borderId="0" xfId="1" applyAlignment="1">
      <alignment horizontal="left"/>
    </xf>
    <xf numFmtId="0" fontId="4" fillId="0" borderId="0" xfId="1" applyFont="1" applyAlignment="1">
      <alignment horizontal="left"/>
    </xf>
    <xf numFmtId="0" fontId="0" fillId="0" borderId="0" xfId="1" applyFont="1" applyAlignment="1">
      <alignment horizontal="left"/>
    </xf>
    <xf numFmtId="165" fontId="6" fillId="0" borderId="0" xfId="1" applyNumberFormat="1" applyFont="1" applyFill="1"/>
    <xf numFmtId="2" fontId="7" fillId="0" borderId="0" xfId="1" applyNumberFormat="1" applyFont="1" applyFill="1" applyAlignment="1">
      <alignment horizontal="center" vertical="center"/>
    </xf>
    <xf numFmtId="2" fontId="8" fillId="0" borderId="0" xfId="1" applyNumberFormat="1" applyFont="1"/>
    <xf numFmtId="165" fontId="9" fillId="0" borderId="0" xfId="1" applyNumberFormat="1" applyFont="1"/>
    <xf numFmtId="0" fontId="11" fillId="0" borderId="4" xfId="1" applyFont="1" applyBorder="1" applyAlignment="1">
      <alignment horizontal="center" vertical="center" wrapText="1"/>
    </xf>
    <xf numFmtId="0" fontId="12" fillId="0" borderId="4" xfId="1" applyFont="1" applyFill="1" applyBorder="1" applyAlignment="1">
      <alignment horizontal="center" vertical="center" wrapText="1"/>
    </xf>
    <xf numFmtId="0" fontId="11" fillId="2" borderId="16" xfId="1" applyFont="1" applyFill="1" applyBorder="1" applyAlignment="1">
      <alignment vertical="top" wrapText="1"/>
    </xf>
    <xf numFmtId="0" fontId="11" fillId="2" borderId="7" xfId="1" applyFont="1" applyFill="1" applyBorder="1" applyAlignment="1">
      <alignment horizontal="center" vertical="top" wrapText="1"/>
    </xf>
    <xf numFmtId="0" fontId="11" fillId="2" borderId="7" xfId="1" applyFont="1" applyFill="1" applyBorder="1" applyAlignment="1">
      <alignment horizontal="left" vertical="top" wrapText="1"/>
    </xf>
    <xf numFmtId="164" fontId="11" fillId="2" borderId="7" xfId="1" applyNumberFormat="1" applyFont="1" applyFill="1" applyBorder="1" applyAlignment="1">
      <alignment horizontal="center" vertical="center" wrapText="1"/>
    </xf>
    <xf numFmtId="164" fontId="12" fillId="0" borderId="7" xfId="1" applyNumberFormat="1" applyFont="1" applyFill="1" applyBorder="1" applyAlignment="1">
      <alignment horizontal="center" vertical="center" wrapText="1"/>
    </xf>
    <xf numFmtId="164" fontId="12" fillId="2" borderId="7" xfId="1" applyNumberFormat="1" applyFont="1" applyFill="1" applyBorder="1" applyAlignment="1">
      <alignment horizontal="center" vertical="center" wrapText="1"/>
    </xf>
    <xf numFmtId="164" fontId="11" fillId="4" borderId="7" xfId="1" applyNumberFormat="1" applyFont="1" applyFill="1" applyBorder="1" applyAlignment="1">
      <alignment horizontal="center" vertical="center" wrapText="1"/>
    </xf>
    <xf numFmtId="0" fontId="11" fillId="0" borderId="16" xfId="1" applyFont="1" applyFill="1" applyBorder="1" applyAlignment="1">
      <alignment vertical="top" wrapText="1"/>
    </xf>
    <xf numFmtId="0" fontId="11" fillId="0" borderId="7" xfId="1" applyFont="1" applyFill="1" applyBorder="1" applyAlignment="1">
      <alignment horizontal="center" vertical="top" wrapText="1"/>
    </xf>
    <xf numFmtId="0" fontId="11" fillId="2" borderId="7" xfId="1" applyFont="1" applyFill="1" applyBorder="1" applyAlignment="1">
      <alignment horizontal="center" vertical="center" wrapText="1"/>
    </xf>
    <xf numFmtId="0" fontId="14" fillId="0" borderId="7" xfId="0" applyFont="1" applyBorder="1" applyAlignment="1">
      <alignment horizontal="center" vertical="center" wrapText="1"/>
    </xf>
    <xf numFmtId="0" fontId="11" fillId="4" borderId="7" xfId="1" applyFont="1" applyFill="1" applyBorder="1" applyAlignment="1">
      <alignment horizontal="center" vertical="center" wrapText="1"/>
    </xf>
    <xf numFmtId="164" fontId="11" fillId="0" borderId="7" xfId="1" applyNumberFormat="1" applyFont="1" applyFill="1" applyBorder="1" applyAlignment="1">
      <alignment horizontal="center" vertical="center" wrapText="1"/>
    </xf>
    <xf numFmtId="165" fontId="11" fillId="0" borderId="7" xfId="1" applyNumberFormat="1" applyFont="1" applyFill="1" applyBorder="1" applyAlignment="1">
      <alignment horizontal="center" vertical="center" wrapText="1"/>
    </xf>
    <xf numFmtId="0" fontId="11" fillId="3" borderId="7" xfId="1" applyFont="1" applyFill="1" applyBorder="1" applyAlignment="1">
      <alignment horizontal="center" vertical="center" wrapText="1"/>
    </xf>
    <xf numFmtId="0" fontId="11" fillId="2" borderId="7" xfId="1" applyFont="1" applyFill="1" applyBorder="1" applyAlignment="1">
      <alignment vertical="top" wrapText="1"/>
    </xf>
    <xf numFmtId="164" fontId="15" fillId="0" borderId="7" xfId="1" applyNumberFormat="1" applyFont="1" applyFill="1" applyBorder="1" applyAlignment="1">
      <alignment horizontal="center" vertical="center" wrapText="1"/>
    </xf>
    <xf numFmtId="165" fontId="11" fillId="2" borderId="7" xfId="1" applyNumberFormat="1" applyFont="1" applyFill="1" applyBorder="1" applyAlignment="1">
      <alignment horizontal="center" vertical="center" wrapText="1"/>
    </xf>
    <xf numFmtId="0" fontId="11" fillId="0" borderId="7" xfId="1" applyFont="1" applyFill="1" applyBorder="1" applyAlignment="1">
      <alignment horizontal="left" vertical="top" wrapText="1"/>
    </xf>
    <xf numFmtId="0" fontId="12" fillId="0" borderId="7" xfId="1" applyFont="1" applyFill="1" applyBorder="1" applyAlignment="1">
      <alignment vertical="top" wrapText="1"/>
    </xf>
    <xf numFmtId="0" fontId="11" fillId="0" borderId="7" xfId="1" applyFont="1" applyFill="1" applyBorder="1" applyAlignment="1">
      <alignment horizontal="center" vertical="center" wrapText="1"/>
    </xf>
    <xf numFmtId="165" fontId="15" fillId="0" borderId="7" xfId="1" applyNumberFormat="1" applyFont="1" applyFill="1" applyBorder="1" applyAlignment="1">
      <alignment horizontal="center" vertical="center" wrapText="1"/>
    </xf>
    <xf numFmtId="0" fontId="11" fillId="0" borderId="7" xfId="1" applyFont="1" applyFill="1" applyBorder="1" applyAlignment="1">
      <alignment vertical="top" wrapText="1"/>
    </xf>
    <xf numFmtId="0" fontId="11" fillId="0" borderId="7" xfId="1" applyFont="1" applyBorder="1" applyAlignment="1">
      <alignment horizontal="left" vertical="top" wrapText="1"/>
    </xf>
    <xf numFmtId="165" fontId="11" fillId="3" borderId="7" xfId="1" applyNumberFormat="1" applyFont="1" applyFill="1" applyBorder="1" applyAlignment="1">
      <alignment horizontal="center" vertical="center" wrapText="1"/>
    </xf>
    <xf numFmtId="0" fontId="13" fillId="0" borderId="7" xfId="1" applyFont="1" applyBorder="1" applyAlignment="1">
      <alignment horizontal="left" vertical="center" wrapText="1"/>
    </xf>
    <xf numFmtId="0" fontId="11" fillId="0" borderId="7" xfId="1" applyFont="1" applyFill="1" applyBorder="1" applyAlignment="1">
      <alignment vertical="center" wrapText="1"/>
    </xf>
    <xf numFmtId="0" fontId="11" fillId="0" borderId="7" xfId="1" applyFont="1" applyBorder="1" applyAlignment="1">
      <alignment horizontal="center" vertical="top" wrapText="1"/>
    </xf>
    <xf numFmtId="0" fontId="11" fillId="0" borderId="7" xfId="1" applyFont="1" applyBorder="1" applyAlignment="1">
      <alignment horizontal="center" vertical="center" wrapText="1"/>
    </xf>
    <xf numFmtId="0" fontId="11" fillId="0" borderId="7" xfId="1" applyFont="1" applyBorder="1" applyAlignment="1">
      <alignment vertical="top" wrapText="1"/>
    </xf>
    <xf numFmtId="164" fontId="16" fillId="2" borderId="7" xfId="1" applyNumberFormat="1" applyFont="1" applyFill="1" applyBorder="1" applyAlignment="1">
      <alignment horizontal="center" vertical="center" wrapText="1"/>
    </xf>
    <xf numFmtId="0" fontId="11" fillId="0" borderId="7" xfId="1" applyFont="1" applyBorder="1" applyAlignment="1">
      <alignment horizontal="left" vertical="center" wrapText="1"/>
    </xf>
    <xf numFmtId="0" fontId="13" fillId="0" borderId="7" xfId="1" applyFont="1" applyBorder="1" applyAlignment="1">
      <alignment vertical="center" wrapText="1"/>
    </xf>
    <xf numFmtId="0" fontId="13" fillId="0" borderId="7" xfId="1" applyFont="1" applyBorder="1" applyAlignment="1">
      <alignment horizontal="center" vertical="center" wrapText="1"/>
    </xf>
    <xf numFmtId="0" fontId="11" fillId="2" borderId="9" xfId="1" applyFont="1" applyFill="1" applyBorder="1" applyAlignment="1">
      <alignment vertical="top" wrapText="1"/>
    </xf>
    <xf numFmtId="0" fontId="11" fillId="2" borderId="4" xfId="1" applyFont="1" applyFill="1" applyBorder="1" applyAlignment="1">
      <alignment horizontal="center" vertical="top" wrapText="1"/>
    </xf>
    <xf numFmtId="164" fontId="11" fillId="2" borderId="4" xfId="1" applyNumberFormat="1" applyFont="1" applyFill="1" applyBorder="1" applyAlignment="1">
      <alignment horizontal="center" vertical="center" wrapText="1"/>
    </xf>
    <xf numFmtId="165" fontId="11" fillId="2" borderId="4" xfId="1" applyNumberFormat="1" applyFont="1" applyFill="1" applyBorder="1" applyAlignment="1">
      <alignment horizontal="center" vertical="center" wrapText="1"/>
    </xf>
    <xf numFmtId="165" fontId="11" fillId="3" borderId="4" xfId="1" applyNumberFormat="1" applyFont="1" applyFill="1" applyBorder="1" applyAlignment="1">
      <alignment horizontal="center" vertical="center" wrapText="1"/>
    </xf>
    <xf numFmtId="164" fontId="16" fillId="2" borderId="11" xfId="1" applyNumberFormat="1" applyFont="1" applyFill="1" applyBorder="1" applyAlignment="1">
      <alignment horizontal="center" vertical="center" wrapText="1"/>
    </xf>
    <xf numFmtId="0" fontId="11" fillId="0" borderId="17" xfId="1" applyFont="1" applyBorder="1" applyAlignment="1">
      <alignment horizontal="center" vertical="center" wrapText="1"/>
    </xf>
    <xf numFmtId="0" fontId="11" fillId="2" borderId="9" xfId="1" applyFont="1" applyFill="1" applyBorder="1" applyAlignment="1">
      <alignment horizontal="left" vertical="top" wrapText="1"/>
    </xf>
    <xf numFmtId="0" fontId="11" fillId="2" borderId="35" xfId="1" applyFont="1" applyFill="1" applyBorder="1" applyAlignment="1">
      <alignment vertical="top" wrapText="1"/>
    </xf>
    <xf numFmtId="0" fontId="11" fillId="2" borderId="3" xfId="1" applyFont="1" applyFill="1" applyBorder="1" applyAlignment="1">
      <alignment horizontal="center" vertical="top" wrapText="1"/>
    </xf>
    <xf numFmtId="164" fontId="11" fillId="2" borderId="3" xfId="1" applyNumberFormat="1" applyFont="1" applyFill="1" applyBorder="1" applyAlignment="1">
      <alignment horizontal="center" vertical="center" wrapText="1"/>
    </xf>
    <xf numFmtId="165" fontId="11" fillId="2" borderId="3" xfId="1" applyNumberFormat="1" applyFont="1" applyFill="1" applyBorder="1" applyAlignment="1">
      <alignment horizontal="center" vertical="center" wrapText="1"/>
    </xf>
    <xf numFmtId="165" fontId="11" fillId="3" borderId="3" xfId="1" applyNumberFormat="1" applyFont="1" applyFill="1" applyBorder="1" applyAlignment="1">
      <alignment horizontal="center" vertical="center" wrapText="1"/>
    </xf>
    <xf numFmtId="164" fontId="16" fillId="2" borderId="5" xfId="1" applyNumberFormat="1" applyFont="1" applyFill="1" applyBorder="1" applyAlignment="1">
      <alignment horizontal="center" vertical="center" wrapText="1"/>
    </xf>
    <xf numFmtId="0" fontId="11" fillId="2" borderId="10" xfId="1" applyFont="1" applyFill="1" applyBorder="1" applyAlignment="1">
      <alignment horizontal="center" vertical="center" wrapText="1"/>
    </xf>
    <xf numFmtId="165" fontId="11" fillId="3" borderId="7" xfId="1" applyNumberFormat="1" applyFont="1" applyFill="1" applyBorder="1" applyAlignment="1">
      <alignment vertical="center" wrapText="1"/>
    </xf>
    <xf numFmtId="0" fontId="11" fillId="2" borderId="4" xfId="1" applyFont="1" applyFill="1" applyBorder="1" applyAlignment="1">
      <alignment horizontal="center" vertical="center" wrapText="1"/>
    </xf>
    <xf numFmtId="165" fontId="15" fillId="0" borderId="4" xfId="1" applyNumberFormat="1" applyFont="1" applyFill="1" applyBorder="1" applyAlignment="1">
      <alignment horizontal="center" vertical="center" wrapText="1"/>
    </xf>
    <xf numFmtId="0" fontId="11" fillId="2" borderId="17" xfId="1" applyFont="1" applyFill="1" applyBorder="1" applyAlignment="1">
      <alignment horizontal="center" vertical="center" wrapText="1"/>
    </xf>
    <xf numFmtId="0" fontId="13" fillId="0" borderId="7" xfId="1" applyFont="1" applyBorder="1" applyAlignment="1">
      <alignment horizontal="center" vertical="top" wrapText="1"/>
    </xf>
    <xf numFmtId="164" fontId="11" fillId="0" borderId="7" xfId="1" applyNumberFormat="1" applyFont="1" applyBorder="1" applyAlignment="1">
      <alignment horizontal="center" vertical="top" wrapText="1"/>
    </xf>
    <xf numFmtId="0" fontId="11" fillId="0" borderId="7" xfId="1" applyNumberFormat="1" applyFont="1" applyFill="1" applyBorder="1" applyAlignment="1">
      <alignment vertical="top" wrapText="1"/>
    </xf>
    <xf numFmtId="0" fontId="11" fillId="2" borderId="7" xfId="1" applyNumberFormat="1" applyFont="1" applyFill="1" applyBorder="1" applyAlignment="1">
      <alignment horizontal="center" vertical="top" wrapText="1"/>
    </xf>
    <xf numFmtId="0" fontId="11" fillId="0" borderId="10" xfId="1" applyFont="1" applyBorder="1" applyAlignment="1">
      <alignment vertical="top" wrapText="1"/>
    </xf>
    <xf numFmtId="0" fontId="11" fillId="0" borderId="18" xfId="1" applyFont="1" applyBorder="1" applyAlignment="1">
      <alignment vertical="top" wrapText="1"/>
    </xf>
    <xf numFmtId="165" fontId="11" fillId="0" borderId="7" xfId="1" applyNumberFormat="1" applyFont="1" applyFill="1" applyBorder="1" applyAlignment="1">
      <alignment horizontal="left" vertical="top" wrapText="1"/>
    </xf>
    <xf numFmtId="0" fontId="13" fillId="0" borderId="7" xfId="1" applyFont="1" applyBorder="1" applyAlignment="1">
      <alignment horizontal="left" vertical="top" wrapText="1"/>
    </xf>
    <xf numFmtId="0" fontId="12" fillId="0" borderId="7" xfId="1" applyFont="1" applyFill="1" applyBorder="1" applyAlignment="1">
      <alignment horizontal="left" vertical="top" wrapText="1"/>
    </xf>
    <xf numFmtId="164" fontId="11" fillId="2" borderId="7" xfId="1" applyNumberFormat="1" applyFont="1" applyFill="1" applyBorder="1" applyAlignment="1">
      <alignment horizontal="left" vertical="top" wrapText="1"/>
    </xf>
    <xf numFmtId="0" fontId="12" fillId="2" borderId="7" xfId="1" applyFont="1" applyFill="1" applyBorder="1" applyAlignment="1">
      <alignment horizontal="left" vertical="top" wrapText="1"/>
    </xf>
    <xf numFmtId="164" fontId="16" fillId="0" borderId="7" xfId="1" applyNumberFormat="1" applyFont="1" applyFill="1" applyBorder="1" applyAlignment="1">
      <alignment horizontal="left" vertical="top" wrapText="1"/>
    </xf>
    <xf numFmtId="0" fontId="17" fillId="0" borderId="0" xfId="1" applyNumberFormat="1" applyFont="1" applyFill="1" applyBorder="1" applyAlignment="1">
      <alignment wrapText="1"/>
    </xf>
    <xf numFmtId="0" fontId="17" fillId="0" borderId="0" xfId="1" applyFont="1" applyFill="1" applyBorder="1" applyAlignment="1">
      <alignment horizontal="center" vertical="center"/>
    </xf>
    <xf numFmtId="0" fontId="17" fillId="0" borderId="0" xfId="1" applyFont="1" applyFill="1" applyBorder="1" applyAlignment="1">
      <alignment horizontal="center" vertical="center" wrapText="1"/>
    </xf>
    <xf numFmtId="164" fontId="17" fillId="0" borderId="0" xfId="1" applyNumberFormat="1" applyFont="1" applyFill="1" applyBorder="1" applyAlignment="1">
      <alignment horizontal="center" vertical="center"/>
    </xf>
    <xf numFmtId="2" fontId="18" fillId="0" borderId="0" xfId="1" applyNumberFormat="1" applyFont="1" applyFill="1" applyBorder="1" applyAlignment="1">
      <alignment horizontal="center" vertical="center"/>
    </xf>
    <xf numFmtId="0" fontId="11" fillId="5" borderId="0" xfId="1" applyFont="1" applyFill="1" applyBorder="1" applyAlignment="1">
      <alignment horizontal="center" vertical="center"/>
    </xf>
    <xf numFmtId="2" fontId="17" fillId="0" borderId="0" xfId="1" applyNumberFormat="1" applyFont="1" applyFill="1" applyBorder="1" applyAlignment="1">
      <alignment horizontal="center" vertical="center"/>
    </xf>
    <xf numFmtId="0" fontId="11" fillId="0" borderId="0" xfId="1" applyFont="1" applyFill="1" applyBorder="1" applyAlignment="1">
      <alignment horizontal="center" vertical="center"/>
    </xf>
    <xf numFmtId="0" fontId="11" fillId="0" borderId="0" xfId="1" applyFont="1" applyBorder="1" applyAlignment="1">
      <alignment horizontal="center" vertical="center" wrapText="1"/>
    </xf>
    <xf numFmtId="2" fontId="19" fillId="0" borderId="0" xfId="1" applyNumberFormat="1" applyFont="1" applyFill="1" applyBorder="1" applyAlignment="1">
      <alignment horizontal="center" vertical="center"/>
    </xf>
    <xf numFmtId="0" fontId="21" fillId="0" borderId="7" xfId="1" applyFont="1" applyBorder="1" applyAlignment="1">
      <alignment horizontal="left" vertical="top" wrapText="1"/>
    </xf>
    <xf numFmtId="0" fontId="13" fillId="0" borderId="7" xfId="1" applyFont="1" applyBorder="1" applyAlignment="1">
      <alignment horizontal="center" vertical="center" wrapText="1"/>
    </xf>
    <xf numFmtId="0" fontId="11" fillId="2" borderId="7" xfId="1" applyFont="1" applyFill="1" applyBorder="1" applyAlignment="1">
      <alignment horizontal="center" vertical="center" wrapText="1"/>
    </xf>
    <xf numFmtId="0" fontId="11" fillId="0" borderId="7" xfId="1" applyFont="1" applyFill="1" applyBorder="1" applyAlignment="1">
      <alignment horizontal="center" vertical="top" wrapText="1"/>
    </xf>
    <xf numFmtId="0" fontId="11" fillId="2" borderId="7" xfId="1" applyFont="1" applyFill="1" applyBorder="1" applyAlignment="1">
      <alignment horizontal="left" vertical="top" wrapText="1"/>
    </xf>
    <xf numFmtId="0" fontId="12" fillId="5" borderId="7" xfId="1" applyFont="1" applyFill="1" applyBorder="1" applyAlignment="1">
      <alignment horizontal="center" vertical="top" wrapText="1"/>
    </xf>
    <xf numFmtId="164" fontId="22" fillId="2" borderId="7" xfId="1" applyNumberFormat="1" applyFont="1" applyFill="1" applyBorder="1" applyAlignment="1">
      <alignment horizontal="center" vertical="top" wrapText="1"/>
    </xf>
    <xf numFmtId="0" fontId="21" fillId="0" borderId="7" xfId="1" applyFont="1" applyBorder="1" applyAlignment="1">
      <alignment horizontal="center" vertical="center" wrapText="1"/>
    </xf>
    <xf numFmtId="0" fontId="21" fillId="0" borderId="7" xfId="1" applyFont="1" applyBorder="1" applyAlignment="1">
      <alignment horizontal="center" vertical="top" wrapText="1"/>
    </xf>
    <xf numFmtId="164" fontId="21" fillId="2" borderId="7" xfId="1" applyNumberFormat="1" applyFont="1" applyFill="1" applyBorder="1" applyAlignment="1">
      <alignment horizontal="center" vertical="center" wrapText="1"/>
    </xf>
    <xf numFmtId="164" fontId="11" fillId="5" borderId="7" xfId="1" applyNumberFormat="1" applyFont="1" applyFill="1" applyBorder="1" applyAlignment="1">
      <alignment horizontal="center" vertical="center" wrapText="1"/>
    </xf>
    <xf numFmtId="0" fontId="12" fillId="2" borderId="7" xfId="1" applyFont="1" applyFill="1" applyBorder="1" applyAlignment="1">
      <alignment horizontal="center" vertical="center" wrapText="1"/>
    </xf>
    <xf numFmtId="0" fontId="21" fillId="0" borderId="7" xfId="1" applyFont="1" applyFill="1" applyBorder="1" applyAlignment="1">
      <alignment horizontal="center" vertical="center" wrapText="1"/>
    </xf>
    <xf numFmtId="164" fontId="2" fillId="0" borderId="0" xfId="1" applyNumberFormat="1"/>
    <xf numFmtId="0" fontId="25" fillId="0" borderId="0" xfId="1" applyFont="1" applyFill="1" applyAlignment="1">
      <alignment horizontal="center" vertical="center"/>
    </xf>
    <xf numFmtId="0" fontId="26" fillId="0" borderId="0" xfId="1" applyFont="1" applyFill="1" applyAlignment="1">
      <alignment horizontal="center" vertical="center"/>
    </xf>
    <xf numFmtId="165" fontId="27" fillId="0" borderId="0" xfId="1" applyNumberFormat="1" applyFont="1" applyAlignment="1">
      <alignment horizontal="center" vertical="center"/>
    </xf>
    <xf numFmtId="165" fontId="28" fillId="0" borderId="0" xfId="1" applyNumberFormat="1" applyFont="1"/>
    <xf numFmtId="0" fontId="21" fillId="0" borderId="7" xfId="1" applyFont="1" applyFill="1" applyBorder="1" applyAlignment="1">
      <alignment horizontal="center" vertical="top" wrapText="1"/>
    </xf>
    <xf numFmtId="0" fontId="11" fillId="0" borderId="0" xfId="1" applyFont="1" applyBorder="1" applyAlignment="1">
      <alignment horizontal="center" vertical="top" wrapText="1"/>
    </xf>
    <xf numFmtId="0" fontId="5" fillId="0" borderId="0" xfId="1" applyFont="1" applyBorder="1" applyAlignment="1">
      <alignment horizontal="left"/>
    </xf>
    <xf numFmtId="0" fontId="11" fillId="0" borderId="7" xfId="1" applyFont="1" applyBorder="1" applyAlignment="1">
      <alignment horizontal="left" vertical="top" wrapText="1"/>
    </xf>
    <xf numFmtId="0" fontId="11" fillId="2" borderId="7" xfId="1" applyFont="1" applyFill="1" applyBorder="1" applyAlignment="1">
      <alignment horizontal="left" vertical="top" wrapText="1"/>
    </xf>
    <xf numFmtId="0" fontId="34" fillId="0" borderId="0" xfId="1" applyFont="1" applyAlignment="1">
      <alignment horizontal="center" vertical="center"/>
    </xf>
    <xf numFmtId="0" fontId="34" fillId="0" borderId="0" xfId="1" applyFont="1" applyFill="1" applyAlignment="1">
      <alignment horizontal="center" vertical="center"/>
    </xf>
    <xf numFmtId="0" fontId="11" fillId="0" borderId="7" xfId="1" applyFont="1" applyFill="1" applyBorder="1" applyAlignment="1">
      <alignment horizontal="center" vertical="center" wrapText="1"/>
    </xf>
    <xf numFmtId="0" fontId="10" fillId="0" borderId="0" xfId="1" applyFont="1" applyFill="1" applyBorder="1" applyAlignment="1">
      <alignment horizontal="center"/>
    </xf>
    <xf numFmtId="0" fontId="10" fillId="0" borderId="0" xfId="1" applyFont="1" applyFill="1" applyBorder="1" applyAlignment="1">
      <alignment horizontal="center" vertical="center" wrapText="1"/>
    </xf>
    <xf numFmtId="164" fontId="10" fillId="0" borderId="0" xfId="1" applyNumberFormat="1" applyFont="1" applyFill="1" applyBorder="1" applyAlignment="1">
      <alignment horizontal="center" vertical="center"/>
    </xf>
    <xf numFmtId="2" fontId="10" fillId="0" borderId="0" xfId="1" applyNumberFormat="1" applyFont="1" applyFill="1" applyBorder="1" applyAlignment="1">
      <alignment horizontal="center"/>
    </xf>
    <xf numFmtId="0" fontId="35" fillId="0" borderId="0" xfId="1" applyNumberFormat="1" applyFont="1" applyBorder="1" applyAlignment="1">
      <alignment horizontal="left" wrapText="1"/>
    </xf>
    <xf numFmtId="0" fontId="10" fillId="0" borderId="0" xfId="1" applyNumberFormat="1" applyFont="1" applyFill="1" applyBorder="1" applyAlignment="1">
      <alignment wrapText="1"/>
    </xf>
    <xf numFmtId="0" fontId="10" fillId="0" borderId="0" xfId="1" applyFont="1" applyFill="1" applyBorder="1" applyAlignment="1">
      <alignment horizontal="center" vertical="center"/>
    </xf>
    <xf numFmtId="2" fontId="10" fillId="0" borderId="0" xfId="1" applyNumberFormat="1" applyFont="1" applyFill="1" applyBorder="1" applyAlignment="1">
      <alignment horizontal="center" vertical="center"/>
    </xf>
    <xf numFmtId="0" fontId="36" fillId="0" borderId="0" xfId="0" applyFont="1"/>
    <xf numFmtId="0" fontId="36" fillId="0" borderId="0" xfId="0" applyFont="1" applyAlignment="1">
      <alignment horizontal="center" vertical="center"/>
    </xf>
    <xf numFmtId="165" fontId="21" fillId="0" borderId="7" xfId="1" applyNumberFormat="1" applyFont="1" applyFill="1" applyBorder="1" applyAlignment="1">
      <alignment horizontal="center" vertical="center" wrapText="1"/>
    </xf>
    <xf numFmtId="165" fontId="37" fillId="0" borderId="7" xfId="1" applyNumberFormat="1" applyFont="1" applyFill="1" applyBorder="1" applyAlignment="1">
      <alignment horizontal="center" vertical="center" wrapText="1"/>
    </xf>
    <xf numFmtId="0" fontId="30" fillId="0" borderId="7" xfId="1" applyFont="1" applyFill="1" applyBorder="1" applyAlignment="1">
      <alignment horizontal="left" vertical="center" wrapText="1"/>
    </xf>
    <xf numFmtId="0" fontId="39" fillId="0" borderId="18" xfId="1" applyFont="1" applyFill="1" applyBorder="1" applyAlignment="1">
      <alignment horizontal="left" vertical="top" wrapText="1"/>
    </xf>
    <xf numFmtId="0" fontId="39" fillId="0" borderId="17" xfId="1" applyFont="1" applyFill="1" applyBorder="1" applyAlignment="1">
      <alignment horizontal="left" vertical="top" wrapText="1"/>
    </xf>
    <xf numFmtId="0" fontId="11" fillId="0" borderId="7" xfId="1" applyFont="1" applyFill="1" applyBorder="1" applyAlignment="1">
      <alignment horizontal="center" vertical="center" wrapText="1"/>
    </xf>
    <xf numFmtId="0" fontId="40" fillId="0" borderId="7" xfId="1" applyFont="1" applyFill="1" applyBorder="1" applyAlignment="1">
      <alignment horizontal="center" vertical="center" wrapText="1"/>
    </xf>
    <xf numFmtId="164" fontId="40" fillId="0" borderId="7" xfId="1" applyNumberFormat="1" applyFont="1" applyFill="1" applyBorder="1" applyAlignment="1">
      <alignment horizontal="center" vertical="center" wrapText="1"/>
    </xf>
    <xf numFmtId="0" fontId="11" fillId="0" borderId="7" xfId="1" applyFont="1" applyFill="1" applyBorder="1" applyAlignment="1">
      <alignment horizontal="center" vertical="center" wrapText="1"/>
    </xf>
    <xf numFmtId="164" fontId="11" fillId="0" borderId="7" xfId="1" applyNumberFormat="1" applyFont="1" applyFill="1" applyBorder="1" applyAlignment="1">
      <alignment horizontal="center" vertical="top" wrapText="1"/>
    </xf>
    <xf numFmtId="164" fontId="11" fillId="0" borderId="7" xfId="0" applyNumberFormat="1" applyFont="1" applyFill="1" applyBorder="1" applyAlignment="1">
      <alignment horizontal="center" vertical="top"/>
    </xf>
    <xf numFmtId="0" fontId="0" fillId="0" borderId="7" xfId="0" applyFill="1" applyBorder="1" applyAlignment="1">
      <alignment vertical="top" wrapText="1"/>
    </xf>
    <xf numFmtId="0" fontId="11" fillId="0" borderId="7" xfId="1" applyNumberFormat="1" applyFont="1" applyFill="1" applyBorder="1" applyAlignment="1">
      <alignment horizontal="left" vertical="top" wrapText="1"/>
    </xf>
    <xf numFmtId="164" fontId="11" fillId="0" borderId="7" xfId="1" applyNumberFormat="1" applyFont="1" applyFill="1" applyBorder="1" applyAlignment="1">
      <alignment horizontal="center" vertical="center"/>
    </xf>
    <xf numFmtId="0" fontId="14" fillId="0" borderId="7" xfId="0" applyFont="1" applyFill="1" applyBorder="1" applyAlignment="1">
      <alignment horizontal="center" vertical="top" wrapText="1"/>
    </xf>
    <xf numFmtId="0" fontId="11" fillId="0" borderId="7" xfId="0" applyFont="1" applyFill="1" applyBorder="1" applyAlignment="1">
      <alignment vertical="top" wrapText="1"/>
    </xf>
    <xf numFmtId="0" fontId="30" fillId="0" borderId="7" xfId="0" applyFont="1" applyFill="1" applyBorder="1" applyAlignment="1">
      <alignment horizontal="center" vertical="top" wrapText="1"/>
    </xf>
    <xf numFmtId="0" fontId="11" fillId="0" borderId="10" xfId="0" applyFont="1" applyFill="1" applyBorder="1" applyAlignment="1">
      <alignment vertical="top" wrapText="1"/>
    </xf>
    <xf numFmtId="0" fontId="11" fillId="0" borderId="17" xfId="0" applyFont="1" applyFill="1" applyBorder="1" applyAlignment="1">
      <alignment vertical="top" wrapText="1"/>
    </xf>
    <xf numFmtId="0" fontId="13" fillId="0" borderId="7" xfId="1" applyNumberFormat="1" applyFont="1" applyFill="1" applyBorder="1" applyAlignment="1">
      <alignment horizontal="center" vertical="center" wrapText="1"/>
    </xf>
    <xf numFmtId="0" fontId="17" fillId="0" borderId="7" xfId="1" applyNumberFormat="1" applyFont="1" applyFill="1" applyBorder="1" applyAlignment="1">
      <alignment horizontal="center" vertical="center" wrapText="1"/>
    </xf>
    <xf numFmtId="0" fontId="17" fillId="0" borderId="7" xfId="1" applyFont="1" applyFill="1" applyBorder="1" applyAlignment="1">
      <alignment horizontal="center" vertical="center"/>
    </xf>
    <xf numFmtId="0" fontId="17" fillId="0" borderId="7" xfId="1" applyFont="1" applyFill="1" applyBorder="1" applyAlignment="1">
      <alignment horizontal="center" vertical="center" wrapText="1"/>
    </xf>
    <xf numFmtId="164" fontId="17" fillId="0" borderId="7" xfId="1" applyNumberFormat="1" applyFont="1" applyFill="1" applyBorder="1" applyAlignment="1">
      <alignment horizontal="center" vertical="center"/>
    </xf>
    <xf numFmtId="0" fontId="11" fillId="0" borderId="7" xfId="1" applyFont="1" applyFill="1" applyBorder="1" applyAlignment="1">
      <alignment horizontal="center" vertical="center"/>
    </xf>
    <xf numFmtId="0" fontId="11" fillId="0" borderId="7" xfId="1" applyFont="1" applyFill="1" applyBorder="1" applyAlignment="1">
      <alignment horizontal="center" vertical="center" wrapText="1"/>
    </xf>
    <xf numFmtId="0" fontId="11" fillId="0" borderId="7" xfId="1" applyFont="1" applyFill="1" applyBorder="1" applyAlignment="1">
      <alignment horizontal="center" vertical="center" wrapText="1"/>
    </xf>
    <xf numFmtId="0" fontId="11" fillId="0" borderId="7" xfId="1" applyFont="1" applyBorder="1" applyAlignment="1">
      <alignment horizontal="left" vertical="top" wrapText="1"/>
    </xf>
    <xf numFmtId="0" fontId="11" fillId="2" borderId="7" xfId="1" applyFont="1" applyFill="1" applyBorder="1" applyAlignment="1">
      <alignment horizontal="center" vertical="center" wrapText="1"/>
    </xf>
    <xf numFmtId="0" fontId="11" fillId="0" borderId="17" xfId="1" applyFont="1" applyBorder="1" applyAlignment="1">
      <alignment horizontal="left" vertical="top" wrapText="1"/>
    </xf>
    <xf numFmtId="0" fontId="11" fillId="2" borderId="7" xfId="1" applyFont="1" applyFill="1" applyBorder="1" applyAlignment="1">
      <alignment horizontal="center" vertical="top" wrapText="1"/>
    </xf>
    <xf numFmtId="0" fontId="30" fillId="2" borderId="7" xfId="1" applyFont="1" applyFill="1" applyBorder="1" applyAlignment="1">
      <alignment horizontal="left" vertical="top" wrapText="1"/>
    </xf>
    <xf numFmtId="0" fontId="11" fillId="0" borderId="7" xfId="1" applyFont="1" applyFill="1" applyBorder="1" applyAlignment="1">
      <alignment horizontal="center" vertical="top" wrapText="1"/>
    </xf>
    <xf numFmtId="0" fontId="11" fillId="0" borderId="7" xfId="1" applyFont="1" applyFill="1" applyBorder="1" applyAlignment="1">
      <alignment horizontal="left" vertical="top" wrapText="1"/>
    </xf>
    <xf numFmtId="0" fontId="11" fillId="0" borderId="7" xfId="1" applyFont="1" applyFill="1" applyBorder="1" applyAlignment="1">
      <alignment horizontal="center" vertical="center" wrapText="1"/>
    </xf>
    <xf numFmtId="49" fontId="11" fillId="0" borderId="7" xfId="1" applyNumberFormat="1" applyFont="1" applyFill="1" applyBorder="1" applyAlignment="1">
      <alignment horizontal="left" vertical="top" wrapText="1"/>
    </xf>
    <xf numFmtId="0" fontId="11" fillId="0" borderId="7" xfId="1" applyFont="1" applyFill="1" applyBorder="1" applyAlignment="1">
      <alignment horizontal="center" vertical="top" wrapText="1"/>
    </xf>
    <xf numFmtId="0" fontId="11" fillId="0" borderId="7" xfId="0" applyFont="1" applyFill="1" applyBorder="1" applyAlignment="1">
      <alignment horizontal="center" vertical="top" wrapText="1"/>
    </xf>
    <xf numFmtId="0" fontId="11" fillId="0" borderId="7" xfId="0" applyFont="1" applyFill="1" applyBorder="1" applyAlignment="1">
      <alignment horizontal="left" vertical="top" wrapText="1"/>
    </xf>
    <xf numFmtId="0" fontId="11" fillId="0" borderId="10" xfId="1" applyFont="1" applyFill="1" applyBorder="1" applyAlignment="1">
      <alignment horizontal="center" vertical="top" wrapText="1"/>
    </xf>
    <xf numFmtId="164" fontId="11" fillId="0" borderId="10" xfId="1" applyNumberFormat="1" applyFont="1" applyFill="1" applyBorder="1" applyAlignment="1">
      <alignment horizontal="center" vertical="center"/>
    </xf>
    <xf numFmtId="0" fontId="11" fillId="0" borderId="10" xfId="1" applyFont="1" applyFill="1" applyBorder="1" applyAlignment="1">
      <alignment horizontal="center" vertical="center" wrapText="1"/>
    </xf>
    <xf numFmtId="0" fontId="11" fillId="0" borderId="18" xfId="1" applyFont="1" applyFill="1" applyBorder="1" applyAlignment="1">
      <alignment horizontal="center" vertical="top" wrapText="1"/>
    </xf>
    <xf numFmtId="0" fontId="12" fillId="0" borderId="1" xfId="1" applyFont="1" applyFill="1" applyBorder="1" applyAlignment="1">
      <alignment vertical="top" wrapText="1"/>
    </xf>
    <xf numFmtId="0" fontId="12" fillId="0" borderId="6" xfId="1" applyFont="1" applyFill="1" applyBorder="1" applyAlignment="1">
      <alignment horizontal="center" vertical="top" wrapText="1"/>
    </xf>
    <xf numFmtId="164" fontId="11" fillId="0" borderId="1" xfId="1" applyNumberFormat="1" applyFont="1" applyFill="1" applyBorder="1" applyAlignment="1">
      <alignment horizontal="center" vertical="top" wrapText="1"/>
    </xf>
    <xf numFmtId="0" fontId="11" fillId="0" borderId="4" xfId="1" applyFont="1" applyFill="1" applyBorder="1" applyAlignment="1">
      <alignment horizontal="center" vertical="top" wrapText="1"/>
    </xf>
    <xf numFmtId="0" fontId="11" fillId="0" borderId="2" xfId="1" applyFont="1" applyFill="1" applyBorder="1" applyAlignment="1">
      <alignment horizontal="center" vertical="top" wrapText="1"/>
    </xf>
    <xf numFmtId="164" fontId="11" fillId="0" borderId="2" xfId="1" applyNumberFormat="1" applyFont="1" applyFill="1" applyBorder="1" applyAlignment="1">
      <alignment horizontal="center" vertical="center"/>
    </xf>
    <xf numFmtId="0" fontId="11" fillId="0" borderId="3" xfId="1" applyFont="1" applyFill="1" applyBorder="1" applyAlignment="1">
      <alignment horizontal="center" vertical="center" wrapText="1"/>
    </xf>
    <xf numFmtId="164" fontId="11" fillId="0" borderId="16" xfId="1" applyNumberFormat="1" applyFont="1" applyFill="1" applyBorder="1" applyAlignment="1">
      <alignment horizontal="center" vertical="top"/>
    </xf>
    <xf numFmtId="164" fontId="11" fillId="0" borderId="7" xfId="1" applyNumberFormat="1" applyFont="1" applyFill="1" applyBorder="1" applyAlignment="1">
      <alignment horizontal="center" vertical="top"/>
    </xf>
    <xf numFmtId="0" fontId="11" fillId="0" borderId="3" xfId="1" applyFont="1" applyFill="1" applyBorder="1" applyAlignment="1">
      <alignment horizontal="center" vertical="top" wrapText="1"/>
    </xf>
    <xf numFmtId="164" fontId="11" fillId="0" borderId="4" xfId="1" applyNumberFormat="1" applyFont="1" applyFill="1" applyBorder="1" applyAlignment="1">
      <alignment horizontal="center" vertical="top"/>
    </xf>
    <xf numFmtId="0" fontId="11" fillId="0" borderId="10" xfId="1" applyNumberFormat="1" applyFont="1" applyFill="1" applyBorder="1" applyAlignment="1">
      <alignment vertical="top" wrapText="1"/>
    </xf>
    <xf numFmtId="0" fontId="15" fillId="0" borderId="7" xfId="1" applyFont="1" applyFill="1" applyBorder="1" applyAlignment="1">
      <alignment horizontal="center" vertical="center" wrapText="1"/>
    </xf>
    <xf numFmtId="0" fontId="15" fillId="0" borderId="24" xfId="1" applyNumberFormat="1" applyFont="1" applyFill="1" applyBorder="1" applyAlignment="1">
      <alignment horizontal="center" vertical="center" wrapText="1"/>
    </xf>
    <xf numFmtId="0" fontId="33" fillId="0" borderId="0" xfId="1" applyFont="1" applyFill="1" applyBorder="1" applyAlignment="1">
      <alignment horizontal="center" vertical="center" wrapText="1"/>
    </xf>
    <xf numFmtId="164" fontId="15" fillId="0" borderId="7" xfId="1" applyNumberFormat="1" applyFont="1" applyFill="1" applyBorder="1" applyAlignment="1">
      <alignment horizontal="center" vertical="center"/>
    </xf>
    <xf numFmtId="0" fontId="15" fillId="0" borderId="22" xfId="1" applyFont="1" applyFill="1" applyBorder="1" applyAlignment="1">
      <alignment horizontal="center" vertical="center" wrapText="1"/>
    </xf>
    <xf numFmtId="0" fontId="11" fillId="0" borderId="7" xfId="1" applyFont="1" applyFill="1" applyBorder="1" applyAlignment="1">
      <alignment horizontal="center" vertical="top" wrapText="1"/>
    </xf>
    <xf numFmtId="0" fontId="38" fillId="0" borderId="7" xfId="1" applyFont="1" applyFill="1" applyBorder="1" applyAlignment="1">
      <alignment horizontal="left" vertical="top" wrapText="1"/>
    </xf>
    <xf numFmtId="0" fontId="11" fillId="0" borderId="7" xfId="1" applyFont="1" applyFill="1" applyBorder="1" applyAlignment="1">
      <alignment horizontal="center" vertical="center" wrapText="1"/>
    </xf>
    <xf numFmtId="0" fontId="11" fillId="0" borderId="7" xfId="1" applyFont="1" applyFill="1" applyBorder="1" applyAlignment="1">
      <alignment horizontal="left" vertical="top" wrapText="1"/>
    </xf>
    <xf numFmtId="0" fontId="12" fillId="0" borderId="7" xfId="1" applyFont="1" applyFill="1" applyBorder="1" applyAlignment="1">
      <alignment horizontal="center" vertical="top" wrapText="1"/>
    </xf>
    <xf numFmtId="164" fontId="16" fillId="0" borderId="7" xfId="1" applyNumberFormat="1" applyFont="1" applyFill="1" applyBorder="1" applyAlignment="1">
      <alignment horizontal="center" vertical="center" wrapText="1"/>
    </xf>
    <xf numFmtId="0" fontId="6" fillId="0" borderId="0" xfId="1" applyFont="1"/>
    <xf numFmtId="0" fontId="41" fillId="0" borderId="0" xfId="1" applyFont="1" applyFill="1"/>
    <xf numFmtId="0" fontId="42" fillId="0" borderId="0" xfId="1" applyFont="1"/>
    <xf numFmtId="165" fontId="6" fillId="0" borderId="0" xfId="1" applyNumberFormat="1" applyFont="1"/>
    <xf numFmtId="165" fontId="43" fillId="0" borderId="0" xfId="1" applyNumberFormat="1" applyFont="1"/>
    <xf numFmtId="165" fontId="2" fillId="0" borderId="0" xfId="1" applyNumberFormat="1"/>
    <xf numFmtId="165" fontId="44" fillId="0" borderId="0" xfId="1" applyNumberFormat="1" applyFont="1"/>
    <xf numFmtId="165" fontId="45" fillId="0" borderId="0" xfId="1" applyNumberFormat="1" applyFont="1"/>
    <xf numFmtId="164" fontId="6" fillId="0" borderId="0" xfId="1" applyNumberFormat="1" applyFont="1" applyBorder="1" applyAlignment="1">
      <alignment horizontal="center" vertical="center"/>
    </xf>
    <xf numFmtId="164" fontId="46" fillId="0" borderId="0" xfId="1" applyNumberFormat="1" applyFont="1" applyBorder="1" applyAlignment="1">
      <alignment horizontal="center" vertical="center"/>
    </xf>
    <xf numFmtId="0" fontId="5" fillId="0" borderId="7" xfId="1" applyFont="1" applyFill="1" applyBorder="1" applyAlignment="1">
      <alignment horizontal="center" vertical="center" wrapText="1"/>
    </xf>
    <xf numFmtId="0" fontId="30" fillId="0" borderId="10" xfId="1" applyFont="1" applyFill="1" applyBorder="1" applyAlignment="1">
      <alignment horizontal="left" vertical="top" wrapText="1"/>
    </xf>
    <xf numFmtId="0" fontId="5" fillId="0" borderId="7" xfId="1" applyFont="1" applyFill="1" applyBorder="1" applyAlignment="1">
      <alignment horizontal="center" vertical="top" wrapText="1"/>
    </xf>
    <xf numFmtId="165" fontId="20" fillId="0" borderId="7" xfId="1" applyNumberFormat="1" applyFont="1" applyFill="1" applyBorder="1" applyAlignment="1">
      <alignment horizontal="center" vertical="center" wrapText="1"/>
    </xf>
    <xf numFmtId="0" fontId="11" fillId="0" borderId="18" xfId="1" applyFont="1" applyFill="1" applyBorder="1" applyAlignment="1">
      <alignment horizontal="left" vertical="top" wrapText="1"/>
    </xf>
    <xf numFmtId="0" fontId="11" fillId="0" borderId="17" xfId="1" applyFont="1" applyFill="1" applyBorder="1" applyAlignment="1">
      <alignment horizontal="left" vertical="top" wrapText="1"/>
    </xf>
    <xf numFmtId="0" fontId="5" fillId="0" borderId="7" xfId="1" applyFont="1" applyFill="1" applyBorder="1" applyAlignment="1">
      <alignment horizontal="left" vertical="top" wrapText="1"/>
    </xf>
    <xf numFmtId="0" fontId="5" fillId="0" borderId="10" xfId="1" applyFont="1" applyFill="1" applyBorder="1" applyAlignment="1">
      <alignment horizontal="left" vertical="top" wrapText="1"/>
    </xf>
    <xf numFmtId="0" fontId="30" fillId="0" borderId="22" xfId="1" applyFont="1" applyFill="1" applyBorder="1" applyAlignment="1">
      <alignment vertical="top" wrapText="1"/>
    </xf>
    <xf numFmtId="0" fontId="30" fillId="0" borderId="7" xfId="1" applyFont="1" applyFill="1" applyBorder="1" applyAlignment="1">
      <alignment horizontal="center" vertical="top" wrapText="1"/>
    </xf>
    <xf numFmtId="165" fontId="30" fillId="0" borderId="7" xfId="1" applyNumberFormat="1" applyFont="1" applyFill="1" applyBorder="1" applyAlignment="1">
      <alignment horizontal="center" vertical="center" wrapText="1"/>
    </xf>
    <xf numFmtId="0" fontId="5" fillId="0" borderId="7" xfId="1" applyFont="1" applyFill="1" applyBorder="1" applyAlignment="1">
      <alignment vertical="top" wrapText="1"/>
    </xf>
    <xf numFmtId="0" fontId="11" fillId="0" borderId="17" xfId="1" applyFont="1" applyFill="1" applyBorder="1" applyAlignment="1">
      <alignment horizontal="center" vertical="center" wrapText="1"/>
    </xf>
    <xf numFmtId="0" fontId="5" fillId="2" borderId="7" xfId="1" applyFont="1" applyFill="1" applyBorder="1" applyAlignment="1">
      <alignment vertical="top" wrapText="1"/>
    </xf>
    <xf numFmtId="0" fontId="11" fillId="0" borderId="10" xfId="1" applyFont="1" applyFill="1" applyBorder="1" applyAlignment="1">
      <alignment horizontal="left" vertical="top" wrapText="1"/>
    </xf>
    <xf numFmtId="0" fontId="11" fillId="0" borderId="17" xfId="1" applyFont="1" applyFill="1" applyBorder="1" applyAlignment="1">
      <alignment horizontal="left" vertical="top" wrapText="1"/>
    </xf>
    <xf numFmtId="0" fontId="47" fillId="0" borderId="17" xfId="1" applyFont="1" applyFill="1" applyBorder="1" applyAlignment="1">
      <alignment horizontal="left" vertical="top" wrapText="1"/>
    </xf>
    <xf numFmtId="0" fontId="11" fillId="0" borderId="22" xfId="1" applyFont="1" applyFill="1" applyBorder="1" applyAlignment="1">
      <alignment horizontal="center" vertical="center" wrapText="1"/>
    </xf>
    <xf numFmtId="0" fontId="47" fillId="0" borderId="37" xfId="1" applyFont="1" applyFill="1" applyBorder="1" applyAlignment="1">
      <alignment horizontal="center" vertical="center" wrapText="1"/>
    </xf>
    <xf numFmtId="0" fontId="11" fillId="0" borderId="10" xfId="1" applyFont="1" applyFill="1" applyBorder="1" applyAlignment="1">
      <alignment horizontal="center" vertical="center" wrapText="1"/>
    </xf>
    <xf numFmtId="0" fontId="11" fillId="0" borderId="38" xfId="1" applyFont="1" applyFill="1" applyBorder="1" applyAlignment="1">
      <alignment horizontal="center" vertical="center" wrapText="1"/>
    </xf>
    <xf numFmtId="165" fontId="48" fillId="0" borderId="0" xfId="1" applyNumberFormat="1" applyFont="1"/>
    <xf numFmtId="49" fontId="5" fillId="0" borderId="37" xfId="1" applyNumberFormat="1" applyFont="1" applyFill="1" applyBorder="1" applyAlignment="1">
      <alignment vertical="top" wrapText="1"/>
    </xf>
    <xf numFmtId="49" fontId="5" fillId="0" borderId="16" xfId="1" applyNumberFormat="1" applyFont="1" applyFill="1" applyBorder="1" applyAlignment="1">
      <alignment vertical="top" wrapText="1"/>
    </xf>
    <xf numFmtId="0" fontId="3" fillId="0" borderId="16" xfId="1" applyFont="1" applyFill="1" applyBorder="1" applyAlignment="1">
      <alignment horizontal="left" vertical="top" wrapText="1"/>
    </xf>
    <xf numFmtId="0" fontId="47" fillId="0" borderId="17" xfId="1" applyFont="1" applyFill="1" applyBorder="1" applyAlignment="1">
      <alignment horizontal="center" vertical="center" wrapText="1"/>
    </xf>
    <xf numFmtId="0" fontId="10" fillId="0" borderId="0" xfId="1" applyFont="1" applyAlignment="1"/>
    <xf numFmtId="0" fontId="11" fillId="2" borderId="7" xfId="1" applyFont="1" applyFill="1" applyBorder="1" applyAlignment="1">
      <alignment horizontal="left" vertical="top" wrapText="1"/>
    </xf>
    <xf numFmtId="0" fontId="11" fillId="0" borderId="7" xfId="1" applyFont="1" applyBorder="1" applyAlignment="1">
      <alignment horizontal="center" vertical="top" wrapText="1"/>
    </xf>
    <xf numFmtId="0" fontId="11" fillId="2" borderId="7" xfId="1" applyFont="1" applyFill="1" applyBorder="1" applyAlignment="1">
      <alignment horizontal="center" vertical="top" wrapText="1"/>
    </xf>
    <xf numFmtId="0" fontId="30" fillId="0" borderId="7" xfId="1" applyFont="1" applyBorder="1" applyAlignment="1">
      <alignment horizontal="left" vertical="top" wrapText="1"/>
    </xf>
    <xf numFmtId="0" fontId="30" fillId="0" borderId="7" xfId="1" applyFont="1" applyBorder="1" applyAlignment="1">
      <alignment horizontal="center" vertical="top" wrapText="1"/>
    </xf>
    <xf numFmtId="0" fontId="49" fillId="0" borderId="17" xfId="1" applyFont="1" applyFill="1" applyBorder="1" applyAlignment="1">
      <alignment horizontal="left" vertical="top" wrapText="1"/>
    </xf>
    <xf numFmtId="2" fontId="10" fillId="0" borderId="0" xfId="1" applyNumberFormat="1" applyFont="1" applyFill="1" applyBorder="1" applyAlignment="1"/>
    <xf numFmtId="0" fontId="11" fillId="2" borderId="7" xfId="1" applyFont="1" applyFill="1" applyBorder="1" applyAlignment="1">
      <alignment horizontal="center" vertical="center" wrapText="1"/>
    </xf>
    <xf numFmtId="0" fontId="11" fillId="0" borderId="10" xfId="1" applyFont="1" applyBorder="1" applyAlignment="1">
      <alignment horizontal="center" vertical="top" wrapText="1"/>
    </xf>
    <xf numFmtId="0" fontId="11" fillId="0" borderId="18" xfId="1" applyFont="1" applyBorder="1" applyAlignment="1">
      <alignment horizontal="center" vertical="top" wrapText="1"/>
    </xf>
    <xf numFmtId="0" fontId="11" fillId="2" borderId="7" xfId="1" applyFont="1" applyFill="1" applyBorder="1" applyAlignment="1">
      <alignment horizontal="center" vertical="top" wrapText="1"/>
    </xf>
    <xf numFmtId="0" fontId="11" fillId="2" borderId="7" xfId="1" applyFont="1" applyFill="1" applyBorder="1" applyAlignment="1">
      <alignment horizontal="left" vertical="top" wrapText="1"/>
    </xf>
    <xf numFmtId="0" fontId="11" fillId="0" borderId="18" xfId="1" applyFont="1" applyBorder="1" applyAlignment="1">
      <alignment horizontal="center" vertical="top" wrapText="1"/>
    </xf>
    <xf numFmtId="1" fontId="11" fillId="2" borderId="10" xfId="1" applyNumberFormat="1" applyFont="1" applyFill="1" applyBorder="1" applyAlignment="1">
      <alignment horizontal="center" vertical="center" wrapText="1"/>
    </xf>
    <xf numFmtId="1" fontId="12" fillId="0" borderId="10" xfId="1" applyNumberFormat="1" applyFont="1" applyFill="1" applyBorder="1" applyAlignment="1">
      <alignment horizontal="center" vertical="center" wrapText="1"/>
    </xf>
    <xf numFmtId="1" fontId="12" fillId="2" borderId="10" xfId="1" applyNumberFormat="1" applyFont="1" applyFill="1" applyBorder="1" applyAlignment="1">
      <alignment horizontal="center" vertical="center" wrapText="1"/>
    </xf>
    <xf numFmtId="1" fontId="46" fillId="0" borderId="0" xfId="1" applyNumberFormat="1" applyFont="1" applyBorder="1" applyAlignment="1">
      <alignment horizontal="center" vertical="center"/>
    </xf>
    <xf numFmtId="1" fontId="6" fillId="0" borderId="0" xfId="1" applyNumberFormat="1" applyFont="1" applyBorder="1" applyAlignment="1">
      <alignment horizontal="center" vertical="center"/>
    </xf>
    <xf numFmtId="1" fontId="12" fillId="5" borderId="7" xfId="1" applyNumberFormat="1" applyFont="1" applyFill="1" applyBorder="1" applyAlignment="1">
      <alignment horizontal="center" vertical="center" wrapText="1"/>
    </xf>
    <xf numFmtId="1" fontId="11" fillId="2" borderId="22" xfId="1" applyNumberFormat="1" applyFont="1" applyFill="1" applyBorder="1" applyAlignment="1">
      <alignment horizontal="center" vertical="center" wrapText="1"/>
    </xf>
    <xf numFmtId="1" fontId="2" fillId="0" borderId="0" xfId="1" applyNumberFormat="1" applyAlignment="1">
      <alignment horizontal="center" vertical="center"/>
    </xf>
    <xf numFmtId="1" fontId="2" fillId="0" borderId="0" xfId="1" applyNumberFormat="1" applyFill="1" applyAlignment="1">
      <alignment horizontal="center" vertical="center"/>
    </xf>
    <xf numFmtId="1" fontId="11" fillId="0" borderId="17" xfId="1" applyNumberFormat="1" applyFont="1" applyBorder="1" applyAlignment="1">
      <alignment horizontal="center" vertical="center" wrapText="1"/>
    </xf>
    <xf numFmtId="0" fontId="30" fillId="2" borderId="16" xfId="1" applyFont="1" applyFill="1" applyBorder="1" applyAlignment="1">
      <alignment vertical="top" wrapText="1"/>
    </xf>
    <xf numFmtId="0" fontId="30" fillId="2" borderId="7" xfId="1" applyFont="1" applyFill="1" applyBorder="1" applyAlignment="1">
      <alignment horizontal="center" vertical="top" wrapText="1"/>
    </xf>
    <xf numFmtId="164" fontId="30" fillId="2" borderId="7" xfId="1" applyNumberFormat="1" applyFont="1" applyFill="1" applyBorder="1" applyAlignment="1">
      <alignment horizontal="center" vertical="center" wrapText="1"/>
    </xf>
    <xf numFmtId="164" fontId="30" fillId="0" borderId="7" xfId="1" applyNumberFormat="1" applyFont="1" applyFill="1" applyBorder="1" applyAlignment="1">
      <alignment horizontal="center" vertical="center" wrapText="1"/>
    </xf>
    <xf numFmtId="0" fontId="30" fillId="2" borderId="22" xfId="1" applyFont="1" applyFill="1" applyBorder="1" applyAlignment="1">
      <alignment vertical="top" wrapText="1"/>
    </xf>
    <xf numFmtId="0" fontId="30" fillId="2" borderId="7" xfId="1" applyFont="1" applyFill="1" applyBorder="1" applyAlignment="1">
      <alignment vertical="top" wrapText="1"/>
    </xf>
    <xf numFmtId="0" fontId="30" fillId="2" borderId="16" xfId="1" applyFont="1" applyFill="1" applyBorder="1" applyAlignment="1">
      <alignment horizontal="center" vertical="top" wrapText="1"/>
    </xf>
    <xf numFmtId="164" fontId="30" fillId="3" borderId="7" xfId="1" applyNumberFormat="1" applyFont="1" applyFill="1" applyBorder="1" applyAlignment="1">
      <alignment horizontal="center" vertical="center" wrapText="1"/>
    </xf>
    <xf numFmtId="0" fontId="30" fillId="0" borderId="7" xfId="0" applyFont="1" applyBorder="1" applyAlignment="1">
      <alignment horizontal="center" vertical="center" wrapText="1"/>
    </xf>
    <xf numFmtId="0" fontId="30" fillId="3" borderId="7" xfId="1" applyFont="1" applyFill="1" applyBorder="1" applyAlignment="1">
      <alignment horizontal="center" vertical="center" wrapText="1"/>
    </xf>
    <xf numFmtId="0" fontId="30" fillId="2" borderId="7" xfId="1" applyFont="1" applyFill="1" applyBorder="1" applyAlignment="1">
      <alignment horizontal="center" vertical="center" wrapText="1"/>
    </xf>
    <xf numFmtId="0" fontId="50" fillId="0" borderId="15" xfId="1" applyFont="1" applyBorder="1" applyAlignment="1">
      <alignment horizontal="left" vertical="center" wrapText="1"/>
    </xf>
    <xf numFmtId="0" fontId="5" fillId="0" borderId="7" xfId="1" applyFont="1" applyBorder="1" applyAlignment="1">
      <alignment horizontal="left" vertical="top" wrapText="1"/>
    </xf>
    <xf numFmtId="164" fontId="11" fillId="2" borderId="17" xfId="1" applyNumberFormat="1" applyFont="1" applyFill="1" applyBorder="1" applyAlignment="1">
      <alignment horizontal="center" vertical="center" wrapText="1"/>
    </xf>
    <xf numFmtId="0" fontId="11" fillId="0" borderId="18" xfId="1" applyFont="1" applyBorder="1" applyAlignment="1">
      <alignment horizontal="center" vertical="top" wrapText="1"/>
    </xf>
    <xf numFmtId="0" fontId="11" fillId="0" borderId="17" xfId="1" applyFont="1" applyFill="1" applyBorder="1" applyAlignment="1">
      <alignment vertical="top" wrapText="1"/>
    </xf>
    <xf numFmtId="0" fontId="30" fillId="0" borderId="7" xfId="1" applyFont="1" applyFill="1" applyBorder="1" applyAlignment="1">
      <alignment horizontal="left" vertical="top" wrapText="1"/>
    </xf>
    <xf numFmtId="0" fontId="11" fillId="0" borderId="0" xfId="1" applyFont="1" applyBorder="1" applyAlignment="1">
      <alignment horizontal="center" vertical="top" wrapText="1"/>
    </xf>
    <xf numFmtId="0" fontId="11" fillId="0" borderId="19" xfId="1" applyFont="1" applyBorder="1" applyAlignment="1">
      <alignment horizontal="center" vertical="top" wrapText="1"/>
    </xf>
    <xf numFmtId="0" fontId="11" fillId="0" borderId="20" xfId="1" applyFont="1" applyBorder="1" applyAlignment="1">
      <alignment vertical="top" wrapText="1"/>
    </xf>
    <xf numFmtId="0" fontId="49" fillId="2" borderId="20" xfId="1" applyFont="1" applyFill="1" applyBorder="1" applyAlignment="1">
      <alignment vertical="center" wrapText="1"/>
    </xf>
    <xf numFmtId="0" fontId="11" fillId="0" borderId="14" xfId="1" applyFont="1" applyBorder="1" applyAlignment="1">
      <alignment horizontal="center" vertical="top" wrapText="1"/>
    </xf>
    <xf numFmtId="0" fontId="52" fillId="2" borderId="7" xfId="1" applyFont="1" applyFill="1" applyBorder="1" applyAlignment="1">
      <alignment horizontal="left" vertical="top" wrapText="1"/>
    </xf>
    <xf numFmtId="0" fontId="21" fillId="2" borderId="7" xfId="1" applyFont="1" applyFill="1" applyBorder="1" applyAlignment="1">
      <alignment horizontal="center" vertical="center" wrapText="1"/>
    </xf>
    <xf numFmtId="0" fontId="11" fillId="0" borderId="10" xfId="1" applyFont="1" applyFill="1" applyBorder="1" applyAlignment="1">
      <alignment horizontal="center" vertical="center" wrapText="1"/>
    </xf>
    <xf numFmtId="0" fontId="11" fillId="0" borderId="7" xfId="1" applyFont="1" applyBorder="1" applyAlignment="1">
      <alignment horizontal="center" vertical="top" wrapText="1"/>
    </xf>
    <xf numFmtId="0" fontId="11" fillId="0" borderId="7" xfId="1" applyFont="1" applyBorder="1" applyAlignment="1">
      <alignment horizontal="left" vertical="top" wrapText="1"/>
    </xf>
    <xf numFmtId="0" fontId="11" fillId="0" borderId="10" xfId="1" applyFont="1" applyBorder="1" applyAlignment="1">
      <alignment horizontal="center" vertical="top" wrapText="1"/>
    </xf>
    <xf numFmtId="0" fontId="11" fillId="0" borderId="10" xfId="1" applyFont="1" applyBorder="1" applyAlignment="1">
      <alignment horizontal="left" vertical="top" wrapText="1"/>
    </xf>
    <xf numFmtId="0" fontId="21" fillId="0" borderId="7" xfId="1" applyFont="1" applyBorder="1" applyAlignment="1">
      <alignment horizontal="left" vertical="top" wrapText="1"/>
    </xf>
    <xf numFmtId="0" fontId="13" fillId="0" borderId="10" xfId="1" applyFont="1" applyBorder="1" applyAlignment="1">
      <alignment horizontal="left" vertical="center" wrapText="1"/>
    </xf>
    <xf numFmtId="164" fontId="15" fillId="0" borderId="10" xfId="1" applyNumberFormat="1" applyFont="1" applyFill="1" applyBorder="1" applyAlignment="1">
      <alignment horizontal="center" vertical="center" wrapText="1"/>
    </xf>
    <xf numFmtId="0" fontId="11" fillId="2" borderId="17" xfId="1" applyNumberFormat="1" applyFont="1" applyFill="1" applyBorder="1" applyAlignment="1">
      <alignment horizontal="center" vertical="top" wrapText="1"/>
    </xf>
    <xf numFmtId="165" fontId="11" fillId="2" borderId="17" xfId="1" applyNumberFormat="1" applyFont="1" applyFill="1" applyBorder="1" applyAlignment="1">
      <alignment horizontal="center" vertical="center" wrapText="1"/>
    </xf>
    <xf numFmtId="165" fontId="11" fillId="0" borderId="17" xfId="1" applyNumberFormat="1" applyFont="1" applyFill="1" applyBorder="1" applyAlignment="1">
      <alignment horizontal="center" vertical="center" wrapText="1"/>
    </xf>
    <xf numFmtId="0" fontId="21" fillId="0" borderId="10" xfId="1" applyFont="1" applyBorder="1" applyAlignment="1">
      <alignment horizontal="center" vertical="center" wrapText="1"/>
    </xf>
    <xf numFmtId="0" fontId="51" fillId="0" borderId="7" xfId="1" applyFont="1" applyBorder="1" applyAlignment="1">
      <alignment horizontal="left" vertical="top" wrapText="1"/>
    </xf>
    <xf numFmtId="164" fontId="51" fillId="0" borderId="7" xfId="1" applyNumberFormat="1" applyFont="1" applyBorder="1" applyAlignment="1">
      <alignment horizontal="center" vertical="center" wrapText="1"/>
    </xf>
    <xf numFmtId="0" fontId="11" fillId="0" borderId="10" xfId="1" applyFont="1" applyBorder="1" applyAlignment="1">
      <alignment horizontal="center" vertical="center" wrapText="1"/>
    </xf>
    <xf numFmtId="164" fontId="11" fillId="0" borderId="16" xfId="1" applyNumberFormat="1" applyFont="1" applyBorder="1" applyAlignment="1">
      <alignment horizontal="center" vertical="top" wrapText="1"/>
    </xf>
    <xf numFmtId="0" fontId="11" fillId="0" borderId="18" xfId="1" applyFont="1" applyBorder="1" applyAlignment="1">
      <alignment horizontal="center" vertical="center" wrapText="1"/>
    </xf>
    <xf numFmtId="0" fontId="39" fillId="0" borderId="10" xfId="1" applyFont="1" applyBorder="1" applyAlignment="1">
      <alignment horizontal="center" vertical="top" wrapText="1"/>
    </xf>
    <xf numFmtId="0" fontId="47" fillId="0" borderId="18" xfId="1" applyFont="1" applyBorder="1" applyAlignment="1">
      <alignment horizontal="center" vertical="center" wrapText="1"/>
    </xf>
    <xf numFmtId="164" fontId="47" fillId="0" borderId="16" xfId="1" applyNumberFormat="1" applyFont="1" applyBorder="1" applyAlignment="1">
      <alignment horizontal="center" vertical="center" wrapText="1"/>
    </xf>
    <xf numFmtId="164" fontId="47" fillId="0" borderId="7" xfId="1" applyNumberFormat="1" applyFont="1" applyBorder="1" applyAlignment="1">
      <alignment horizontal="center" vertical="center" wrapText="1"/>
    </xf>
    <xf numFmtId="0" fontId="47" fillId="0" borderId="17" xfId="1" applyFont="1" applyBorder="1" applyAlignment="1">
      <alignment horizontal="center" vertical="center" wrapText="1"/>
    </xf>
    <xf numFmtId="165" fontId="47" fillId="4" borderId="2" xfId="1" applyNumberFormat="1" applyFont="1" applyFill="1" applyBorder="1" applyAlignment="1">
      <alignment horizontal="center" vertical="center" wrapText="1"/>
    </xf>
    <xf numFmtId="165" fontId="47" fillId="4" borderId="1" xfId="1" applyNumberFormat="1" applyFont="1" applyFill="1" applyBorder="1" applyAlignment="1">
      <alignment horizontal="center" vertical="center" wrapText="1"/>
    </xf>
    <xf numFmtId="0" fontId="11" fillId="2" borderId="7" xfId="1" applyFont="1" applyFill="1" applyBorder="1" applyAlignment="1">
      <alignment horizontal="center" vertical="top" wrapText="1"/>
    </xf>
    <xf numFmtId="0" fontId="11" fillId="0" borderId="17" xfId="1" applyFont="1" applyBorder="1" applyAlignment="1">
      <alignment horizontal="left" vertical="top" wrapText="1"/>
    </xf>
    <xf numFmtId="0" fontId="11" fillId="2" borderId="7" xfId="1" applyFont="1" applyFill="1" applyBorder="1" applyAlignment="1">
      <alignment horizontal="center" vertical="top" wrapText="1"/>
    </xf>
    <xf numFmtId="165" fontId="30" fillId="4" borderId="2" xfId="1" applyNumberFormat="1" applyFont="1" applyFill="1" applyBorder="1" applyAlignment="1">
      <alignment horizontal="center" vertical="center" wrapText="1"/>
    </xf>
    <xf numFmtId="0" fontId="47" fillId="2" borderId="7" xfId="1" applyFont="1" applyFill="1" applyBorder="1" applyAlignment="1">
      <alignment vertical="top" wrapText="1"/>
    </xf>
    <xf numFmtId="165" fontId="47" fillId="4" borderId="7" xfId="1" applyNumberFormat="1" applyFont="1" applyFill="1" applyBorder="1" applyAlignment="1">
      <alignment horizontal="center" vertical="center" wrapText="1"/>
    </xf>
    <xf numFmtId="0" fontId="30" fillId="2" borderId="40" xfId="1" applyFont="1" applyFill="1" applyBorder="1" applyAlignment="1">
      <alignment vertical="top" wrapText="1"/>
    </xf>
    <xf numFmtId="0" fontId="30" fillId="2" borderId="41" xfId="1" applyFont="1" applyFill="1" applyBorder="1" applyAlignment="1">
      <alignment horizontal="center" vertical="top" wrapText="1"/>
    </xf>
    <xf numFmtId="0" fontId="3" fillId="4" borderId="41" xfId="1" applyFont="1" applyFill="1" applyBorder="1" applyAlignment="1">
      <alignment horizontal="center" vertical="center" wrapText="1"/>
    </xf>
    <xf numFmtId="165" fontId="30" fillId="4" borderId="41" xfId="1" applyNumberFormat="1" applyFont="1" applyFill="1" applyBorder="1" applyAlignment="1">
      <alignment horizontal="center" vertical="center" wrapText="1"/>
    </xf>
    <xf numFmtId="165" fontId="30" fillId="4" borderId="42" xfId="1" applyNumberFormat="1" applyFont="1" applyFill="1" applyBorder="1" applyAlignment="1">
      <alignment horizontal="center" vertical="center" wrapText="1"/>
    </xf>
    <xf numFmtId="165" fontId="30" fillId="4" borderId="43" xfId="1" applyNumberFormat="1" applyFont="1" applyFill="1" applyBorder="1" applyAlignment="1">
      <alignment horizontal="center" vertical="center" wrapText="1"/>
    </xf>
    <xf numFmtId="0" fontId="30" fillId="2" borderId="44" xfId="1" applyFont="1" applyFill="1" applyBorder="1" applyAlignment="1">
      <alignment vertical="top" wrapText="1"/>
    </xf>
    <xf numFmtId="165" fontId="30" fillId="4" borderId="25" xfId="1" applyNumberFormat="1" applyFont="1" applyFill="1" applyBorder="1" applyAlignment="1">
      <alignment horizontal="center" vertical="center" wrapText="1"/>
    </xf>
    <xf numFmtId="0" fontId="47" fillId="2" borderId="44" xfId="1" applyFont="1" applyFill="1" applyBorder="1" applyAlignment="1">
      <alignment vertical="top" wrapText="1"/>
    </xf>
    <xf numFmtId="165" fontId="47" fillId="4" borderId="45" xfId="1" applyNumberFormat="1" applyFont="1" applyFill="1" applyBorder="1" applyAlignment="1">
      <alignment horizontal="center" vertical="center" wrapText="1"/>
    </xf>
    <xf numFmtId="165" fontId="47" fillId="4" borderId="47" xfId="1" applyNumberFormat="1" applyFont="1" applyFill="1" applyBorder="1" applyAlignment="1">
      <alignment horizontal="center" vertical="center" wrapText="1"/>
    </xf>
    <xf numFmtId="165" fontId="47" fillId="4" borderId="48" xfId="1" applyNumberFormat="1" applyFont="1" applyFill="1" applyBorder="1" applyAlignment="1">
      <alignment horizontal="center" vertical="center" wrapText="1"/>
    </xf>
    <xf numFmtId="165" fontId="47" fillId="4" borderId="14" xfId="1" applyNumberFormat="1" applyFont="1" applyFill="1" applyBorder="1" applyAlignment="1">
      <alignment horizontal="center" vertical="center" wrapText="1"/>
    </xf>
    <xf numFmtId="165" fontId="47" fillId="4" borderId="10" xfId="1" applyNumberFormat="1" applyFont="1" applyFill="1" applyBorder="1" applyAlignment="1">
      <alignment horizontal="center" vertical="center" wrapText="1"/>
    </xf>
    <xf numFmtId="165" fontId="47" fillId="4" borderId="38" xfId="1" applyNumberFormat="1" applyFont="1" applyFill="1" applyBorder="1" applyAlignment="1">
      <alignment horizontal="center" vertical="center" wrapText="1"/>
    </xf>
    <xf numFmtId="0" fontId="30" fillId="0" borderId="7" xfId="1" applyFont="1" applyFill="1" applyBorder="1" applyAlignment="1">
      <alignment horizontal="center" vertical="center" wrapText="1"/>
    </xf>
    <xf numFmtId="0" fontId="47" fillId="0" borderId="18" xfId="1" applyFont="1" applyFill="1" applyBorder="1" applyAlignment="1">
      <alignment vertical="top" wrapText="1"/>
    </xf>
    <xf numFmtId="0" fontId="47" fillId="0" borderId="17" xfId="1" applyFont="1" applyFill="1" applyBorder="1" applyAlignment="1">
      <alignment vertical="top" wrapText="1"/>
    </xf>
    <xf numFmtId="164" fontId="47" fillId="4" borderId="7" xfId="1" applyNumberFormat="1" applyFont="1" applyFill="1" applyBorder="1" applyAlignment="1">
      <alignment horizontal="center" vertical="center" wrapText="1"/>
    </xf>
    <xf numFmtId="0" fontId="11" fillId="0" borderId="7" xfId="1" applyFont="1" applyFill="1" applyBorder="1" applyAlignment="1">
      <alignment horizontal="center" vertical="top" wrapText="1"/>
    </xf>
    <xf numFmtId="0" fontId="30" fillId="0" borderId="7" xfId="1" applyFont="1" applyBorder="1" applyAlignment="1">
      <alignment horizontal="center" vertical="center" wrapText="1"/>
    </xf>
    <xf numFmtId="0" fontId="30" fillId="0" borderId="7" xfId="1" applyFont="1" applyFill="1" applyBorder="1" applyAlignment="1">
      <alignment vertical="top" wrapText="1"/>
    </xf>
    <xf numFmtId="165" fontId="5" fillId="4" borderId="7" xfId="1" applyNumberFormat="1" applyFont="1" applyFill="1" applyBorder="1" applyAlignment="1">
      <alignment horizontal="center" vertical="center" wrapText="1"/>
    </xf>
    <xf numFmtId="165" fontId="5" fillId="4" borderId="14" xfId="1" applyNumberFormat="1" applyFont="1" applyFill="1" applyBorder="1" applyAlignment="1">
      <alignment horizontal="center" vertical="center" wrapText="1"/>
    </xf>
    <xf numFmtId="0" fontId="11" fillId="0" borderId="7" xfId="1" applyFont="1" applyFill="1" applyBorder="1" applyAlignment="1">
      <alignment horizontal="center" vertical="top" wrapText="1"/>
    </xf>
    <xf numFmtId="0" fontId="11" fillId="2" borderId="7" xfId="1" applyFont="1" applyFill="1" applyBorder="1" applyAlignment="1">
      <alignment horizontal="left" vertical="top" wrapText="1"/>
    </xf>
    <xf numFmtId="0" fontId="11" fillId="2" borderId="17" xfId="1" applyFont="1" applyFill="1" applyBorder="1" applyAlignment="1">
      <alignment horizontal="center" vertical="top" wrapText="1"/>
    </xf>
    <xf numFmtId="0" fontId="11" fillId="2" borderId="17" xfId="1" applyFont="1" applyFill="1" applyBorder="1" applyAlignment="1">
      <alignment horizontal="left" vertical="top" wrapText="1"/>
    </xf>
    <xf numFmtId="0" fontId="11" fillId="2" borderId="7" xfId="1" applyFont="1" applyFill="1" applyBorder="1" applyAlignment="1">
      <alignment horizontal="center" vertical="center" wrapText="1"/>
    </xf>
    <xf numFmtId="0" fontId="11" fillId="2" borderId="37" xfId="1" applyFont="1" applyFill="1" applyBorder="1" applyAlignment="1">
      <alignment vertical="top" wrapText="1"/>
    </xf>
    <xf numFmtId="164" fontId="11" fillId="4" borderId="17" xfId="1" applyNumberFormat="1" applyFont="1" applyFill="1" applyBorder="1" applyAlignment="1">
      <alignment horizontal="center" vertical="center" wrapText="1"/>
    </xf>
    <xf numFmtId="0" fontId="22" fillId="0" borderId="7" xfId="1" applyFont="1" applyFill="1" applyBorder="1" applyAlignment="1">
      <alignment vertical="top" wrapText="1"/>
    </xf>
    <xf numFmtId="164" fontId="11" fillId="0" borderId="17" xfId="1" applyNumberFormat="1" applyFont="1" applyFill="1" applyBorder="1" applyAlignment="1">
      <alignment horizontal="center" vertical="center" wrapText="1"/>
    </xf>
    <xf numFmtId="0" fontId="11" fillId="0" borderId="10" xfId="1" applyFont="1" applyFill="1" applyBorder="1" applyAlignment="1">
      <alignment horizontal="center" vertical="center" wrapText="1"/>
    </xf>
    <xf numFmtId="0" fontId="11" fillId="0" borderId="0" xfId="1" applyFont="1" applyBorder="1" applyAlignment="1">
      <alignment horizontal="center" vertical="top" wrapText="1"/>
    </xf>
    <xf numFmtId="0" fontId="13" fillId="0" borderId="14" xfId="1" applyFont="1" applyBorder="1" applyAlignment="1">
      <alignment horizontal="left" vertical="center" wrapText="1"/>
    </xf>
    <xf numFmtId="0" fontId="11" fillId="0" borderId="0" xfId="1" applyFont="1" applyBorder="1" applyAlignment="1">
      <alignment vertical="top" wrapText="1"/>
    </xf>
    <xf numFmtId="164" fontId="49" fillId="0" borderId="10" xfId="1" applyNumberFormat="1" applyFont="1" applyFill="1" applyBorder="1" applyAlignment="1">
      <alignment horizontal="center" vertical="center" wrapText="1"/>
    </xf>
    <xf numFmtId="164" fontId="49" fillId="3" borderId="10" xfId="1" applyNumberFormat="1" applyFont="1" applyFill="1" applyBorder="1" applyAlignment="1">
      <alignment horizontal="center" vertical="center" wrapText="1"/>
    </xf>
    <xf numFmtId="164" fontId="20" fillId="0" borderId="37" xfId="1" applyNumberFormat="1" applyFont="1" applyFill="1" applyBorder="1" applyAlignment="1">
      <alignment horizontal="center" vertical="center" wrapText="1"/>
    </xf>
    <xf numFmtId="164" fontId="30" fillId="2" borderId="7" xfId="1" applyNumberFormat="1" applyFont="1" applyFill="1" applyBorder="1" applyAlignment="1">
      <alignment vertical="center" wrapText="1"/>
    </xf>
    <xf numFmtId="0" fontId="52" fillId="2" borderId="10" xfId="1" applyFont="1" applyFill="1" applyBorder="1" applyAlignment="1">
      <alignment vertical="top" wrapText="1"/>
    </xf>
    <xf numFmtId="0" fontId="52" fillId="2" borderId="10" xfId="1" applyFont="1" applyFill="1" applyBorder="1" applyAlignment="1">
      <alignment horizontal="center" vertical="top" wrapText="1"/>
    </xf>
    <xf numFmtId="164" fontId="52" fillId="0" borderId="7" xfId="1" applyNumberFormat="1" applyFont="1" applyFill="1" applyBorder="1" applyAlignment="1">
      <alignment horizontal="center" vertical="center" wrapText="1"/>
    </xf>
    <xf numFmtId="164" fontId="52" fillId="3" borderId="7" xfId="1" applyNumberFormat="1" applyFont="1" applyFill="1" applyBorder="1" applyAlignment="1">
      <alignment horizontal="center" vertical="center" wrapText="1"/>
    </xf>
    <xf numFmtId="165" fontId="5" fillId="4" borderId="10" xfId="1" applyNumberFormat="1" applyFont="1" applyFill="1" applyBorder="1" applyAlignment="1">
      <alignment horizontal="center" vertical="center" wrapText="1"/>
    </xf>
    <xf numFmtId="0" fontId="11" fillId="0" borderId="17" xfId="1" applyNumberFormat="1" applyFont="1" applyFill="1" applyBorder="1" applyAlignment="1">
      <alignment vertical="top" wrapText="1"/>
    </xf>
    <xf numFmtId="49" fontId="36" fillId="0" borderId="0" xfId="0" applyNumberFormat="1" applyFont="1" applyAlignment="1">
      <alignment wrapText="1"/>
    </xf>
    <xf numFmtId="164" fontId="10" fillId="2" borderId="0" xfId="1" applyNumberFormat="1" applyFont="1" applyFill="1" applyAlignment="1">
      <alignment horizontal="center" vertical="center"/>
    </xf>
    <xf numFmtId="165" fontId="53" fillId="2" borderId="0" xfId="1" applyNumberFormat="1" applyFont="1" applyFill="1" applyAlignment="1">
      <alignment horizontal="center" vertical="center"/>
    </xf>
    <xf numFmtId="165" fontId="54" fillId="0" borderId="0" xfId="1" applyNumberFormat="1" applyFont="1" applyAlignment="1">
      <alignment horizontal="center" vertical="center"/>
    </xf>
    <xf numFmtId="165" fontId="55" fillId="0" borderId="0" xfId="1" applyNumberFormat="1" applyFont="1" applyFill="1" applyAlignment="1">
      <alignment horizontal="center" vertical="center"/>
    </xf>
    <xf numFmtId="165" fontId="43" fillId="0" borderId="0" xfId="1" applyNumberFormat="1" applyFont="1" applyFill="1" applyAlignment="1">
      <alignment horizontal="center" vertical="center"/>
    </xf>
    <xf numFmtId="165" fontId="48" fillId="0" borderId="0" xfId="1" applyNumberFormat="1" applyFont="1" applyFill="1" applyAlignment="1">
      <alignment horizontal="center" vertical="center"/>
    </xf>
    <xf numFmtId="165" fontId="48" fillId="0" borderId="0" xfId="1" applyNumberFormat="1" applyFont="1" applyAlignment="1">
      <alignment horizontal="center" vertical="center"/>
    </xf>
    <xf numFmtId="165" fontId="48" fillId="2" borderId="0" xfId="1" applyNumberFormat="1" applyFont="1" applyFill="1" applyAlignment="1">
      <alignment horizontal="center" vertical="center"/>
    </xf>
    <xf numFmtId="164" fontId="48" fillId="0" borderId="0" xfId="1" applyNumberFormat="1" applyFont="1" applyAlignment="1">
      <alignment horizontal="center" vertical="center"/>
    </xf>
    <xf numFmtId="164" fontId="54" fillId="0" borderId="0" xfId="1" applyNumberFormat="1" applyFont="1" applyAlignment="1">
      <alignment horizontal="center" vertical="center"/>
    </xf>
    <xf numFmtId="164" fontId="56" fillId="0" borderId="0" xfId="1" applyNumberFormat="1" applyFont="1" applyAlignment="1">
      <alignment horizontal="center" vertical="center"/>
    </xf>
    <xf numFmtId="164" fontId="51" fillId="0" borderId="7" xfId="1" applyNumberFormat="1" applyFont="1" applyFill="1" applyBorder="1" applyAlignment="1">
      <alignment horizontal="center" vertical="center" wrapText="1"/>
    </xf>
    <xf numFmtId="164" fontId="11" fillId="0" borderId="10" xfId="1" applyNumberFormat="1" applyFont="1" applyFill="1" applyBorder="1" applyAlignment="1">
      <alignment horizontal="center" vertical="center" wrapText="1"/>
    </xf>
    <xf numFmtId="165" fontId="57" fillId="0" borderId="0" xfId="1" applyNumberFormat="1" applyFont="1"/>
    <xf numFmtId="2" fontId="5" fillId="0" borderId="7" xfId="1" applyNumberFormat="1" applyFont="1" applyFill="1" applyBorder="1" applyAlignment="1">
      <alignment horizontal="center" vertical="top" wrapText="1"/>
    </xf>
    <xf numFmtId="0" fontId="22" fillId="0" borderId="7" xfId="1" applyFont="1" applyFill="1" applyBorder="1" applyAlignment="1">
      <alignment horizontal="left" vertical="top" wrapText="1"/>
    </xf>
    <xf numFmtId="0" fontId="11" fillId="0" borderId="10" xfId="1" applyFont="1" applyBorder="1" applyAlignment="1">
      <alignment horizontal="center" vertical="center" wrapText="1"/>
    </xf>
    <xf numFmtId="0" fontId="11" fillId="0" borderId="7" xfId="1" applyFont="1" applyFill="1" applyBorder="1" applyAlignment="1">
      <alignment horizontal="center" vertical="top" wrapText="1"/>
    </xf>
    <xf numFmtId="0" fontId="30" fillId="0" borderId="7" xfId="1" applyFont="1" applyFill="1" applyBorder="1" applyAlignment="1">
      <alignment horizontal="left" vertical="top" wrapText="1"/>
    </xf>
    <xf numFmtId="0" fontId="11" fillId="0" borderId="7" xfId="1" applyFont="1" applyBorder="1" applyAlignment="1">
      <alignment horizontal="left" vertical="top" wrapText="1"/>
    </xf>
    <xf numFmtId="0" fontId="30" fillId="0" borderId="7" xfId="1" applyFont="1" applyBorder="1" applyAlignment="1">
      <alignment horizontal="left" vertical="top" wrapText="1"/>
    </xf>
    <xf numFmtId="0" fontId="11" fillId="0" borderId="7" xfId="1" applyFont="1" applyBorder="1" applyAlignment="1">
      <alignment horizontal="center" vertical="top" wrapText="1"/>
    </xf>
    <xf numFmtId="0" fontId="11" fillId="2" borderId="7" xfId="1" applyFont="1" applyFill="1" applyBorder="1" applyAlignment="1">
      <alignment horizontal="center" vertical="center" wrapText="1"/>
    </xf>
    <xf numFmtId="0" fontId="11" fillId="0" borderId="7" xfId="1" applyFont="1" applyFill="1" applyBorder="1" applyAlignment="1">
      <alignment horizontal="left" vertical="top" wrapText="1"/>
    </xf>
    <xf numFmtId="0" fontId="11" fillId="0" borderId="7" xfId="1" applyFont="1" applyBorder="1" applyAlignment="1">
      <alignment horizontal="center" vertical="center" wrapText="1"/>
    </xf>
    <xf numFmtId="0" fontId="15" fillId="0" borderId="38" xfId="1" applyFont="1" applyBorder="1" applyAlignment="1">
      <alignment horizontal="left" vertical="center" wrapText="1"/>
    </xf>
    <xf numFmtId="0" fontId="11" fillId="0" borderId="24" xfId="1" applyFont="1" applyBorder="1" applyAlignment="1">
      <alignment horizontal="left" vertical="top" wrapText="1"/>
    </xf>
    <xf numFmtId="0" fontId="11" fillId="0" borderId="24" xfId="1" applyFont="1" applyBorder="1" applyAlignment="1">
      <alignment horizontal="center" vertical="top" wrapText="1"/>
    </xf>
    <xf numFmtId="0" fontId="11" fillId="0" borderId="24" xfId="1" applyFont="1" applyBorder="1" applyAlignment="1">
      <alignment horizontal="center" vertical="center" wrapText="1"/>
    </xf>
    <xf numFmtId="165" fontId="37" fillId="0" borderId="10" xfId="1" applyNumberFormat="1" applyFont="1" applyFill="1" applyBorder="1" applyAlignment="1">
      <alignment horizontal="center" vertical="center" wrapText="1"/>
    </xf>
    <xf numFmtId="165" fontId="18" fillId="0" borderId="0" xfId="1" applyNumberFormat="1" applyFont="1" applyFill="1" applyBorder="1" applyAlignment="1">
      <alignment horizontal="center" vertical="center" textRotation="180"/>
    </xf>
    <xf numFmtId="165" fontId="58" fillId="0" borderId="0" xfId="1" applyNumberFormat="1" applyFont="1"/>
    <xf numFmtId="164" fontId="18" fillId="0" borderId="7" xfId="1" applyNumberFormat="1" applyFont="1" applyFill="1" applyBorder="1" applyAlignment="1">
      <alignment horizontal="center" vertical="center"/>
    </xf>
    <xf numFmtId="0" fontId="43" fillId="0" borderId="0" xfId="1" applyFont="1" applyFill="1"/>
    <xf numFmtId="165" fontId="60" fillId="0" borderId="0" xfId="1" applyNumberFormat="1" applyFont="1" applyFill="1"/>
    <xf numFmtId="165" fontId="60" fillId="0" borderId="0" xfId="1" applyNumberFormat="1" applyFont="1"/>
    <xf numFmtId="0" fontId="60" fillId="0" borderId="0" xfId="1" applyFont="1"/>
    <xf numFmtId="164" fontId="60" fillId="0" borderId="0" xfId="1" applyNumberFormat="1" applyFont="1"/>
    <xf numFmtId="165" fontId="55" fillId="0" borderId="0" xfId="1" applyNumberFormat="1" applyFont="1"/>
    <xf numFmtId="0" fontId="11" fillId="0" borderId="7" xfId="1" applyFont="1" applyFill="1" applyBorder="1" applyAlignment="1">
      <alignment horizontal="center" vertical="top" wrapText="1"/>
    </xf>
    <xf numFmtId="0" fontId="11" fillId="0" borderId="7" xfId="1" applyFont="1" applyFill="1" applyBorder="1" applyAlignment="1">
      <alignment horizontal="center" vertical="center" wrapText="1"/>
    </xf>
    <xf numFmtId="0" fontId="11" fillId="0" borderId="7" xfId="1" applyFont="1" applyFill="1" applyBorder="1" applyAlignment="1">
      <alignment horizontal="left" vertical="top" wrapText="1"/>
    </xf>
    <xf numFmtId="0" fontId="30" fillId="0" borderId="7" xfId="1" applyFont="1" applyFill="1" applyBorder="1" applyAlignment="1">
      <alignment horizontal="left" vertical="top" wrapText="1"/>
    </xf>
    <xf numFmtId="0" fontId="13" fillId="0" borderId="0" xfId="1" applyNumberFormat="1" applyFont="1" applyBorder="1" applyAlignment="1">
      <alignment horizontal="left" vertical="center" wrapText="1"/>
    </xf>
    <xf numFmtId="165" fontId="26" fillId="0" borderId="0" xfId="1" applyNumberFormat="1" applyFont="1" applyFill="1"/>
    <xf numFmtId="0" fontId="3" fillId="2" borderId="7" xfId="1" applyFont="1" applyFill="1" applyBorder="1" applyAlignment="1">
      <alignment vertical="top" wrapText="1"/>
    </xf>
    <xf numFmtId="0" fontId="3" fillId="2" borderId="10" xfId="1" applyFont="1" applyFill="1" applyBorder="1" applyAlignment="1">
      <alignment vertical="top" wrapText="1"/>
    </xf>
    <xf numFmtId="0" fontId="30" fillId="0" borderId="18" xfId="1" applyFont="1" applyFill="1" applyBorder="1" applyAlignment="1">
      <alignment vertical="top" wrapText="1"/>
    </xf>
    <xf numFmtId="0" fontId="11" fillId="0" borderId="7" xfId="1" applyFont="1" applyBorder="1" applyAlignment="1">
      <alignment horizontal="left" vertical="top" wrapText="1"/>
    </xf>
    <xf numFmtId="0" fontId="3" fillId="2" borderId="10" xfId="1" applyFont="1" applyFill="1" applyBorder="1" applyAlignment="1">
      <alignment horizontal="left" vertical="top" wrapText="1"/>
    </xf>
    <xf numFmtId="0" fontId="30" fillId="2" borderId="35" xfId="1" applyFont="1" applyFill="1" applyBorder="1" applyAlignment="1">
      <alignment vertical="top" wrapText="1"/>
    </xf>
    <xf numFmtId="0" fontId="30" fillId="0" borderId="7" xfId="1" applyFont="1" applyBorder="1" applyAlignment="1">
      <alignment horizontal="left" vertical="top" wrapText="1"/>
    </xf>
    <xf numFmtId="0" fontId="11" fillId="0" borderId="7" xfId="1" applyFont="1" applyFill="1" applyBorder="1" applyAlignment="1">
      <alignment horizontal="center" vertical="top" wrapText="1"/>
    </xf>
    <xf numFmtId="0" fontId="61" fillId="0" borderId="7" xfId="1" applyFont="1" applyBorder="1" applyAlignment="1">
      <alignment horizontal="left" vertical="top" wrapText="1"/>
    </xf>
    <xf numFmtId="0" fontId="11" fillId="2" borderId="9" xfId="1" applyFont="1" applyFill="1" applyBorder="1" applyAlignment="1">
      <alignment horizontal="center" vertical="center" wrapText="1"/>
    </xf>
    <xf numFmtId="0" fontId="3" fillId="2" borderId="7" xfId="1" applyFont="1" applyFill="1" applyBorder="1" applyAlignment="1">
      <alignment horizontal="left" vertical="top" wrapText="1"/>
    </xf>
    <xf numFmtId="0" fontId="11" fillId="0" borderId="18" xfId="1" applyFont="1" applyBorder="1" applyAlignment="1">
      <alignment horizontal="center" vertical="top" wrapText="1"/>
    </xf>
    <xf numFmtId="0" fontId="62" fillId="0" borderId="10" xfId="1" applyFont="1" applyFill="1" applyBorder="1" applyAlignment="1">
      <alignment vertical="top" wrapText="1"/>
    </xf>
    <xf numFmtId="0" fontId="30" fillId="0" borderId="2" xfId="1" applyNumberFormat="1" applyFont="1" applyFill="1" applyBorder="1" applyAlignment="1">
      <alignment vertical="top" wrapText="1"/>
    </xf>
    <xf numFmtId="0" fontId="38" fillId="2" borderId="7" xfId="1" applyFont="1" applyFill="1" applyBorder="1" applyAlignment="1">
      <alignment horizontal="left" vertical="top" wrapText="1"/>
    </xf>
    <xf numFmtId="0" fontId="52" fillId="0" borderId="3" xfId="1" applyNumberFormat="1" applyFont="1" applyFill="1" applyBorder="1" applyAlignment="1">
      <alignment vertical="top" wrapText="1"/>
    </xf>
    <xf numFmtId="0" fontId="11" fillId="0" borderId="7" xfId="1" applyFont="1" applyBorder="1" applyAlignment="1">
      <alignment horizontal="left" vertical="top" wrapText="1"/>
    </xf>
    <xf numFmtId="0" fontId="11" fillId="0" borderId="7" xfId="1" applyFont="1" applyBorder="1" applyAlignment="1">
      <alignment horizontal="center" vertical="center" wrapText="1"/>
    </xf>
    <xf numFmtId="0" fontId="30" fillId="2" borderId="7" xfId="1" applyFont="1" applyFill="1" applyBorder="1" applyAlignment="1">
      <alignment horizontal="left" vertical="center" wrapText="1"/>
    </xf>
    <xf numFmtId="0" fontId="52" fillId="2" borderId="7" xfId="1" applyFont="1" applyFill="1" applyBorder="1" applyAlignment="1">
      <alignment horizontal="left" vertical="center" wrapText="1"/>
    </xf>
    <xf numFmtId="0" fontId="11" fillId="0" borderId="7" xfId="1" applyFont="1" applyFill="1" applyBorder="1" applyAlignment="1">
      <alignment horizontal="left" vertical="center" wrapText="1"/>
    </xf>
    <xf numFmtId="0" fontId="11" fillId="0" borderId="10" xfId="1" applyFont="1" applyBorder="1" applyAlignment="1">
      <alignment horizontal="center" vertical="top" wrapText="1"/>
    </xf>
    <xf numFmtId="0" fontId="11" fillId="0" borderId="10" xfId="1" applyFont="1" applyFill="1" applyBorder="1" applyAlignment="1">
      <alignment horizontal="center" vertical="top" wrapText="1"/>
    </xf>
    <xf numFmtId="0" fontId="30" fillId="0" borderId="10" xfId="1" applyFont="1" applyFill="1" applyBorder="1" applyAlignment="1">
      <alignment horizontal="left" vertical="top" wrapText="1"/>
    </xf>
    <xf numFmtId="0" fontId="22" fillId="0" borderId="10" xfId="1" applyFont="1" applyFill="1" applyBorder="1" applyAlignment="1">
      <alignment horizontal="left" vertical="top" wrapText="1"/>
    </xf>
    <xf numFmtId="49" fontId="3" fillId="0" borderId="16" xfId="1" applyNumberFormat="1" applyFont="1" applyFill="1" applyBorder="1" applyAlignment="1">
      <alignment vertical="top" wrapText="1"/>
    </xf>
    <xf numFmtId="165" fontId="5" fillId="0" borderId="10" xfId="1" applyNumberFormat="1" applyFont="1" applyFill="1" applyBorder="1" applyAlignment="1">
      <alignment horizontal="center" vertical="center" wrapText="1"/>
    </xf>
    <xf numFmtId="0" fontId="62" fillId="0" borderId="7" xfId="1" applyFont="1" applyFill="1" applyBorder="1" applyAlignment="1">
      <alignment horizontal="left" vertical="top" wrapText="1"/>
    </xf>
    <xf numFmtId="0" fontId="11" fillId="0" borderId="7" xfId="1" applyFont="1" applyFill="1" applyBorder="1" applyAlignment="1">
      <alignment horizontal="center" vertical="top" wrapText="1"/>
    </xf>
    <xf numFmtId="0" fontId="11" fillId="0" borderId="7" xfId="1" applyFont="1" applyBorder="1" applyAlignment="1">
      <alignment horizontal="center" vertical="top" wrapText="1"/>
    </xf>
    <xf numFmtId="0" fontId="11" fillId="2" borderId="10" xfId="1" applyFont="1" applyFill="1" applyBorder="1" applyAlignment="1">
      <alignment horizontal="center" vertical="top" wrapText="1"/>
    </xf>
    <xf numFmtId="0" fontId="11" fillId="2" borderId="17" xfId="1" applyFont="1" applyFill="1" applyBorder="1" applyAlignment="1">
      <alignment horizontal="center" vertical="top" wrapText="1"/>
    </xf>
    <xf numFmtId="0" fontId="11" fillId="0" borderId="7" xfId="1" applyFont="1" applyBorder="1" applyAlignment="1">
      <alignment horizontal="center" vertical="center" wrapText="1"/>
    </xf>
    <xf numFmtId="0" fontId="30" fillId="2" borderId="3" xfId="1" applyFont="1" applyFill="1" applyBorder="1" applyAlignment="1">
      <alignment horizontal="center" vertical="top" wrapText="1"/>
    </xf>
    <xf numFmtId="0" fontId="22" fillId="2" borderId="22" xfId="1" applyFont="1" applyFill="1" applyBorder="1" applyAlignment="1">
      <alignment vertical="top" wrapText="1"/>
    </xf>
    <xf numFmtId="0" fontId="22" fillId="2" borderId="7" xfId="1" applyFont="1" applyFill="1" applyBorder="1" applyAlignment="1">
      <alignment vertical="top" wrapText="1"/>
    </xf>
    <xf numFmtId="164" fontId="52" fillId="2" borderId="7" xfId="1" applyNumberFormat="1" applyFont="1" applyFill="1" applyBorder="1" applyAlignment="1">
      <alignment horizontal="center" vertical="center" wrapText="1"/>
    </xf>
    <xf numFmtId="0" fontId="52" fillId="2" borderId="4" xfId="1" applyFont="1" applyFill="1" applyBorder="1" applyAlignment="1">
      <alignment horizontal="center" vertical="top" wrapText="1"/>
    </xf>
    <xf numFmtId="164" fontId="30" fillId="2" borderId="3" xfId="1" applyNumberFormat="1" applyFont="1" applyFill="1" applyBorder="1" applyAlignment="1">
      <alignment horizontal="center" vertical="center" wrapText="1"/>
    </xf>
    <xf numFmtId="0" fontId="52" fillId="2" borderId="7" xfId="1" applyFont="1" applyFill="1" applyBorder="1" applyAlignment="1">
      <alignment horizontal="center" vertical="top" wrapText="1"/>
    </xf>
    <xf numFmtId="0" fontId="52" fillId="0" borderId="10" xfId="1" applyFont="1" applyBorder="1" applyAlignment="1">
      <alignment horizontal="center" vertical="top" wrapText="1"/>
    </xf>
    <xf numFmtId="0" fontId="12" fillId="0" borderId="8" xfId="1" applyFont="1" applyFill="1" applyBorder="1" applyAlignment="1">
      <alignment horizontal="center" vertical="top" wrapText="1"/>
    </xf>
    <xf numFmtId="0" fontId="12" fillId="0" borderId="9" xfId="1" applyFont="1" applyFill="1" applyBorder="1" applyAlignment="1">
      <alignment horizontal="center" vertical="top" wrapText="1"/>
    </xf>
    <xf numFmtId="0" fontId="12" fillId="0" borderId="36" xfId="1" applyFont="1" applyFill="1" applyBorder="1" applyAlignment="1">
      <alignment horizontal="center" vertical="top" wrapText="1"/>
    </xf>
    <xf numFmtId="0" fontId="38" fillId="0" borderId="7" xfId="1" applyFont="1" applyFill="1" applyBorder="1" applyAlignment="1">
      <alignment horizontal="center" vertical="top" wrapText="1"/>
    </xf>
    <xf numFmtId="0" fontId="12" fillId="0" borderId="14" xfId="1" applyFont="1" applyFill="1" applyBorder="1" applyAlignment="1">
      <alignment horizontal="center" vertical="top" wrapText="1"/>
    </xf>
    <xf numFmtId="0" fontId="47" fillId="2" borderId="10" xfId="1" applyFont="1" applyFill="1" applyBorder="1" applyAlignment="1">
      <alignment vertical="top" wrapText="1"/>
    </xf>
    <xf numFmtId="0" fontId="11" fillId="0" borderId="7" xfId="1" applyFont="1" applyFill="1" applyBorder="1" applyAlignment="1">
      <alignment horizontal="center" vertical="top" wrapText="1"/>
    </xf>
    <xf numFmtId="0" fontId="66" fillId="0" borderId="16" xfId="1" applyFont="1" applyFill="1" applyBorder="1" applyAlignment="1">
      <alignment horizontal="left" vertical="top" wrapText="1"/>
    </xf>
    <xf numFmtId="0" fontId="11" fillId="0" borderId="7" xfId="1" applyFont="1" applyFill="1" applyBorder="1" applyAlignment="1">
      <alignment horizontal="center" vertical="top" wrapText="1"/>
    </xf>
    <xf numFmtId="0" fontId="11" fillId="0" borderId="7" xfId="1" applyFont="1" applyFill="1" applyBorder="1" applyAlignment="1">
      <alignment horizontal="left" vertical="top" wrapText="1"/>
    </xf>
    <xf numFmtId="0" fontId="30" fillId="0" borderId="7" xfId="1" applyFont="1" applyFill="1" applyBorder="1" applyAlignment="1">
      <alignment horizontal="center" vertical="top" wrapText="1"/>
    </xf>
    <xf numFmtId="0" fontId="30" fillId="0" borderId="7" xfId="1" applyFont="1" applyFill="1" applyBorder="1" applyAlignment="1">
      <alignment horizontal="left" vertical="top" wrapText="1"/>
    </xf>
    <xf numFmtId="0" fontId="52" fillId="7" borderId="7" xfId="1" applyFont="1" applyFill="1" applyBorder="1" applyAlignment="1">
      <alignment horizontal="left" vertical="top" wrapText="1"/>
    </xf>
    <xf numFmtId="0" fontId="30" fillId="6" borderId="7" xfId="1" applyFont="1" applyFill="1" applyBorder="1" applyAlignment="1">
      <alignment horizontal="left" vertical="top" wrapText="1"/>
    </xf>
    <xf numFmtId="0" fontId="11" fillId="0" borderId="7" xfId="1" applyFont="1" applyFill="1" applyBorder="1" applyAlignment="1">
      <alignment horizontal="center" vertical="top" wrapText="1"/>
    </xf>
    <xf numFmtId="0" fontId="11" fillId="0" borderId="7" xfId="1" applyFont="1" applyFill="1" applyBorder="1" applyAlignment="1">
      <alignment horizontal="left" vertical="top" wrapText="1"/>
    </xf>
    <xf numFmtId="0" fontId="30" fillId="0" borderId="7" xfId="1" applyFont="1" applyFill="1" applyBorder="1" applyAlignment="1">
      <alignment horizontal="center" vertical="top" wrapText="1"/>
    </xf>
    <xf numFmtId="0" fontId="5" fillId="0" borderId="7" xfId="1" applyFont="1" applyFill="1" applyBorder="1" applyAlignment="1">
      <alignment horizontal="center" vertical="top" wrapText="1"/>
    </xf>
    <xf numFmtId="0" fontId="52" fillId="0" borderId="7" xfId="1" applyFont="1" applyFill="1" applyBorder="1" applyAlignment="1">
      <alignment horizontal="left" vertical="top" wrapText="1"/>
    </xf>
    <xf numFmtId="0" fontId="52" fillId="0" borderId="7" xfId="1" applyFont="1" applyFill="1" applyBorder="1" applyAlignment="1">
      <alignment horizontal="center" vertical="top" wrapText="1"/>
    </xf>
    <xf numFmtId="0" fontId="11" fillId="0" borderId="7" xfId="1" applyFont="1" applyFill="1" applyBorder="1" applyAlignment="1">
      <alignment horizontal="center" vertical="top" wrapText="1"/>
    </xf>
    <xf numFmtId="0" fontId="30" fillId="0" borderId="7" xfId="0" applyFont="1" applyFill="1" applyBorder="1" applyAlignment="1">
      <alignment horizontal="center" vertical="top" wrapText="1"/>
    </xf>
    <xf numFmtId="164" fontId="11" fillId="0" borderId="7" xfId="1" applyNumberFormat="1" applyFont="1" applyFill="1" applyBorder="1" applyAlignment="1">
      <alignment horizontal="center" vertical="center"/>
    </xf>
    <xf numFmtId="0" fontId="11" fillId="0" borderId="7" xfId="1" applyFont="1" applyBorder="1" applyAlignment="1">
      <alignment horizontal="center" vertical="top" wrapText="1"/>
    </xf>
    <xf numFmtId="0" fontId="11" fillId="0" borderId="10" xfId="1" applyFont="1" applyBorder="1" applyAlignment="1">
      <alignment horizontal="center" vertical="top" wrapText="1"/>
    </xf>
    <xf numFmtId="0" fontId="11" fillId="0" borderId="7" xfId="1" applyFont="1" applyBorder="1" applyAlignment="1">
      <alignment horizontal="left" vertical="top" wrapText="1"/>
    </xf>
    <xf numFmtId="0" fontId="30" fillId="0" borderId="7" xfId="1" applyFont="1" applyBorder="1" applyAlignment="1">
      <alignment horizontal="left" vertical="top" wrapText="1"/>
    </xf>
    <xf numFmtId="0" fontId="11" fillId="0" borderId="10" xfId="1" applyFont="1" applyBorder="1" applyAlignment="1">
      <alignment horizontal="left" vertical="top" wrapText="1"/>
    </xf>
    <xf numFmtId="0" fontId="11" fillId="0" borderId="17" xfId="1" applyFont="1" applyBorder="1" applyAlignment="1">
      <alignment horizontal="left" vertical="top" wrapText="1"/>
    </xf>
    <xf numFmtId="0" fontId="11" fillId="0" borderId="18" xfId="1" applyFont="1" applyBorder="1" applyAlignment="1">
      <alignment horizontal="center" vertical="top" wrapText="1"/>
    </xf>
    <xf numFmtId="0" fontId="11" fillId="0" borderId="10" xfId="1" applyFont="1" applyFill="1" applyBorder="1" applyAlignment="1">
      <alignment horizontal="center" vertical="top" wrapText="1"/>
    </xf>
    <xf numFmtId="0" fontId="30" fillId="0" borderId="7" xfId="1" applyFont="1" applyBorder="1" applyAlignment="1">
      <alignment horizontal="center" vertical="top" wrapText="1"/>
    </xf>
    <xf numFmtId="0" fontId="11" fillId="0" borderId="7" xfId="1" applyFont="1" applyFill="1" applyBorder="1" applyAlignment="1">
      <alignment horizontal="center" vertical="center" wrapText="1"/>
    </xf>
    <xf numFmtId="0" fontId="11" fillId="0" borderId="7" xfId="1" applyFont="1" applyFill="1" applyBorder="1" applyAlignment="1">
      <alignment horizontal="left" vertical="top" wrapText="1"/>
    </xf>
    <xf numFmtId="0" fontId="11" fillId="2" borderId="7" xfId="1" applyFont="1" applyFill="1" applyBorder="1" applyAlignment="1">
      <alignment horizontal="left" vertical="top" wrapText="1"/>
    </xf>
    <xf numFmtId="0" fontId="11" fillId="0" borderId="18" xfId="1" applyFont="1" applyFill="1" applyBorder="1" applyAlignment="1">
      <alignment horizontal="center" vertical="top" wrapText="1"/>
    </xf>
    <xf numFmtId="0" fontId="11" fillId="2" borderId="17" xfId="1" applyFont="1" applyFill="1" applyBorder="1" applyAlignment="1">
      <alignment horizontal="center" vertical="top" wrapText="1"/>
    </xf>
    <xf numFmtId="0" fontId="11" fillId="2" borderId="7" xfId="1" applyFont="1" applyFill="1" applyBorder="1" applyAlignment="1">
      <alignment horizontal="center" vertical="center" wrapText="1"/>
    </xf>
    <xf numFmtId="0" fontId="11" fillId="0" borderId="10" xfId="1" applyFont="1" applyBorder="1" applyAlignment="1">
      <alignment horizontal="center" vertical="center" wrapText="1"/>
    </xf>
    <xf numFmtId="0" fontId="11" fillId="0" borderId="18" xfId="1" applyFont="1" applyBorder="1" applyAlignment="1">
      <alignment horizontal="center" vertical="center" wrapText="1"/>
    </xf>
    <xf numFmtId="0" fontId="11" fillId="0" borderId="19" xfId="1" applyFont="1" applyBorder="1" applyAlignment="1">
      <alignment horizontal="center" vertical="top" wrapText="1"/>
    </xf>
    <xf numFmtId="0" fontId="11" fillId="2" borderId="7" xfId="1" applyFont="1" applyFill="1" applyBorder="1" applyAlignment="1">
      <alignment horizontal="center" vertical="top" wrapText="1"/>
    </xf>
    <xf numFmtId="0" fontId="30" fillId="2" borderId="7" xfId="1" applyFont="1" applyFill="1" applyBorder="1" applyAlignment="1">
      <alignment horizontal="center" vertical="top" wrapText="1"/>
    </xf>
    <xf numFmtId="164" fontId="11" fillId="0" borderId="10" xfId="1" applyNumberFormat="1" applyFont="1" applyFill="1" applyBorder="1" applyAlignment="1">
      <alignment horizontal="center" vertical="center"/>
    </xf>
    <xf numFmtId="0" fontId="30" fillId="0" borderId="7" xfId="1" applyFont="1" applyFill="1" applyBorder="1" applyAlignment="1">
      <alignment horizontal="center" vertical="top" wrapText="1"/>
    </xf>
    <xf numFmtId="0" fontId="11" fillId="0" borderId="7" xfId="0" applyFont="1" applyFill="1" applyBorder="1" applyAlignment="1">
      <alignment horizontal="left" vertical="top" wrapText="1"/>
    </xf>
    <xf numFmtId="0" fontId="11" fillId="0" borderId="7" xfId="0" applyFont="1" applyFill="1" applyBorder="1" applyAlignment="1">
      <alignment horizontal="center" vertical="top" wrapText="1"/>
    </xf>
    <xf numFmtId="0" fontId="5" fillId="0" borderId="7" xfId="1" applyFont="1" applyFill="1" applyBorder="1" applyAlignment="1">
      <alignment horizontal="center" vertical="top" wrapText="1"/>
    </xf>
    <xf numFmtId="0" fontId="11" fillId="0" borderId="0" xfId="1" applyFont="1" applyBorder="1" applyAlignment="1">
      <alignment horizontal="center" vertical="top" wrapText="1"/>
    </xf>
    <xf numFmtId="0" fontId="11" fillId="0" borderId="10" xfId="1" applyFont="1" applyFill="1" applyBorder="1" applyAlignment="1">
      <alignment horizontal="center" vertical="center" wrapText="1"/>
    </xf>
    <xf numFmtId="0" fontId="11" fillId="0" borderId="17" xfId="1" applyFont="1" applyFill="1" applyBorder="1" applyAlignment="1">
      <alignment horizontal="center" vertical="center" wrapText="1"/>
    </xf>
    <xf numFmtId="164" fontId="11" fillId="4" borderId="17" xfId="1" applyNumberFormat="1" applyFont="1" applyFill="1" applyBorder="1" applyAlignment="1">
      <alignment horizontal="center" vertical="center" wrapText="1"/>
    </xf>
    <xf numFmtId="0" fontId="11" fillId="2" borderId="17" xfId="1" applyFont="1" applyFill="1" applyBorder="1" applyAlignment="1">
      <alignment horizontal="center" vertical="center" wrapText="1"/>
    </xf>
    <xf numFmtId="0" fontId="5" fillId="0" borderId="0" xfId="1" applyFont="1" applyBorder="1" applyAlignment="1">
      <alignment horizontal="left"/>
    </xf>
    <xf numFmtId="0" fontId="11" fillId="0" borderId="7" xfId="1" applyFont="1" applyBorder="1" applyAlignment="1">
      <alignment horizontal="center" vertical="center" wrapText="1"/>
    </xf>
    <xf numFmtId="165" fontId="30" fillId="4" borderId="2" xfId="1" applyNumberFormat="1" applyFont="1" applyFill="1" applyBorder="1" applyAlignment="1">
      <alignment horizontal="center" vertical="center" wrapText="1"/>
    </xf>
    <xf numFmtId="0" fontId="13" fillId="0" borderId="7" xfId="1" applyFont="1" applyBorder="1" applyAlignment="1">
      <alignment horizontal="center" vertical="center" wrapText="1"/>
    </xf>
    <xf numFmtId="0" fontId="5" fillId="0" borderId="10" xfId="1" applyFont="1" applyFill="1" applyBorder="1" applyAlignment="1">
      <alignment horizontal="left" vertical="top" wrapText="1"/>
    </xf>
    <xf numFmtId="0" fontId="30" fillId="0" borderId="7" xfId="1" applyFont="1" applyFill="1" applyBorder="1" applyAlignment="1">
      <alignment horizontal="left" vertical="top" wrapText="1"/>
    </xf>
    <xf numFmtId="0" fontId="13" fillId="0" borderId="14" xfId="1" applyFont="1" applyBorder="1" applyAlignment="1">
      <alignment horizontal="left" vertical="center" wrapText="1"/>
    </xf>
    <xf numFmtId="0" fontId="11" fillId="0" borderId="7" xfId="1" applyNumberFormat="1" applyFont="1" applyFill="1" applyBorder="1" applyAlignment="1">
      <alignment horizontal="left" vertical="top" wrapText="1"/>
    </xf>
    <xf numFmtId="0" fontId="11" fillId="2" borderId="17" xfId="1" applyFont="1" applyFill="1" applyBorder="1" applyAlignment="1">
      <alignment horizontal="left" vertical="top" wrapText="1"/>
    </xf>
    <xf numFmtId="164" fontId="11" fillId="2" borderId="17" xfId="1" applyNumberFormat="1" applyFont="1" applyFill="1" applyBorder="1" applyAlignment="1">
      <alignment horizontal="center" vertical="center" wrapText="1"/>
    </xf>
    <xf numFmtId="0" fontId="13" fillId="0" borderId="7" xfId="1" applyFont="1" applyBorder="1" applyAlignment="1">
      <alignment horizontal="left" vertical="center" wrapText="1"/>
    </xf>
    <xf numFmtId="0" fontId="30" fillId="0" borderId="10" xfId="1" applyFont="1" applyFill="1" applyBorder="1" applyAlignment="1">
      <alignment horizontal="left" vertical="top" wrapText="1"/>
    </xf>
    <xf numFmtId="165" fontId="5" fillId="0" borderId="10" xfId="1" applyNumberFormat="1" applyFont="1" applyFill="1" applyBorder="1" applyAlignment="1">
      <alignment horizontal="center" vertical="center" wrapText="1"/>
    </xf>
    <xf numFmtId="0" fontId="3" fillId="2" borderId="10" xfId="1" applyFont="1" applyFill="1" applyBorder="1" applyAlignment="1">
      <alignment horizontal="left" vertical="top" wrapText="1"/>
    </xf>
    <xf numFmtId="0" fontId="11" fillId="0" borderId="10" xfId="1" applyFont="1" applyFill="1" applyBorder="1" applyAlignment="1">
      <alignment horizontal="left" vertical="top" wrapText="1"/>
    </xf>
    <xf numFmtId="0" fontId="11" fillId="0" borderId="18" xfId="1" applyFont="1" applyFill="1" applyBorder="1" applyAlignment="1">
      <alignment horizontal="left" vertical="top" wrapText="1"/>
    </xf>
    <xf numFmtId="0" fontId="11" fillId="0" borderId="17" xfId="1" applyFont="1" applyFill="1" applyBorder="1" applyAlignment="1">
      <alignment horizontal="left" vertical="top" wrapText="1"/>
    </xf>
    <xf numFmtId="0" fontId="22" fillId="0" borderId="7" xfId="1" applyFont="1" applyFill="1" applyBorder="1" applyAlignment="1">
      <alignment horizontal="center" vertical="top" wrapText="1"/>
    </xf>
    <xf numFmtId="0" fontId="3" fillId="0" borderId="7" xfId="1" applyFont="1" applyBorder="1" applyAlignment="1">
      <alignment horizontal="left" vertical="top" wrapText="1"/>
    </xf>
    <xf numFmtId="0" fontId="5" fillId="0" borderId="7" xfId="1" applyFont="1" applyFill="1" applyBorder="1" applyAlignment="1">
      <alignment horizontal="center" vertical="top" wrapText="1"/>
    </xf>
    <xf numFmtId="0" fontId="5" fillId="0" borderId="18" xfId="1" applyFont="1" applyBorder="1" applyAlignment="1">
      <alignment vertical="top" wrapText="1"/>
    </xf>
    <xf numFmtId="0" fontId="3" fillId="0" borderId="7" xfId="1" applyFont="1" applyFill="1" applyBorder="1" applyAlignment="1">
      <alignment horizontal="center" vertical="top" wrapText="1"/>
    </xf>
    <xf numFmtId="165" fontId="5" fillId="4" borderId="38" xfId="1" applyNumberFormat="1" applyFont="1" applyFill="1" applyBorder="1" applyAlignment="1">
      <alignment horizontal="center" vertical="center" wrapText="1"/>
    </xf>
    <xf numFmtId="0" fontId="30" fillId="0" borderId="7" xfId="1" applyFont="1" applyFill="1" applyBorder="1" applyAlignment="1">
      <alignment horizontal="left" vertical="top" wrapText="1"/>
    </xf>
    <xf numFmtId="0" fontId="11" fillId="0" borderId="7" xfId="1" applyFont="1" applyFill="1" applyBorder="1" applyAlignment="1">
      <alignment horizontal="center" vertical="top" wrapText="1"/>
    </xf>
    <xf numFmtId="0" fontId="30" fillId="0" borderId="7" xfId="1" applyFont="1" applyFill="1" applyBorder="1" applyAlignment="1">
      <alignment horizontal="center" vertical="top" wrapText="1"/>
    </xf>
    <xf numFmtId="0" fontId="5" fillId="0" borderId="7" xfId="1" applyFont="1" applyFill="1" applyBorder="1" applyAlignment="1">
      <alignment horizontal="center" vertical="top" wrapText="1"/>
    </xf>
    <xf numFmtId="0" fontId="11" fillId="2" borderId="7" xfId="1" applyFont="1" applyFill="1" applyBorder="1" applyAlignment="1">
      <alignment horizontal="left" vertical="top" wrapText="1"/>
    </xf>
    <xf numFmtId="0" fontId="11" fillId="0" borderId="7" xfId="1" applyFont="1" applyBorder="1" applyAlignment="1">
      <alignment horizontal="left" vertical="top" wrapText="1"/>
    </xf>
    <xf numFmtId="0" fontId="11" fillId="2" borderId="7" xfId="1" applyFont="1" applyFill="1" applyBorder="1" applyAlignment="1">
      <alignment horizontal="center" vertical="top" wrapText="1"/>
    </xf>
    <xf numFmtId="0" fontId="30" fillId="2" borderId="7" xfId="1" applyFont="1" applyFill="1" applyBorder="1" applyAlignment="1">
      <alignment horizontal="center" vertical="top" wrapText="1"/>
    </xf>
    <xf numFmtId="0" fontId="30" fillId="0" borderId="7" xfId="1" applyFont="1" applyBorder="1" applyAlignment="1">
      <alignment horizontal="left" vertical="top" wrapText="1"/>
    </xf>
    <xf numFmtId="0" fontId="11" fillId="2" borderId="7" xfId="1" applyFont="1" applyFill="1" applyBorder="1" applyAlignment="1">
      <alignment horizontal="center" vertical="center" wrapText="1"/>
    </xf>
    <xf numFmtId="0" fontId="13" fillId="0" borderId="7" xfId="1" applyFont="1" applyBorder="1" applyAlignment="1">
      <alignment horizontal="left" vertical="center" wrapText="1"/>
    </xf>
    <xf numFmtId="0" fontId="11" fillId="0" borderId="7" xfId="1" applyFont="1" applyBorder="1" applyAlignment="1">
      <alignment horizontal="center" vertical="center" wrapText="1"/>
    </xf>
    <xf numFmtId="0" fontId="10" fillId="0" borderId="7" xfId="1" applyFont="1" applyBorder="1" applyAlignment="1">
      <alignment horizontal="left" vertical="top" wrapText="1"/>
    </xf>
    <xf numFmtId="0" fontId="67" fillId="0" borderId="7" xfId="1" applyFont="1" applyBorder="1" applyAlignment="1">
      <alignment horizontal="left" vertical="top" wrapText="1"/>
    </xf>
    <xf numFmtId="0" fontId="67" fillId="0" borderId="7" xfId="1" applyFont="1" applyFill="1" applyBorder="1" applyAlignment="1">
      <alignment horizontal="center" vertical="top" wrapText="1"/>
    </xf>
    <xf numFmtId="0" fontId="22" fillId="0" borderId="7" xfId="1" applyFont="1" applyBorder="1" applyAlignment="1">
      <alignment horizontal="left" vertical="top" wrapText="1"/>
    </xf>
    <xf numFmtId="0" fontId="5" fillId="0" borderId="7" xfId="1" applyFont="1" applyFill="1" applyBorder="1" applyAlignment="1">
      <alignment horizontal="center" vertical="top" wrapText="1"/>
    </xf>
    <xf numFmtId="0" fontId="66" fillId="0" borderId="7" xfId="1" applyFont="1" applyFill="1" applyBorder="1" applyAlignment="1">
      <alignment horizontal="center" vertical="top" wrapText="1"/>
    </xf>
    <xf numFmtId="0" fontId="17" fillId="0" borderId="7" xfId="1" applyNumberFormat="1" applyFont="1" applyFill="1" applyBorder="1" applyAlignment="1">
      <alignment wrapText="1"/>
    </xf>
    <xf numFmtId="165" fontId="12" fillId="2" borderId="7" xfId="1" applyNumberFormat="1" applyFont="1" applyFill="1" applyBorder="1" applyAlignment="1">
      <alignment horizontal="center" vertical="center" wrapText="1"/>
    </xf>
    <xf numFmtId="165" fontId="5" fillId="0" borderId="0" xfId="1" applyNumberFormat="1" applyFont="1" applyFill="1" applyBorder="1"/>
    <xf numFmtId="165" fontId="12" fillId="5" borderId="7" xfId="1" applyNumberFormat="1" applyFont="1" applyFill="1" applyBorder="1" applyAlignment="1">
      <alignment horizontal="center" vertical="center" wrapText="1"/>
    </xf>
    <xf numFmtId="165" fontId="11" fillId="4" borderId="7" xfId="1" applyNumberFormat="1" applyFont="1" applyFill="1" applyBorder="1" applyAlignment="1">
      <alignment horizontal="center" vertical="center" wrapText="1"/>
    </xf>
    <xf numFmtId="164" fontId="30" fillId="5" borderId="7" xfId="1" applyNumberFormat="1" applyFont="1" applyFill="1" applyBorder="1" applyAlignment="1">
      <alignment horizontal="center" vertical="center" wrapText="1"/>
    </xf>
    <xf numFmtId="165" fontId="11" fillId="5" borderId="7" xfId="1" applyNumberFormat="1" applyFont="1" applyFill="1" applyBorder="1" applyAlignment="1">
      <alignment horizontal="center" vertical="center" wrapText="1"/>
    </xf>
    <xf numFmtId="165" fontId="21" fillId="5" borderId="7" xfId="1" applyNumberFormat="1" applyFont="1" applyFill="1" applyBorder="1" applyAlignment="1">
      <alignment horizontal="center" vertical="center" wrapText="1"/>
    </xf>
    <xf numFmtId="0" fontId="11" fillId="5" borderId="7" xfId="1" applyFont="1" applyFill="1" applyBorder="1" applyAlignment="1">
      <alignment horizontal="center" vertical="center" wrapText="1"/>
    </xf>
    <xf numFmtId="4" fontId="40" fillId="5" borderId="7" xfId="1" applyNumberFormat="1" applyFont="1" applyFill="1" applyBorder="1" applyAlignment="1">
      <alignment horizontal="center" vertical="center" wrapText="1"/>
    </xf>
    <xf numFmtId="0" fontId="40" fillId="5" borderId="7" xfId="1" applyFont="1" applyFill="1" applyBorder="1" applyAlignment="1">
      <alignment horizontal="center" vertical="center" wrapText="1"/>
    </xf>
    <xf numFmtId="164" fontId="40" fillId="5" borderId="7" xfId="1" applyNumberFormat="1" applyFont="1" applyFill="1" applyBorder="1" applyAlignment="1">
      <alignment horizontal="center" vertical="center" wrapText="1"/>
    </xf>
    <xf numFmtId="164" fontId="11" fillId="5" borderId="10" xfId="1" applyNumberFormat="1" applyFont="1" applyFill="1" applyBorder="1" applyAlignment="1">
      <alignment horizontal="center" vertical="center" wrapText="1"/>
    </xf>
    <xf numFmtId="0" fontId="11" fillId="5" borderId="22" xfId="1" applyFont="1" applyFill="1" applyBorder="1" applyAlignment="1">
      <alignment horizontal="center" vertical="center" wrapText="1"/>
    </xf>
    <xf numFmtId="0" fontId="47" fillId="5" borderId="17" xfId="1" applyFont="1" applyFill="1" applyBorder="1" applyAlignment="1">
      <alignment horizontal="center" vertical="center" wrapText="1"/>
    </xf>
    <xf numFmtId="0" fontId="47" fillId="5" borderId="37" xfId="1" applyFont="1" applyFill="1" applyBorder="1" applyAlignment="1">
      <alignment horizontal="center" vertical="center" wrapText="1"/>
    </xf>
    <xf numFmtId="0" fontId="11" fillId="5" borderId="17" xfId="1" applyFont="1" applyFill="1" applyBorder="1" applyAlignment="1">
      <alignment horizontal="center" vertical="center" wrapText="1"/>
    </xf>
    <xf numFmtId="165" fontId="5" fillId="5" borderId="10" xfId="1" applyNumberFormat="1" applyFont="1" applyFill="1" applyBorder="1" applyAlignment="1">
      <alignment horizontal="center" vertical="center" wrapText="1"/>
    </xf>
    <xf numFmtId="164" fontId="11" fillId="5" borderId="7" xfId="1" applyNumberFormat="1" applyFont="1" applyFill="1" applyBorder="1" applyAlignment="1">
      <alignment horizontal="center" vertical="top" wrapText="1"/>
    </xf>
    <xf numFmtId="165" fontId="11" fillId="5" borderId="17" xfId="1" applyNumberFormat="1" applyFont="1" applyFill="1" applyBorder="1" applyAlignment="1">
      <alignment horizontal="center" vertical="center" wrapText="1"/>
    </xf>
    <xf numFmtId="0" fontId="11" fillId="5" borderId="7" xfId="1" applyFont="1" applyFill="1" applyBorder="1" applyAlignment="1">
      <alignment horizontal="center" vertical="top" wrapText="1"/>
    </xf>
    <xf numFmtId="165" fontId="11" fillId="5" borderId="7" xfId="1" applyNumberFormat="1" applyFont="1" applyFill="1" applyBorder="1" applyAlignment="1">
      <alignment horizontal="left" vertical="top" wrapText="1"/>
    </xf>
    <xf numFmtId="164" fontId="11" fillId="4" borderId="17" xfId="1" applyNumberFormat="1" applyFont="1" applyFill="1" applyBorder="1" applyAlignment="1">
      <alignment horizontal="center" vertical="center" wrapText="1"/>
    </xf>
    <xf numFmtId="0" fontId="11" fillId="0" borderId="10" xfId="1" applyFont="1" applyFill="1" applyBorder="1" applyAlignment="1">
      <alignment horizontal="left" vertical="top" wrapText="1"/>
    </xf>
    <xf numFmtId="165" fontId="11" fillId="2" borderId="17" xfId="1" applyNumberFormat="1" applyFont="1" applyFill="1" applyBorder="1" applyAlignment="1">
      <alignment horizontal="center" vertical="center" wrapText="1"/>
    </xf>
    <xf numFmtId="165" fontId="11" fillId="3" borderId="17" xfId="1" applyNumberFormat="1" applyFont="1" applyFill="1" applyBorder="1" applyAlignment="1">
      <alignment horizontal="center" vertical="center" wrapText="1"/>
    </xf>
    <xf numFmtId="164" fontId="16" fillId="2" borderId="17" xfId="1" applyNumberFormat="1" applyFont="1" applyFill="1" applyBorder="1" applyAlignment="1">
      <alignment horizontal="center" vertical="center" wrapText="1"/>
    </xf>
    <xf numFmtId="164" fontId="68" fillId="2" borderId="7" xfId="1" applyNumberFormat="1" applyFont="1" applyFill="1" applyBorder="1" applyAlignment="1">
      <alignment horizontal="center" vertical="top" wrapText="1"/>
    </xf>
    <xf numFmtId="0" fontId="52" fillId="2" borderId="7" xfId="1" applyFont="1" applyFill="1" applyBorder="1" applyAlignment="1">
      <alignment vertical="top" wrapText="1"/>
    </xf>
    <xf numFmtId="0" fontId="52" fillId="0" borderId="7" xfId="1" applyFont="1" applyBorder="1" applyAlignment="1">
      <alignment horizontal="center" wrapText="1"/>
    </xf>
    <xf numFmtId="0" fontId="52" fillId="0" borderId="7" xfId="1" applyFont="1" applyBorder="1" applyAlignment="1">
      <alignment horizontal="left" vertical="top" wrapText="1"/>
    </xf>
    <xf numFmtId="49" fontId="52" fillId="0" borderId="16" xfId="1" applyNumberFormat="1" applyFont="1" applyFill="1" applyBorder="1" applyAlignment="1">
      <alignment vertical="top" wrapText="1"/>
    </xf>
    <xf numFmtId="0" fontId="5" fillId="0" borderId="16" xfId="1" applyFont="1" applyFill="1" applyBorder="1" applyAlignment="1">
      <alignment horizontal="left" vertical="top" wrapText="1"/>
    </xf>
    <xf numFmtId="49" fontId="30" fillId="0" borderId="37" xfId="1" applyNumberFormat="1" applyFont="1" applyFill="1" applyBorder="1" applyAlignment="1">
      <alignment vertical="top" wrapText="1"/>
    </xf>
    <xf numFmtId="49" fontId="30" fillId="0" borderId="16" xfId="1" applyNumberFormat="1" applyFont="1" applyFill="1" applyBorder="1" applyAlignment="1">
      <alignment vertical="top" wrapText="1"/>
    </xf>
    <xf numFmtId="0" fontId="52" fillId="0" borderId="10" xfId="1" applyFont="1" applyFill="1" applyBorder="1" applyAlignment="1">
      <alignment horizontal="left" vertical="top" wrapText="1"/>
    </xf>
    <xf numFmtId="0" fontId="52" fillId="0" borderId="7" xfId="1" applyFont="1" applyFill="1" applyBorder="1" applyAlignment="1">
      <alignment vertical="top" wrapText="1"/>
    </xf>
    <xf numFmtId="0" fontId="11" fillId="0" borderId="22" xfId="1" applyFont="1" applyFill="1" applyBorder="1" applyAlignment="1">
      <alignment vertical="top" wrapText="1"/>
    </xf>
    <xf numFmtId="0" fontId="52" fillId="2" borderId="44" xfId="1" applyFont="1" applyFill="1" applyBorder="1" applyAlignment="1">
      <alignment vertical="top" wrapText="1"/>
    </xf>
    <xf numFmtId="0" fontId="5" fillId="2" borderId="7" xfId="1" applyFont="1" applyFill="1" applyBorder="1" applyAlignment="1">
      <alignment horizontal="left" vertical="top" wrapText="1"/>
    </xf>
    <xf numFmtId="165" fontId="11" fillId="2" borderId="10" xfId="1" applyNumberFormat="1" applyFont="1" applyFill="1" applyBorder="1" applyAlignment="1">
      <alignment vertical="center" wrapText="1"/>
    </xf>
    <xf numFmtId="165" fontId="11" fillId="2" borderId="17" xfId="1" applyNumberFormat="1" applyFont="1" applyFill="1" applyBorder="1" applyAlignment="1">
      <alignment vertical="center" wrapText="1"/>
    </xf>
    <xf numFmtId="165" fontId="11" fillId="3" borderId="10" xfId="1" applyNumberFormat="1" applyFont="1" applyFill="1" applyBorder="1" applyAlignment="1">
      <alignment vertical="center" wrapText="1"/>
    </xf>
    <xf numFmtId="165" fontId="11" fillId="3" borderId="17" xfId="1" applyNumberFormat="1" applyFont="1" applyFill="1" applyBorder="1" applyAlignment="1">
      <alignment vertical="center" wrapText="1"/>
    </xf>
    <xf numFmtId="164" fontId="16" fillId="2" borderId="10" xfId="1" applyNumberFormat="1" applyFont="1" applyFill="1" applyBorder="1" applyAlignment="1">
      <alignment vertical="center" wrapText="1"/>
    </xf>
    <xf numFmtId="164" fontId="16" fillId="2" borderId="17" xfId="1" applyNumberFormat="1" applyFont="1" applyFill="1" applyBorder="1" applyAlignment="1">
      <alignment vertical="center" wrapText="1"/>
    </xf>
    <xf numFmtId="165" fontId="11" fillId="2" borderId="7" xfId="1" applyNumberFormat="1" applyFont="1" applyFill="1" applyBorder="1" applyAlignment="1">
      <alignment vertical="center" wrapText="1"/>
    </xf>
    <xf numFmtId="164" fontId="16" fillId="2" borderId="7" xfId="1" applyNumberFormat="1" applyFont="1" applyFill="1" applyBorder="1" applyAlignment="1">
      <alignment vertical="center" wrapText="1"/>
    </xf>
    <xf numFmtId="0" fontId="30" fillId="2" borderId="10" xfId="1" applyFont="1" applyFill="1" applyBorder="1" applyAlignment="1">
      <alignment vertical="top" wrapText="1"/>
    </xf>
    <xf numFmtId="0" fontId="30" fillId="2" borderId="17" xfId="1" applyFont="1" applyFill="1" applyBorder="1" applyAlignment="1">
      <alignment vertical="top" wrapText="1"/>
    </xf>
    <xf numFmtId="0" fontId="5" fillId="0" borderId="7" xfId="1" applyFont="1" applyBorder="1" applyAlignment="1">
      <alignment horizontal="center" vertical="center" wrapText="1"/>
    </xf>
    <xf numFmtId="164" fontId="22" fillId="2" borderId="10" xfId="1" applyNumberFormat="1" applyFont="1" applyFill="1" applyBorder="1" applyAlignment="1">
      <alignment horizontal="center" vertical="top" wrapText="1"/>
    </xf>
    <xf numFmtId="164" fontId="22" fillId="2" borderId="10" xfId="1" applyNumberFormat="1" applyFont="1" applyFill="1" applyBorder="1" applyAlignment="1">
      <alignment horizontal="center" vertical="center" wrapText="1"/>
    </xf>
    <xf numFmtId="0" fontId="11" fillId="5" borderId="7" xfId="1" applyFont="1" applyFill="1" applyBorder="1" applyAlignment="1">
      <alignment horizontal="center" vertical="center"/>
    </xf>
    <xf numFmtId="0" fontId="38" fillId="0" borderId="7" xfId="2" applyFont="1" applyFill="1" applyBorder="1" applyAlignment="1">
      <alignment vertical="top" wrapText="1"/>
    </xf>
    <xf numFmtId="0" fontId="38" fillId="5" borderId="7" xfId="2" applyFont="1" applyFill="1" applyBorder="1" applyAlignment="1">
      <alignment vertical="top" wrapText="1"/>
    </xf>
    <xf numFmtId="0" fontId="39" fillId="2" borderId="10" xfId="1" applyFont="1" applyFill="1" applyBorder="1" applyAlignment="1">
      <alignment horizontal="left" vertical="top" wrapText="1"/>
    </xf>
    <xf numFmtId="0" fontId="39" fillId="2" borderId="7" xfId="1" applyFont="1" applyFill="1" applyBorder="1" applyAlignment="1">
      <alignment horizontal="left" vertical="top" wrapText="1"/>
    </xf>
    <xf numFmtId="0" fontId="39" fillId="0" borderId="7" xfId="1" applyFont="1" applyFill="1" applyBorder="1" applyAlignment="1">
      <alignment horizontal="left" vertical="top" wrapText="1"/>
    </xf>
    <xf numFmtId="0" fontId="51" fillId="2" borderId="7" xfId="1" applyFont="1" applyFill="1" applyBorder="1" applyAlignment="1">
      <alignment vertical="top" wrapText="1"/>
    </xf>
    <xf numFmtId="165" fontId="39" fillId="4" borderId="7" xfId="1" applyNumberFormat="1" applyFont="1" applyFill="1" applyBorder="1" applyAlignment="1">
      <alignment horizontal="center" vertical="center" wrapText="1"/>
    </xf>
    <xf numFmtId="165" fontId="39" fillId="4" borderId="14" xfId="1" applyNumberFormat="1" applyFont="1" applyFill="1" applyBorder="1" applyAlignment="1">
      <alignment horizontal="center" vertical="center" wrapText="1"/>
    </xf>
    <xf numFmtId="4" fontId="11" fillId="0" borderId="10" xfId="1" applyNumberFormat="1" applyFont="1" applyFill="1" applyBorder="1" applyAlignment="1">
      <alignment horizontal="center" vertical="top" wrapText="1"/>
    </xf>
    <xf numFmtId="4" fontId="11" fillId="5" borderId="10" xfId="1" applyNumberFormat="1" applyFont="1" applyFill="1" applyBorder="1" applyAlignment="1">
      <alignment horizontal="center" vertical="top" wrapText="1"/>
    </xf>
    <xf numFmtId="4" fontId="11" fillId="0" borderId="7" xfId="1" applyNumberFormat="1" applyFont="1" applyFill="1" applyBorder="1" applyAlignment="1">
      <alignment horizontal="center" vertical="top" wrapText="1"/>
    </xf>
    <xf numFmtId="4" fontId="11" fillId="5" borderId="7" xfId="1" applyNumberFormat="1" applyFont="1" applyFill="1" applyBorder="1" applyAlignment="1">
      <alignment horizontal="center" vertical="top" wrapText="1"/>
    </xf>
    <xf numFmtId="4" fontId="5" fillId="0" borderId="7" xfId="1" applyNumberFormat="1" applyFont="1" applyFill="1" applyBorder="1" applyAlignment="1">
      <alignment horizontal="center" vertical="top" wrapText="1"/>
    </xf>
    <xf numFmtId="4" fontId="5" fillId="5" borderId="7" xfId="1" applyNumberFormat="1" applyFont="1" applyFill="1" applyBorder="1" applyAlignment="1">
      <alignment horizontal="center" vertical="top" wrapText="1"/>
    </xf>
    <xf numFmtId="165" fontId="11" fillId="0" borderId="7" xfId="1" applyNumberFormat="1" applyFont="1" applyBorder="1" applyAlignment="1">
      <alignment horizontal="center" vertical="top" wrapText="1"/>
    </xf>
    <xf numFmtId="165" fontId="11" fillId="5" borderId="7" xfId="1" applyNumberFormat="1" applyFont="1" applyFill="1" applyBorder="1" applyAlignment="1">
      <alignment horizontal="center" vertical="top" wrapText="1"/>
    </xf>
    <xf numFmtId="4" fontId="7" fillId="0" borderId="0" xfId="1" applyNumberFormat="1" applyFont="1"/>
    <xf numFmtId="4" fontId="7" fillId="0" borderId="0" xfId="1" applyNumberFormat="1" applyFont="1" applyAlignment="1">
      <alignment horizontal="center"/>
    </xf>
    <xf numFmtId="4" fontId="5" fillId="0" borderId="0" xfId="1" applyNumberFormat="1" applyFont="1" applyBorder="1"/>
    <xf numFmtId="165" fontId="8" fillId="0" borderId="0" xfId="1" applyNumberFormat="1" applyFont="1" applyAlignment="1">
      <alignment horizontal="center" vertical="center"/>
    </xf>
    <xf numFmtId="0" fontId="5" fillId="0" borderId="0" xfId="1" applyFont="1" applyBorder="1" applyAlignment="1">
      <alignment horizontal="center" vertical="center"/>
    </xf>
    <xf numFmtId="165" fontId="70" fillId="0" borderId="7" xfId="1" applyNumberFormat="1" applyFont="1" applyFill="1" applyBorder="1" applyAlignment="1">
      <alignment horizontal="center" vertical="center"/>
    </xf>
    <xf numFmtId="0" fontId="15" fillId="0" borderId="16" xfId="1" applyFont="1" applyFill="1" applyBorder="1" applyAlignment="1">
      <alignment horizontal="center" vertical="center" wrapText="1"/>
    </xf>
    <xf numFmtId="0" fontId="0" fillId="0" borderId="16" xfId="0" applyFill="1" applyBorder="1" applyAlignment="1">
      <alignment vertical="top" wrapText="1"/>
    </xf>
    <xf numFmtId="0" fontId="11" fillId="0" borderId="16" xfId="0" applyFont="1" applyFill="1" applyBorder="1" applyAlignment="1">
      <alignment vertical="top" wrapText="1"/>
    </xf>
    <xf numFmtId="0" fontId="11" fillId="0" borderId="22" xfId="0" applyFont="1" applyFill="1" applyBorder="1" applyAlignment="1">
      <alignment vertical="top" wrapText="1"/>
    </xf>
    <xf numFmtId="0" fontId="11" fillId="0" borderId="37" xfId="0" applyFont="1" applyFill="1" applyBorder="1" applyAlignment="1">
      <alignment vertical="top" wrapText="1"/>
    </xf>
    <xf numFmtId="0" fontId="13" fillId="0" borderId="16" xfId="1" applyNumberFormat="1" applyFont="1" applyFill="1" applyBorder="1" applyAlignment="1">
      <alignment horizontal="center" vertical="center" wrapText="1"/>
    </xf>
    <xf numFmtId="0" fontId="13" fillId="0" borderId="16" xfId="1" applyNumberFormat="1" applyFont="1" applyBorder="1" applyAlignment="1">
      <alignment horizontal="left" vertical="center" wrapText="1"/>
    </xf>
    <xf numFmtId="0" fontId="30" fillId="0" borderId="7" xfId="1" applyFont="1" applyBorder="1" applyAlignment="1">
      <alignment horizontal="left" vertical="top" wrapText="1"/>
    </xf>
    <xf numFmtId="0" fontId="5" fillId="0" borderId="10" xfId="1" applyFont="1" applyFill="1" applyBorder="1" applyAlignment="1">
      <alignment horizontal="left" vertical="top" wrapText="1"/>
    </xf>
    <xf numFmtId="0" fontId="5" fillId="0" borderId="18" xfId="1" applyFont="1" applyBorder="1" applyAlignment="1">
      <alignment vertical="top" wrapText="1"/>
    </xf>
    <xf numFmtId="0" fontId="5" fillId="0" borderId="7" xfId="1" applyFont="1" applyFill="1" applyBorder="1" applyAlignment="1">
      <alignment horizontal="center" vertical="top" wrapText="1"/>
    </xf>
    <xf numFmtId="0" fontId="30" fillId="0" borderId="7" xfId="1" applyFont="1" applyBorder="1" applyAlignment="1">
      <alignment horizontal="center" vertical="top" wrapText="1"/>
    </xf>
    <xf numFmtId="0" fontId="30" fillId="0" borderId="7" xfId="1" applyFont="1" applyFill="1" applyBorder="1" applyAlignment="1">
      <alignment horizontal="left" vertical="top" wrapText="1"/>
    </xf>
    <xf numFmtId="0" fontId="68" fillId="0" borderId="7" xfId="1" applyFont="1" applyBorder="1" applyAlignment="1">
      <alignment horizontal="center" vertical="top" wrapText="1"/>
    </xf>
    <xf numFmtId="0" fontId="63" fillId="0" borderId="7" xfId="1" applyFont="1" applyFill="1" applyBorder="1" applyAlignment="1">
      <alignment horizontal="center" vertical="top" wrapText="1"/>
    </xf>
    <xf numFmtId="0" fontId="52" fillId="0" borderId="17" xfId="1" applyFont="1" applyFill="1" applyBorder="1" applyAlignment="1">
      <alignment vertical="top" wrapText="1"/>
    </xf>
    <xf numFmtId="0" fontId="30" fillId="0" borderId="17" xfId="1" applyNumberFormat="1" applyFont="1" applyFill="1" applyBorder="1" applyAlignment="1">
      <alignment vertical="top" wrapText="1"/>
    </xf>
    <xf numFmtId="164" fontId="11" fillId="0" borderId="10" xfId="1" applyNumberFormat="1" applyFont="1" applyFill="1" applyBorder="1" applyAlignment="1">
      <alignment horizontal="center" vertical="center"/>
    </xf>
    <xf numFmtId="0" fontId="11" fillId="0" borderId="10" xfId="1" applyFont="1" applyFill="1" applyBorder="1" applyAlignment="1">
      <alignment horizontal="center" vertical="center" wrapText="1"/>
    </xf>
    <xf numFmtId="0" fontId="11" fillId="0" borderId="17" xfId="1" applyFont="1" applyFill="1" applyBorder="1" applyAlignment="1">
      <alignment horizontal="center" vertical="center" wrapText="1"/>
    </xf>
    <xf numFmtId="0" fontId="11" fillId="0" borderId="10" xfId="1" applyFont="1" applyFill="1" applyBorder="1" applyAlignment="1">
      <alignment horizontal="center" vertical="top" wrapText="1"/>
    </xf>
    <xf numFmtId="164" fontId="11" fillId="0" borderId="7" xfId="1" applyNumberFormat="1" applyFont="1" applyFill="1" applyBorder="1" applyAlignment="1">
      <alignment horizontal="center" vertical="center"/>
    </xf>
    <xf numFmtId="0" fontId="11" fillId="0" borderId="7" xfId="1" applyFont="1" applyFill="1" applyBorder="1" applyAlignment="1">
      <alignment horizontal="center" vertical="center" wrapText="1"/>
    </xf>
    <xf numFmtId="0" fontId="11" fillId="2" borderId="17" xfId="1" applyFont="1" applyFill="1" applyBorder="1" applyAlignment="1">
      <alignment horizontal="center" vertical="center" wrapText="1"/>
    </xf>
    <xf numFmtId="0" fontId="11" fillId="2" borderId="17" xfId="1" applyFont="1" applyFill="1" applyBorder="1" applyAlignment="1">
      <alignment horizontal="center" vertical="top" wrapText="1"/>
    </xf>
    <xf numFmtId="0" fontId="11" fillId="0" borderId="7" xfId="1" applyNumberFormat="1" applyFont="1" applyFill="1" applyBorder="1" applyAlignment="1">
      <alignment horizontal="left" vertical="top" wrapText="1"/>
    </xf>
    <xf numFmtId="0" fontId="11" fillId="0" borderId="7" xfId="1" applyFont="1" applyFill="1" applyBorder="1" applyAlignment="1">
      <alignment horizontal="center" vertical="top" wrapText="1"/>
    </xf>
    <xf numFmtId="0" fontId="30" fillId="0" borderId="7" xfId="0" applyFont="1" applyFill="1" applyBorder="1" applyAlignment="1">
      <alignment horizontal="center" vertical="top" wrapText="1"/>
    </xf>
    <xf numFmtId="0" fontId="11" fillId="0" borderId="18" xfId="1" applyFont="1" applyFill="1" applyBorder="1" applyAlignment="1">
      <alignment horizontal="center" vertical="top" wrapText="1"/>
    </xf>
    <xf numFmtId="0" fontId="0" fillId="0" borderId="16" xfId="0" applyFill="1" applyBorder="1" applyAlignment="1">
      <alignment vertical="top" wrapText="1"/>
    </xf>
    <xf numFmtId="0" fontId="11" fillId="0" borderId="7" xfId="0" applyFont="1" applyFill="1" applyBorder="1" applyAlignment="1">
      <alignment horizontal="center" vertical="top" wrapText="1"/>
    </xf>
    <xf numFmtId="0" fontId="11" fillId="0" borderId="7" xfId="0" applyFont="1" applyFill="1" applyBorder="1" applyAlignment="1">
      <alignment horizontal="left" vertical="top" wrapText="1"/>
    </xf>
    <xf numFmtId="0" fontId="22" fillId="0" borderId="7" xfId="1" applyFont="1" applyFill="1" applyBorder="1" applyAlignment="1">
      <alignment horizontal="center" vertical="top" wrapText="1"/>
    </xf>
    <xf numFmtId="0" fontId="5" fillId="0" borderId="7" xfId="1" applyFont="1" applyFill="1" applyBorder="1" applyAlignment="1">
      <alignment horizontal="center" vertical="top" wrapText="1"/>
    </xf>
    <xf numFmtId="0" fontId="11" fillId="0" borderId="7" xfId="1" applyFont="1" applyFill="1" applyBorder="1" applyAlignment="1">
      <alignment horizontal="left" vertical="top" wrapText="1"/>
    </xf>
    <xf numFmtId="0" fontId="11" fillId="2" borderId="7" xfId="1" applyFont="1" applyFill="1" applyBorder="1" applyAlignment="1">
      <alignment horizontal="left" vertical="top" wrapText="1"/>
    </xf>
    <xf numFmtId="0" fontId="11" fillId="0" borderId="7" xfId="1" applyFont="1" applyBorder="1" applyAlignment="1">
      <alignment horizontal="left" vertical="top" wrapText="1"/>
    </xf>
    <xf numFmtId="0" fontId="11" fillId="2" borderId="7" xfId="1" applyFont="1" applyFill="1" applyBorder="1" applyAlignment="1">
      <alignment horizontal="center" vertical="top" wrapText="1"/>
    </xf>
    <xf numFmtId="0" fontId="30" fillId="2" borderId="7" xfId="1" applyFont="1" applyFill="1" applyBorder="1" applyAlignment="1">
      <alignment horizontal="center" vertical="top" wrapText="1"/>
    </xf>
    <xf numFmtId="0" fontId="11" fillId="0" borderId="10" xfId="1" applyFont="1" applyBorder="1" applyAlignment="1">
      <alignment horizontal="left" vertical="top" wrapText="1"/>
    </xf>
    <xf numFmtId="0" fontId="11" fillId="0" borderId="17" xfId="1" applyFont="1" applyBorder="1" applyAlignment="1">
      <alignment horizontal="left" vertical="top" wrapText="1"/>
    </xf>
    <xf numFmtId="0" fontId="11" fillId="0" borderId="7" xfId="1" applyFont="1" applyBorder="1" applyAlignment="1">
      <alignment horizontal="center" vertical="top" wrapText="1"/>
    </xf>
    <xf numFmtId="0" fontId="30" fillId="0" borderId="7" xfId="1" applyFont="1" applyBorder="1" applyAlignment="1">
      <alignment horizontal="center" vertical="top" wrapText="1"/>
    </xf>
    <xf numFmtId="0" fontId="11" fillId="2" borderId="17" xfId="1" applyFont="1" applyFill="1" applyBorder="1" applyAlignment="1">
      <alignment horizontal="left" vertical="top" wrapText="1"/>
    </xf>
    <xf numFmtId="0" fontId="11" fillId="0" borderId="10" xfId="1" applyFont="1" applyBorder="1" applyAlignment="1">
      <alignment horizontal="center" vertical="top" wrapText="1"/>
    </xf>
    <xf numFmtId="0" fontId="30" fillId="0" borderId="7" xfId="1" applyFont="1" applyBorder="1" applyAlignment="1">
      <alignment horizontal="left" vertical="top" wrapText="1"/>
    </xf>
    <xf numFmtId="0" fontId="11" fillId="2" borderId="7" xfId="1" applyFont="1" applyFill="1" applyBorder="1" applyAlignment="1">
      <alignment horizontal="center" vertical="center" wrapText="1"/>
    </xf>
    <xf numFmtId="0" fontId="11" fillId="5" borderId="7" xfId="1" applyFont="1" applyFill="1" applyBorder="1" applyAlignment="1">
      <alignment horizontal="center" vertical="top" wrapText="1"/>
    </xf>
    <xf numFmtId="164" fontId="11" fillId="5" borderId="7" xfId="1" applyNumberFormat="1" applyFont="1" applyFill="1" applyBorder="1" applyAlignment="1">
      <alignment horizontal="center" vertical="top" wrapText="1"/>
    </xf>
    <xf numFmtId="0" fontId="11" fillId="0" borderId="18" xfId="1" applyFont="1" applyBorder="1" applyAlignment="1">
      <alignment horizontal="center" vertical="top" wrapText="1"/>
    </xf>
    <xf numFmtId="0" fontId="11" fillId="0" borderId="19" xfId="1" applyFont="1" applyBorder="1" applyAlignment="1">
      <alignment horizontal="center" vertical="top" wrapText="1"/>
    </xf>
    <xf numFmtId="0" fontId="11" fillId="0" borderId="18" xfId="1" applyFont="1" applyFill="1" applyBorder="1" applyAlignment="1">
      <alignment horizontal="left" vertical="top" wrapText="1"/>
    </xf>
    <xf numFmtId="0" fontId="11" fillId="0" borderId="17" xfId="1" applyFont="1" applyFill="1" applyBorder="1" applyAlignment="1">
      <alignment horizontal="left" vertical="top" wrapText="1"/>
    </xf>
    <xf numFmtId="0" fontId="11" fillId="0" borderId="10" xfId="1" applyFont="1" applyFill="1" applyBorder="1" applyAlignment="1">
      <alignment horizontal="left" vertical="top" wrapText="1"/>
    </xf>
    <xf numFmtId="0" fontId="11" fillId="0" borderId="10" xfId="1" applyFont="1" applyBorder="1" applyAlignment="1">
      <alignment horizontal="center" vertical="center" wrapText="1"/>
    </xf>
    <xf numFmtId="0" fontId="11" fillId="0" borderId="18" xfId="1" applyFont="1" applyBorder="1" applyAlignment="1">
      <alignment horizontal="center" vertical="center" wrapText="1"/>
    </xf>
    <xf numFmtId="0" fontId="13" fillId="0" borderId="7" xfId="1" applyFont="1" applyBorder="1" applyAlignment="1">
      <alignment horizontal="center" vertical="center" wrapText="1"/>
    </xf>
    <xf numFmtId="0" fontId="52" fillId="0" borderId="7" xfId="1" applyFont="1" applyBorder="1" applyAlignment="1">
      <alignment horizontal="left" vertical="top" wrapText="1"/>
    </xf>
    <xf numFmtId="0" fontId="39" fillId="2" borderId="10" xfId="1" applyFont="1" applyFill="1" applyBorder="1" applyAlignment="1">
      <alignment horizontal="left" vertical="top" wrapText="1"/>
    </xf>
    <xf numFmtId="165" fontId="30" fillId="4" borderId="2" xfId="1" applyNumberFormat="1" applyFont="1" applyFill="1" applyBorder="1" applyAlignment="1">
      <alignment horizontal="center" vertical="center" wrapText="1"/>
    </xf>
    <xf numFmtId="0" fontId="30" fillId="0" borderId="10" xfId="1" applyFont="1" applyFill="1" applyBorder="1" applyAlignment="1">
      <alignment horizontal="left" vertical="top" wrapText="1"/>
    </xf>
    <xf numFmtId="0" fontId="5" fillId="0" borderId="10" xfId="1" applyFont="1" applyFill="1" applyBorder="1" applyAlignment="1">
      <alignment horizontal="left" vertical="top" wrapText="1"/>
    </xf>
    <xf numFmtId="0" fontId="5" fillId="0" borderId="18" xfId="1" applyFont="1" applyBorder="1" applyAlignment="1">
      <alignment vertical="top" wrapText="1"/>
    </xf>
    <xf numFmtId="0" fontId="30" fillId="0" borderId="7" xfId="1" applyFont="1" applyFill="1" applyBorder="1" applyAlignment="1">
      <alignment horizontal="left" vertical="top" wrapText="1"/>
    </xf>
    <xf numFmtId="0" fontId="13" fillId="0" borderId="14" xfId="1" applyFont="1" applyBorder="1" applyAlignment="1">
      <alignment horizontal="left" vertical="center" wrapText="1"/>
    </xf>
    <xf numFmtId="164" fontId="11" fillId="4" borderId="17" xfId="1" applyNumberFormat="1" applyFont="1" applyFill="1" applyBorder="1" applyAlignment="1">
      <alignment horizontal="center" vertical="center" wrapText="1"/>
    </xf>
    <xf numFmtId="0" fontId="52" fillId="0" borderId="10" xfId="1" applyFont="1" applyFill="1" applyBorder="1" applyAlignment="1">
      <alignment horizontal="left" vertical="top" wrapText="1"/>
    </xf>
    <xf numFmtId="165" fontId="5" fillId="0" borderId="10" xfId="1" applyNumberFormat="1" applyFont="1" applyFill="1" applyBorder="1" applyAlignment="1">
      <alignment horizontal="center" vertical="center" wrapText="1"/>
    </xf>
    <xf numFmtId="0" fontId="13" fillId="0" borderId="7" xfId="1" applyFont="1" applyBorder="1" applyAlignment="1">
      <alignment horizontal="left" vertical="center" wrapText="1"/>
    </xf>
    <xf numFmtId="164" fontId="11" fillId="2" borderId="17" xfId="1" applyNumberFormat="1" applyFont="1" applyFill="1" applyBorder="1" applyAlignment="1">
      <alignment horizontal="center" vertical="center" wrapText="1"/>
    </xf>
    <xf numFmtId="0" fontId="5" fillId="0" borderId="0" xfId="1" applyFont="1" applyBorder="1" applyAlignment="1">
      <alignment horizontal="left"/>
    </xf>
    <xf numFmtId="0" fontId="11" fillId="0" borderId="7" xfId="1" applyFont="1" applyBorder="1" applyAlignment="1">
      <alignment horizontal="center" vertical="center" wrapText="1"/>
    </xf>
    <xf numFmtId="2" fontId="10" fillId="0" borderId="0" xfId="1" applyNumberFormat="1" applyFont="1" applyFill="1" applyBorder="1" applyAlignment="1">
      <alignment horizontal="center"/>
    </xf>
    <xf numFmtId="0" fontId="30" fillId="0" borderId="7" xfId="1" applyFont="1" applyFill="1" applyBorder="1" applyAlignment="1">
      <alignment horizontal="center" vertical="top" wrapText="1"/>
    </xf>
    <xf numFmtId="0" fontId="11" fillId="0" borderId="0" xfId="1" applyFont="1" applyBorder="1" applyAlignment="1">
      <alignment horizontal="center" vertical="top" wrapText="1"/>
    </xf>
    <xf numFmtId="0" fontId="3" fillId="2" borderId="10" xfId="1" applyFont="1" applyFill="1" applyBorder="1" applyAlignment="1">
      <alignment horizontal="left" vertical="top" wrapText="1"/>
    </xf>
    <xf numFmtId="164" fontId="11" fillId="5" borderId="7" xfId="1" applyNumberFormat="1" applyFont="1" applyFill="1" applyBorder="1" applyAlignment="1">
      <alignment horizontal="center" vertical="top" wrapText="1"/>
    </xf>
    <xf numFmtId="0" fontId="11" fillId="5" borderId="7" xfId="1" applyFont="1" applyFill="1" applyBorder="1" applyAlignment="1">
      <alignment horizontal="left" vertical="top" wrapText="1"/>
    </xf>
    <xf numFmtId="0" fontId="5" fillId="5" borderId="7" xfId="1" applyFont="1" applyFill="1" applyBorder="1" applyAlignment="1">
      <alignment horizontal="left" vertical="top" wrapText="1"/>
    </xf>
    <xf numFmtId="0" fontId="30" fillId="5" borderId="7" xfId="1" applyFont="1" applyFill="1" applyBorder="1" applyAlignment="1">
      <alignment horizontal="center" vertical="top" wrapText="1"/>
    </xf>
    <xf numFmtId="0" fontId="30" fillId="0" borderId="7" xfId="1" applyFont="1" applyBorder="1" applyAlignment="1">
      <alignment horizontal="left" vertical="top" wrapText="1"/>
    </xf>
    <xf numFmtId="0" fontId="30" fillId="0" borderId="7" xfId="1" applyFont="1" applyBorder="1" applyAlignment="1">
      <alignment horizontal="center" vertical="top" wrapText="1"/>
    </xf>
    <xf numFmtId="0" fontId="5" fillId="0" borderId="7" xfId="1" applyFont="1" applyFill="1" applyBorder="1" applyAlignment="1">
      <alignment horizontal="center" vertical="top" wrapText="1"/>
    </xf>
    <xf numFmtId="0" fontId="72" fillId="2" borderId="10" xfId="1" applyFont="1" applyFill="1" applyBorder="1" applyAlignment="1">
      <alignment vertical="top" wrapText="1"/>
    </xf>
    <xf numFmtId="0" fontId="5" fillId="0" borderId="17" xfId="1" applyFont="1" applyFill="1" applyBorder="1" applyAlignment="1">
      <alignment vertical="top" wrapText="1"/>
    </xf>
    <xf numFmtId="49" fontId="52" fillId="0" borderId="7" xfId="1" applyNumberFormat="1" applyFont="1" applyFill="1" applyBorder="1" applyAlignment="1">
      <alignment horizontal="left" vertical="top" wrapText="1"/>
    </xf>
    <xf numFmtId="0" fontId="52" fillId="4" borderId="7" xfId="1" applyFont="1" applyFill="1" applyBorder="1" applyAlignment="1">
      <alignment horizontal="center" vertical="center" wrapText="1"/>
    </xf>
    <xf numFmtId="0" fontId="73" fillId="0" borderId="18" xfId="1" applyFont="1" applyFill="1" applyBorder="1" applyAlignment="1">
      <alignment vertical="top" wrapText="1"/>
    </xf>
    <xf numFmtId="0" fontId="66" fillId="2" borderId="7" xfId="1" applyFont="1" applyFill="1" applyBorder="1" applyAlignment="1">
      <alignment vertical="top" wrapText="1"/>
    </xf>
    <xf numFmtId="0" fontId="66" fillId="2" borderId="7" xfId="1" applyFont="1" applyFill="1" applyBorder="1" applyAlignment="1">
      <alignment horizontal="left" vertical="top" wrapText="1"/>
    </xf>
    <xf numFmtId="0" fontId="5" fillId="2" borderId="10" xfId="1" applyFont="1" applyFill="1" applyBorder="1" applyAlignment="1">
      <alignment horizontal="center" vertical="top" wrapText="1"/>
    </xf>
    <xf numFmtId="0" fontId="66" fillId="0" borderId="7" xfId="1" applyFont="1" applyFill="1" applyBorder="1" applyAlignment="1">
      <alignment horizontal="left" vertical="top" wrapText="1"/>
    </xf>
    <xf numFmtId="0" fontId="11" fillId="5" borderId="7" xfId="1" applyFont="1" applyFill="1" applyBorder="1" applyAlignment="1">
      <alignment horizontal="center" vertical="top" wrapText="1"/>
    </xf>
    <xf numFmtId="0" fontId="11" fillId="4" borderId="7" xfId="1" applyFont="1" applyFill="1" applyBorder="1" applyAlignment="1">
      <alignment vertical="top" wrapText="1"/>
    </xf>
    <xf numFmtId="0" fontId="11" fillId="4" borderId="7" xfId="1" applyFont="1" applyFill="1" applyBorder="1" applyAlignment="1">
      <alignment horizontal="center" vertical="top" wrapText="1"/>
    </xf>
    <xf numFmtId="0" fontId="2" fillId="5" borderId="0" xfId="1" applyFill="1"/>
    <xf numFmtId="0" fontId="11" fillId="0" borderId="7" xfId="1" applyFont="1" applyBorder="1" applyAlignment="1">
      <alignment horizontal="center" vertical="center"/>
    </xf>
    <xf numFmtId="49" fontId="24" fillId="0" borderId="0" xfId="1" applyNumberFormat="1" applyFont="1" applyBorder="1" applyAlignment="1">
      <alignment horizontal="center" vertical="center" wrapText="1"/>
    </xf>
    <xf numFmtId="0" fontId="7" fillId="0" borderId="0" xfId="1" applyFont="1" applyBorder="1" applyAlignment="1">
      <alignment horizontal="center"/>
    </xf>
    <xf numFmtId="0" fontId="5" fillId="0" borderId="0" xfId="1" applyFont="1" applyBorder="1" applyAlignment="1">
      <alignment horizontal="left"/>
    </xf>
    <xf numFmtId="0" fontId="11" fillId="0" borderId="7" xfId="1" applyFont="1" applyBorder="1" applyAlignment="1">
      <alignment horizontal="center" vertical="center" wrapText="1"/>
    </xf>
    <xf numFmtId="0" fontId="13" fillId="0" borderId="30" xfId="1" applyFont="1" applyBorder="1" applyAlignment="1">
      <alignment horizontal="center" vertical="center" wrapText="1"/>
    </xf>
    <xf numFmtId="0" fontId="13" fillId="0" borderId="31" xfId="1" applyFont="1" applyBorder="1" applyAlignment="1">
      <alignment horizontal="center" vertical="center" wrapText="1"/>
    </xf>
    <xf numFmtId="0" fontId="13" fillId="0" borderId="32" xfId="1" applyFont="1" applyBorder="1" applyAlignment="1">
      <alignment horizontal="center" vertical="center" wrapText="1"/>
    </xf>
    <xf numFmtId="0" fontId="11" fillId="0" borderId="10" xfId="1" applyFont="1" applyBorder="1" applyAlignment="1">
      <alignment horizontal="center" vertical="top" wrapText="1"/>
    </xf>
    <xf numFmtId="0" fontId="11" fillId="0" borderId="18" xfId="1" applyFont="1" applyBorder="1" applyAlignment="1">
      <alignment horizontal="center" vertical="top" wrapText="1"/>
    </xf>
    <xf numFmtId="0" fontId="11" fillId="0" borderId="17" xfId="1" applyFont="1" applyBorder="1" applyAlignment="1">
      <alignment horizontal="center" vertical="top" wrapText="1"/>
    </xf>
    <xf numFmtId="0" fontId="5" fillId="2" borderId="10" xfId="1" applyFont="1" applyFill="1" applyBorder="1" applyAlignment="1">
      <alignment horizontal="left" vertical="top" wrapText="1"/>
    </xf>
    <xf numFmtId="0" fontId="5" fillId="2" borderId="17" xfId="1" applyFont="1" applyFill="1" applyBorder="1" applyAlignment="1">
      <alignment horizontal="left" vertical="top" wrapText="1"/>
    </xf>
    <xf numFmtId="0" fontId="11" fillId="2" borderId="10" xfId="1" applyFont="1" applyFill="1" applyBorder="1" applyAlignment="1">
      <alignment horizontal="center" vertical="top" wrapText="1"/>
    </xf>
    <xf numFmtId="0" fontId="11" fillId="2" borderId="17" xfId="1" applyFont="1" applyFill="1" applyBorder="1" applyAlignment="1">
      <alignment horizontal="center" vertical="top" wrapText="1"/>
    </xf>
    <xf numFmtId="0" fontId="11" fillId="2" borderId="10" xfId="1" applyFont="1" applyFill="1" applyBorder="1" applyAlignment="1">
      <alignment horizontal="left" vertical="top" wrapText="1"/>
    </xf>
    <xf numFmtId="0" fontId="11" fillId="2" borderId="17" xfId="1" applyFont="1" applyFill="1" applyBorder="1" applyAlignment="1">
      <alignment horizontal="left" vertical="top" wrapText="1"/>
    </xf>
    <xf numFmtId="164" fontId="11" fillId="2" borderId="10" xfId="1" applyNumberFormat="1" applyFont="1" applyFill="1" applyBorder="1" applyAlignment="1">
      <alignment horizontal="center" vertical="center" wrapText="1"/>
    </xf>
    <xf numFmtId="164" fontId="11" fillId="2" borderId="17" xfId="1" applyNumberFormat="1" applyFont="1" applyFill="1" applyBorder="1" applyAlignment="1">
      <alignment horizontal="center" vertical="center" wrapText="1"/>
    </xf>
    <xf numFmtId="165" fontId="11" fillId="4" borderId="10" xfId="1" applyNumberFormat="1" applyFont="1" applyFill="1" applyBorder="1" applyAlignment="1">
      <alignment horizontal="center" vertical="center" wrapText="1"/>
    </xf>
    <xf numFmtId="165" fontId="11" fillId="4" borderId="17" xfId="1" applyNumberFormat="1" applyFont="1" applyFill="1" applyBorder="1" applyAlignment="1">
      <alignment horizontal="center" vertical="center" wrapText="1"/>
    </xf>
    <xf numFmtId="0" fontId="11" fillId="2" borderId="10" xfId="1" applyFont="1" applyFill="1" applyBorder="1" applyAlignment="1">
      <alignment horizontal="center" vertical="center" wrapText="1"/>
    </xf>
    <xf numFmtId="0" fontId="11" fillId="2" borderId="17" xfId="1" applyFont="1" applyFill="1" applyBorder="1" applyAlignment="1">
      <alignment horizontal="center" vertical="center" wrapText="1"/>
    </xf>
    <xf numFmtId="0" fontId="13" fillId="0" borderId="7" xfId="1" applyFont="1" applyBorder="1" applyAlignment="1">
      <alignment horizontal="center" vertical="center" wrapText="1"/>
    </xf>
    <xf numFmtId="0" fontId="13" fillId="0" borderId="10" xfId="1" applyFont="1" applyBorder="1" applyAlignment="1">
      <alignment horizontal="center" vertical="center" wrapText="1"/>
    </xf>
    <xf numFmtId="164" fontId="11" fillId="4" borderId="10" xfId="1" applyNumberFormat="1" applyFont="1" applyFill="1" applyBorder="1" applyAlignment="1">
      <alignment horizontal="center" vertical="center" wrapText="1"/>
    </xf>
    <xf numFmtId="164" fontId="11" fillId="4" borderId="17" xfId="1" applyNumberFormat="1" applyFont="1" applyFill="1" applyBorder="1" applyAlignment="1">
      <alignment horizontal="center" vertical="center" wrapText="1"/>
    </xf>
    <xf numFmtId="0" fontId="11" fillId="4" borderId="10" xfId="1" applyFont="1" applyFill="1" applyBorder="1" applyAlignment="1">
      <alignment horizontal="center" vertical="center" wrapText="1"/>
    </xf>
    <xf numFmtId="0" fontId="11" fillId="4" borderId="17" xfId="1" applyFont="1" applyFill="1" applyBorder="1" applyAlignment="1">
      <alignment horizontal="center" vertical="center" wrapText="1"/>
    </xf>
    <xf numFmtId="0" fontId="30" fillId="2" borderId="22" xfId="1" applyFont="1" applyFill="1" applyBorder="1" applyAlignment="1">
      <alignment horizontal="center" vertical="top" wrapText="1"/>
    </xf>
    <xf numFmtId="0" fontId="30" fillId="2" borderId="20" xfId="1" applyFont="1" applyFill="1" applyBorder="1" applyAlignment="1">
      <alignment horizontal="center" vertical="top" wrapText="1"/>
    </xf>
    <xf numFmtId="0" fontId="30" fillId="2" borderId="10" xfId="1" applyFont="1" applyFill="1" applyBorder="1" applyAlignment="1">
      <alignment horizontal="left" vertical="top" wrapText="1"/>
    </xf>
    <xf numFmtId="0" fontId="30" fillId="2" borderId="18" xfId="1" applyFont="1" applyFill="1" applyBorder="1" applyAlignment="1">
      <alignment horizontal="left" vertical="top" wrapText="1"/>
    </xf>
    <xf numFmtId="164" fontId="30" fillId="2" borderId="10" xfId="1" applyNumberFormat="1" applyFont="1" applyFill="1" applyBorder="1" applyAlignment="1">
      <alignment horizontal="center" vertical="center" wrapText="1"/>
    </xf>
    <xf numFmtId="164" fontId="30" fillId="2" borderId="18" xfId="1" applyNumberFormat="1" applyFont="1" applyFill="1" applyBorder="1" applyAlignment="1">
      <alignment horizontal="center" vertical="center" wrapText="1"/>
    </xf>
    <xf numFmtId="0" fontId="30" fillId="3" borderId="10" xfId="1" applyFont="1" applyFill="1" applyBorder="1" applyAlignment="1">
      <alignment horizontal="center" vertical="center" wrapText="1"/>
    </xf>
    <xf numFmtId="0" fontId="30" fillId="3" borderId="18" xfId="1" applyFont="1" applyFill="1" applyBorder="1" applyAlignment="1">
      <alignment horizontal="center" vertical="center" wrapText="1"/>
    </xf>
    <xf numFmtId="0" fontId="30" fillId="3" borderId="17" xfId="1" applyFont="1" applyFill="1" applyBorder="1" applyAlignment="1">
      <alignment horizontal="center" vertical="center" wrapText="1"/>
    </xf>
    <xf numFmtId="0" fontId="30" fillId="0" borderId="10" xfId="1" applyFont="1" applyFill="1" applyBorder="1" applyAlignment="1">
      <alignment horizontal="left" vertical="top" wrapText="1"/>
    </xf>
    <xf numFmtId="0" fontId="30" fillId="0" borderId="17" xfId="1" applyFont="1" applyFill="1" applyBorder="1" applyAlignment="1">
      <alignment horizontal="left" vertical="top" wrapText="1"/>
    </xf>
    <xf numFmtId="0" fontId="13" fillId="0" borderId="17" xfId="1" applyFont="1" applyBorder="1" applyAlignment="1">
      <alignment horizontal="center" vertical="center" wrapText="1"/>
    </xf>
    <xf numFmtId="0" fontId="11" fillId="0" borderId="7" xfId="1" applyFont="1" applyBorder="1" applyAlignment="1">
      <alignment horizontal="center" vertical="top" wrapText="1"/>
    </xf>
    <xf numFmtId="0" fontId="11" fillId="0" borderId="7" xfId="1" applyFont="1" applyBorder="1" applyAlignment="1">
      <alignment horizontal="left" vertical="top" wrapText="1"/>
    </xf>
    <xf numFmtId="0" fontId="11" fillId="2" borderId="7" xfId="1" applyFont="1" applyFill="1" applyBorder="1" applyAlignment="1">
      <alignment horizontal="center" vertical="center" wrapText="1"/>
    </xf>
    <xf numFmtId="0" fontId="13" fillId="0" borderId="14" xfId="1" applyFont="1" applyBorder="1" applyAlignment="1">
      <alignment horizontal="left" vertical="center" wrapText="1"/>
    </xf>
    <xf numFmtId="0" fontId="13" fillId="0" borderId="15" xfId="1" applyFont="1" applyBorder="1" applyAlignment="1">
      <alignment horizontal="left" vertical="center" wrapText="1"/>
    </xf>
    <xf numFmtId="0" fontId="13" fillId="0" borderId="16" xfId="1" applyFont="1" applyBorder="1" applyAlignment="1">
      <alignment horizontal="left" vertical="center" wrapText="1"/>
    </xf>
    <xf numFmtId="0" fontId="11" fillId="0" borderId="38" xfId="1" applyFont="1" applyBorder="1" applyAlignment="1">
      <alignment horizontal="center" vertical="top" wrapText="1"/>
    </xf>
    <xf numFmtId="0" fontId="11" fillId="0" borderId="19" xfId="1" applyFont="1" applyBorder="1" applyAlignment="1">
      <alignment horizontal="center" vertical="top" wrapText="1"/>
    </xf>
    <xf numFmtId="0" fontId="11" fillId="0" borderId="10" xfId="1" applyFont="1" applyBorder="1" applyAlignment="1">
      <alignment horizontal="left" vertical="top" wrapText="1"/>
    </xf>
    <xf numFmtId="0" fontId="11" fillId="0" borderId="18" xfId="1" applyFont="1" applyBorder="1" applyAlignment="1">
      <alignment horizontal="left" vertical="top" wrapText="1"/>
    </xf>
    <xf numFmtId="0" fontId="11" fillId="0" borderId="17" xfId="1" applyFont="1" applyBorder="1" applyAlignment="1">
      <alignment horizontal="left" vertical="top" wrapText="1"/>
    </xf>
    <xf numFmtId="0" fontId="13" fillId="0" borderId="14" xfId="1" applyFont="1" applyBorder="1" applyAlignment="1">
      <alignment horizontal="center" vertical="center" wrapText="1"/>
    </xf>
    <xf numFmtId="0" fontId="13" fillId="0" borderId="15" xfId="1" applyFont="1" applyBorder="1" applyAlignment="1">
      <alignment horizontal="center" vertical="center" wrapText="1"/>
    </xf>
    <xf numFmtId="0" fontId="13" fillId="0" borderId="16" xfId="1" applyFont="1" applyBorder="1" applyAlignment="1">
      <alignment horizontal="center" vertical="center" wrapText="1"/>
    </xf>
    <xf numFmtId="0" fontId="5" fillId="0" borderId="10" xfId="1" applyFont="1" applyBorder="1" applyAlignment="1">
      <alignment horizontal="center" vertical="top" wrapText="1"/>
    </xf>
    <xf numFmtId="0" fontId="5" fillId="0" borderId="19" xfId="1" applyFont="1" applyBorder="1" applyAlignment="1">
      <alignment horizontal="center" vertical="top" wrapText="1"/>
    </xf>
    <xf numFmtId="0" fontId="5" fillId="0" borderId="17" xfId="1" applyFont="1" applyBorder="1" applyAlignment="1">
      <alignment horizontal="center" vertical="top" wrapText="1"/>
    </xf>
    <xf numFmtId="0" fontId="52" fillId="0" borderId="10" xfId="1" applyFont="1" applyFill="1" applyBorder="1" applyAlignment="1">
      <alignment horizontal="left" vertical="top" wrapText="1"/>
    </xf>
    <xf numFmtId="0" fontId="52" fillId="0" borderId="18" xfId="1" applyFont="1" applyFill="1" applyBorder="1" applyAlignment="1">
      <alignment horizontal="left" vertical="top" wrapText="1"/>
    </xf>
    <xf numFmtId="0" fontId="30" fillId="0" borderId="22" xfId="1" applyFont="1" applyFill="1" applyBorder="1" applyAlignment="1">
      <alignment horizontal="center" vertical="top" wrapText="1"/>
    </xf>
    <xf numFmtId="0" fontId="30" fillId="0" borderId="20" xfId="1" applyFont="1" applyFill="1" applyBorder="1" applyAlignment="1">
      <alignment horizontal="center" vertical="top" wrapText="1"/>
    </xf>
    <xf numFmtId="0" fontId="30" fillId="0" borderId="37" xfId="1" applyFont="1" applyFill="1" applyBorder="1" applyAlignment="1">
      <alignment horizontal="center" vertical="top" wrapText="1"/>
    </xf>
    <xf numFmtId="0" fontId="5" fillId="0" borderId="10" xfId="1" applyFont="1" applyFill="1" applyBorder="1" applyAlignment="1">
      <alignment horizontal="left" vertical="top" wrapText="1"/>
    </xf>
    <xf numFmtId="0" fontId="5" fillId="0" borderId="18" xfId="1" applyFont="1" applyFill="1" applyBorder="1" applyAlignment="1">
      <alignment horizontal="left" vertical="top" wrapText="1"/>
    </xf>
    <xf numFmtId="0" fontId="5" fillId="0" borderId="17" xfId="1" applyFont="1" applyFill="1" applyBorder="1" applyAlignment="1">
      <alignment horizontal="left" vertical="top" wrapText="1"/>
    </xf>
    <xf numFmtId="165" fontId="5" fillId="0" borderId="10" xfId="1" applyNumberFormat="1" applyFont="1" applyFill="1" applyBorder="1" applyAlignment="1">
      <alignment horizontal="center" vertical="center" wrapText="1"/>
    </xf>
    <xf numFmtId="165" fontId="5" fillId="0" borderId="18" xfId="1" applyNumberFormat="1" applyFont="1" applyFill="1" applyBorder="1" applyAlignment="1">
      <alignment horizontal="center" vertical="center" wrapText="1"/>
    </xf>
    <xf numFmtId="165" fontId="5" fillId="0" borderId="17" xfId="1" applyNumberFormat="1" applyFont="1" applyFill="1" applyBorder="1" applyAlignment="1">
      <alignment horizontal="center" vertical="center" wrapText="1"/>
    </xf>
    <xf numFmtId="0" fontId="13" fillId="0" borderId="29" xfId="1" applyFont="1" applyBorder="1" applyAlignment="1">
      <alignment horizontal="center" vertical="center" wrapText="1"/>
    </xf>
    <xf numFmtId="0" fontId="13" fillId="0" borderId="24" xfId="1" applyFont="1" applyBorder="1" applyAlignment="1">
      <alignment horizontal="center" vertical="center" wrapText="1"/>
    </xf>
    <xf numFmtId="0" fontId="13" fillId="0" borderId="33" xfId="1" applyFont="1" applyBorder="1" applyAlignment="1">
      <alignment horizontal="center" vertical="center" wrapText="1"/>
    </xf>
    <xf numFmtId="0" fontId="30" fillId="0" borderId="7" xfId="1" applyFont="1" applyFill="1" applyBorder="1" applyAlignment="1">
      <alignment horizontal="left" vertical="top" wrapText="1"/>
    </xf>
    <xf numFmtId="0" fontId="11" fillId="2" borderId="8" xfId="1" applyFont="1" applyFill="1" applyBorder="1" applyAlignment="1">
      <alignment horizontal="center" vertical="center" wrapText="1"/>
    </xf>
    <xf numFmtId="0" fontId="11" fillId="2" borderId="35" xfId="1" applyFont="1" applyFill="1" applyBorder="1" applyAlignment="1">
      <alignment horizontal="center" vertical="center" wrapText="1"/>
    </xf>
    <xf numFmtId="0" fontId="13" fillId="0" borderId="7" xfId="1" applyFont="1" applyBorder="1" applyAlignment="1">
      <alignment horizontal="left" vertical="center" wrapText="1"/>
    </xf>
    <xf numFmtId="0" fontId="13" fillId="0" borderId="11" xfId="1" applyFont="1" applyBorder="1" applyAlignment="1">
      <alignment horizontal="center" vertical="center" wrapText="1"/>
    </xf>
    <xf numFmtId="0" fontId="13" fillId="0" borderId="0" xfId="1" applyFont="1" applyBorder="1" applyAlignment="1">
      <alignment horizontal="center" vertical="center" wrapText="1"/>
    </xf>
    <xf numFmtId="0" fontId="13" fillId="0" borderId="12" xfId="1" applyFont="1" applyBorder="1" applyAlignment="1">
      <alignment horizontal="center" vertical="center" wrapText="1"/>
    </xf>
    <xf numFmtId="0" fontId="13" fillId="0" borderId="9" xfId="1" applyFont="1" applyBorder="1" applyAlignment="1">
      <alignment horizontal="center" vertical="center" wrapText="1"/>
    </xf>
    <xf numFmtId="0" fontId="5" fillId="0" borderId="10" xfId="1" applyFont="1" applyFill="1" applyBorder="1" applyAlignment="1">
      <alignment horizontal="center" vertical="center" wrapText="1"/>
    </xf>
    <xf numFmtId="0" fontId="5" fillId="0" borderId="18" xfId="1" applyFont="1" applyFill="1" applyBorder="1" applyAlignment="1">
      <alignment horizontal="center" vertical="center" wrapText="1"/>
    </xf>
    <xf numFmtId="0" fontId="5" fillId="0" borderId="17" xfId="1" applyFont="1" applyFill="1" applyBorder="1" applyAlignment="1">
      <alignment horizontal="center" vertical="center" wrapText="1"/>
    </xf>
    <xf numFmtId="0" fontId="15" fillId="0" borderId="7" xfId="1" applyFont="1" applyFill="1" applyBorder="1" applyAlignment="1">
      <alignment horizontal="left" vertical="center" wrapText="1"/>
    </xf>
    <xf numFmtId="0" fontId="13" fillId="0" borderId="14" xfId="1" applyFont="1" applyFill="1" applyBorder="1" applyAlignment="1">
      <alignment horizontal="center" vertical="center" wrapText="1"/>
    </xf>
    <xf numFmtId="0" fontId="13" fillId="0" borderId="24" xfId="1" applyFont="1" applyFill="1" applyBorder="1" applyAlignment="1">
      <alignment horizontal="center" vertical="center" wrapText="1"/>
    </xf>
    <xf numFmtId="0" fontId="13" fillId="0" borderId="15" xfId="1" applyFont="1" applyFill="1" applyBorder="1" applyAlignment="1">
      <alignment horizontal="center" vertical="center" wrapText="1"/>
    </xf>
    <xf numFmtId="0" fontId="13" fillId="0" borderId="16" xfId="1" applyFont="1" applyFill="1" applyBorder="1" applyAlignment="1">
      <alignment horizontal="center" vertical="center" wrapText="1"/>
    </xf>
    <xf numFmtId="0" fontId="30" fillId="0" borderId="14" xfId="1" applyFont="1" applyFill="1" applyBorder="1" applyAlignment="1">
      <alignment horizontal="left" vertical="top" wrapText="1"/>
    </xf>
    <xf numFmtId="0" fontId="11" fillId="0" borderId="22" xfId="1" applyFont="1" applyFill="1" applyBorder="1" applyAlignment="1">
      <alignment horizontal="center" vertical="top" wrapText="1"/>
    </xf>
    <xf numFmtId="0" fontId="11" fillId="0" borderId="37" xfId="1" applyFont="1" applyFill="1" applyBorder="1" applyAlignment="1">
      <alignment horizontal="center" vertical="top" wrapText="1"/>
    </xf>
    <xf numFmtId="0" fontId="66" fillId="0" borderId="10" xfId="1" applyFont="1" applyFill="1" applyBorder="1" applyAlignment="1">
      <alignment horizontal="left" vertical="top" wrapText="1"/>
    </xf>
    <xf numFmtId="0" fontId="66" fillId="0" borderId="17" xfId="1" applyFont="1" applyFill="1" applyBorder="1" applyAlignment="1">
      <alignment horizontal="left" vertical="top" wrapText="1"/>
    </xf>
    <xf numFmtId="0" fontId="11" fillId="0" borderId="16" xfId="1" applyFont="1" applyFill="1" applyBorder="1" applyAlignment="1">
      <alignment horizontal="center" vertical="top" wrapText="1"/>
    </xf>
    <xf numFmtId="0" fontId="11" fillId="0" borderId="7" xfId="1" applyFont="1" applyFill="1" applyBorder="1" applyAlignment="1">
      <alignment horizontal="center" vertical="top" wrapText="1"/>
    </xf>
    <xf numFmtId="165" fontId="30" fillId="4" borderId="2" xfId="1" applyNumberFormat="1" applyFont="1" applyFill="1" applyBorder="1" applyAlignment="1">
      <alignment horizontal="center" vertical="center" wrapText="1"/>
    </xf>
    <xf numFmtId="165" fontId="30" fillId="4" borderId="3" xfId="1" applyNumberFormat="1" applyFont="1" applyFill="1" applyBorder="1" applyAlignment="1">
      <alignment horizontal="center" vertical="center" wrapText="1"/>
    </xf>
    <xf numFmtId="0" fontId="30" fillId="2" borderId="2" xfId="1" applyFont="1" applyFill="1" applyBorder="1" applyAlignment="1">
      <alignment horizontal="center" vertical="center" wrapText="1"/>
    </xf>
    <xf numFmtId="0" fontId="30" fillId="2" borderId="3" xfId="1" applyFont="1" applyFill="1" applyBorder="1" applyAlignment="1">
      <alignment horizontal="center" vertical="center" wrapText="1"/>
    </xf>
    <xf numFmtId="0" fontId="11" fillId="0" borderId="13" xfId="1" applyFont="1" applyBorder="1" applyAlignment="1">
      <alignment horizontal="center" vertical="top" wrapText="1"/>
    </xf>
    <xf numFmtId="0" fontId="11" fillId="0" borderId="5" xfId="1" applyFont="1" applyBorder="1" applyAlignment="1">
      <alignment horizontal="center" vertical="top" wrapText="1"/>
    </xf>
    <xf numFmtId="0" fontId="11" fillId="0" borderId="11" xfId="1" applyFont="1" applyBorder="1" applyAlignment="1">
      <alignment horizontal="center" vertical="top" wrapText="1"/>
    </xf>
    <xf numFmtId="0" fontId="30" fillId="2" borderId="8" xfId="1" applyFont="1" applyFill="1" applyBorder="1" applyAlignment="1">
      <alignment horizontal="left" vertical="top" wrapText="1"/>
    </xf>
    <xf numFmtId="0" fontId="30" fillId="2" borderId="35" xfId="1" applyFont="1" applyFill="1" applyBorder="1" applyAlignment="1">
      <alignment horizontal="left" vertical="top" wrapText="1"/>
    </xf>
    <xf numFmtId="0" fontId="30" fillId="2" borderId="2" xfId="1" applyFont="1" applyFill="1" applyBorder="1" applyAlignment="1">
      <alignment horizontal="center" vertical="top" wrapText="1"/>
    </xf>
    <xf numFmtId="0" fontId="30" fillId="2" borderId="3" xfId="1" applyFont="1" applyFill="1" applyBorder="1" applyAlignment="1">
      <alignment horizontal="center" vertical="top" wrapText="1"/>
    </xf>
    <xf numFmtId="0" fontId="39" fillId="2" borderId="2" xfId="1" applyFont="1" applyFill="1" applyBorder="1" applyAlignment="1">
      <alignment horizontal="left" vertical="top" wrapText="1"/>
    </xf>
    <xf numFmtId="0" fontId="39" fillId="2" borderId="3" xfId="1" applyFont="1" applyFill="1" applyBorder="1" applyAlignment="1">
      <alignment horizontal="left" vertical="top" wrapText="1"/>
    </xf>
    <xf numFmtId="0" fontId="3" fillId="4" borderId="2" xfId="1" applyFont="1" applyFill="1" applyBorder="1" applyAlignment="1">
      <alignment horizontal="center" vertical="center" wrapText="1"/>
    </xf>
    <xf numFmtId="0" fontId="3" fillId="4" borderId="3" xfId="1" applyFont="1" applyFill="1" applyBorder="1" applyAlignment="1">
      <alignment horizontal="center" vertical="center" wrapText="1"/>
    </xf>
    <xf numFmtId="0" fontId="30" fillId="0" borderId="18" xfId="1" applyFont="1" applyFill="1" applyBorder="1" applyAlignment="1">
      <alignment horizontal="left" vertical="top" wrapText="1"/>
    </xf>
    <xf numFmtId="0" fontId="39" fillId="2" borderId="41" xfId="1" applyFont="1" applyFill="1" applyBorder="1" applyAlignment="1">
      <alignment horizontal="left" vertical="top" wrapText="1"/>
    </xf>
    <xf numFmtId="0" fontId="39" fillId="2" borderId="46" xfId="1" applyFont="1" applyFill="1" applyBorder="1" applyAlignment="1">
      <alignment horizontal="left" vertical="top" wrapText="1"/>
    </xf>
    <xf numFmtId="0" fontId="5" fillId="0" borderId="10" xfId="1" applyFont="1" applyBorder="1" applyAlignment="1">
      <alignment horizontal="left" vertical="top" wrapText="1"/>
    </xf>
    <xf numFmtId="0" fontId="5" fillId="0" borderId="18" xfId="1" applyFont="1" applyBorder="1" applyAlignment="1">
      <alignment horizontal="left" vertical="top" wrapText="1"/>
    </xf>
    <xf numFmtId="0" fontId="5" fillId="0" borderId="17" xfId="1" applyFont="1" applyBorder="1" applyAlignment="1">
      <alignment horizontal="left" vertical="top" wrapText="1"/>
    </xf>
    <xf numFmtId="0" fontId="30" fillId="0" borderId="10" xfId="1" applyFont="1" applyFill="1" applyBorder="1" applyAlignment="1">
      <alignment horizontal="center" vertical="center" wrapText="1"/>
    </xf>
    <xf numFmtId="0" fontId="30" fillId="0" borderId="18" xfId="1" applyFont="1" applyFill="1" applyBorder="1" applyAlignment="1">
      <alignment horizontal="center" vertical="center" wrapText="1"/>
    </xf>
    <xf numFmtId="0" fontId="30" fillId="2" borderId="28" xfId="1" applyFont="1" applyFill="1" applyBorder="1" applyAlignment="1">
      <alignment horizontal="center" vertical="top" wrapText="1"/>
    </xf>
    <xf numFmtId="0" fontId="3" fillId="4" borderId="46" xfId="1" applyFont="1" applyFill="1" applyBorder="1" applyAlignment="1">
      <alignment horizontal="center" vertical="center" wrapText="1"/>
    </xf>
    <xf numFmtId="0" fontId="3" fillId="2" borderId="10" xfId="1" applyFont="1" applyFill="1" applyBorder="1" applyAlignment="1">
      <alignment horizontal="center" vertical="top" wrapText="1"/>
    </xf>
    <xf numFmtId="0" fontId="3" fillId="2" borderId="18" xfId="1" applyFont="1" applyFill="1" applyBorder="1" applyAlignment="1">
      <alignment horizontal="center" vertical="top" wrapText="1"/>
    </xf>
    <xf numFmtId="0" fontId="39" fillId="2" borderId="10" xfId="1" applyFont="1" applyFill="1" applyBorder="1" applyAlignment="1">
      <alignment horizontal="left" vertical="top" wrapText="1"/>
    </xf>
    <xf numFmtId="0" fontId="39" fillId="2" borderId="17" xfId="1" applyFont="1" applyFill="1" applyBorder="1" applyAlignment="1">
      <alignment horizontal="left" vertical="top" wrapText="1"/>
    </xf>
    <xf numFmtId="0" fontId="3" fillId="4" borderId="10" xfId="1" applyFont="1" applyFill="1" applyBorder="1" applyAlignment="1">
      <alignment horizontal="center" vertical="top" wrapText="1"/>
    </xf>
    <xf numFmtId="0" fontId="3" fillId="4" borderId="18" xfId="1" applyFont="1" applyFill="1" applyBorder="1" applyAlignment="1">
      <alignment horizontal="center" vertical="top" wrapText="1"/>
    </xf>
    <xf numFmtId="0" fontId="30" fillId="0" borderId="10" xfId="1" applyFont="1" applyFill="1" applyBorder="1" applyAlignment="1">
      <alignment horizontal="center" vertical="top" wrapText="1"/>
    </xf>
    <xf numFmtId="0" fontId="30" fillId="0" borderId="18" xfId="1" applyFont="1" applyFill="1" applyBorder="1" applyAlignment="1">
      <alignment horizontal="center" vertical="top" wrapText="1"/>
    </xf>
    <xf numFmtId="0" fontId="0" fillId="0" borderId="18" xfId="0" applyBorder="1" applyAlignment="1">
      <alignment vertical="top" wrapText="1"/>
    </xf>
    <xf numFmtId="0" fontId="0" fillId="0" borderId="17" xfId="0" applyBorder="1" applyAlignment="1">
      <alignment vertical="top" wrapText="1"/>
    </xf>
    <xf numFmtId="0" fontId="5" fillId="0" borderId="18" xfId="1" applyFont="1" applyBorder="1" applyAlignment="1">
      <alignment vertical="top" wrapText="1"/>
    </xf>
    <xf numFmtId="0" fontId="71" fillId="0" borderId="17" xfId="0" applyFont="1" applyBorder="1" applyAlignment="1">
      <alignment horizontal="left" vertical="top" wrapText="1"/>
    </xf>
    <xf numFmtId="0" fontId="50" fillId="0" borderId="7" xfId="1" applyFont="1" applyFill="1" applyBorder="1" applyAlignment="1">
      <alignment horizontal="left" vertical="center" wrapText="1"/>
    </xf>
    <xf numFmtId="0" fontId="13" fillId="0" borderId="23" xfId="1" applyFont="1" applyFill="1" applyBorder="1" applyAlignment="1">
      <alignment horizontal="center" vertical="center" wrapText="1"/>
    </xf>
    <xf numFmtId="0" fontId="13" fillId="0" borderId="21" xfId="1" applyFont="1" applyFill="1" applyBorder="1" applyAlignment="1">
      <alignment horizontal="center" vertical="center" wrapText="1"/>
    </xf>
    <xf numFmtId="0" fontId="13" fillId="0" borderId="0" xfId="1" applyFont="1" applyFill="1" applyBorder="1" applyAlignment="1">
      <alignment horizontal="center" vertical="center" wrapText="1"/>
    </xf>
    <xf numFmtId="0" fontId="13" fillId="0" borderId="28" xfId="1" applyFont="1" applyFill="1" applyBorder="1" applyAlignment="1">
      <alignment horizontal="center" vertical="center" wrapText="1"/>
    </xf>
    <xf numFmtId="49" fontId="11" fillId="5" borderId="38" xfId="1" applyNumberFormat="1" applyFont="1" applyFill="1" applyBorder="1" applyAlignment="1">
      <alignment horizontal="left" vertical="top" wrapText="1"/>
    </xf>
    <xf numFmtId="49" fontId="11" fillId="5" borderId="19" xfId="1" applyNumberFormat="1" applyFont="1" applyFill="1" applyBorder="1" applyAlignment="1">
      <alignment horizontal="left" vertical="top" wrapText="1"/>
    </xf>
    <xf numFmtId="49" fontId="11" fillId="5" borderId="39" xfId="1" applyNumberFormat="1" applyFont="1" applyFill="1" applyBorder="1" applyAlignment="1">
      <alignment horizontal="left" vertical="top" wrapText="1"/>
    </xf>
    <xf numFmtId="0" fontId="11" fillId="4" borderId="22" xfId="1" applyFont="1" applyFill="1" applyBorder="1" applyAlignment="1">
      <alignment horizontal="center" vertical="top" wrapText="1"/>
    </xf>
    <xf numFmtId="0" fontId="11" fillId="4" borderId="20" xfId="1" applyFont="1" applyFill="1" applyBorder="1" applyAlignment="1">
      <alignment horizontal="center" vertical="top" wrapText="1"/>
    </xf>
    <xf numFmtId="0" fontId="11" fillId="4" borderId="37" xfId="1" applyFont="1" applyFill="1" applyBorder="1" applyAlignment="1">
      <alignment horizontal="center" vertical="top" wrapText="1"/>
    </xf>
    <xf numFmtId="0" fontId="22" fillId="4" borderId="10" xfId="1" applyFont="1" applyFill="1" applyBorder="1" applyAlignment="1">
      <alignment horizontal="left" vertical="top" wrapText="1"/>
    </xf>
    <xf numFmtId="0" fontId="22" fillId="4" borderId="18" xfId="1" applyFont="1" applyFill="1" applyBorder="1" applyAlignment="1">
      <alignment horizontal="left" vertical="top" wrapText="1"/>
    </xf>
    <xf numFmtId="0" fontId="22" fillId="4" borderId="17" xfId="1" applyFont="1" applyFill="1" applyBorder="1" applyAlignment="1">
      <alignment horizontal="left" vertical="top" wrapText="1"/>
    </xf>
    <xf numFmtId="0" fontId="11" fillId="2" borderId="18" xfId="1" applyFont="1" applyFill="1" applyBorder="1" applyAlignment="1">
      <alignment horizontal="center" vertical="top" wrapText="1"/>
    </xf>
    <xf numFmtId="0" fontId="11" fillId="0" borderId="10" xfId="1" applyFont="1" applyFill="1" applyBorder="1" applyAlignment="1">
      <alignment horizontal="center" vertical="top" wrapText="1"/>
    </xf>
    <xf numFmtId="0" fontId="11" fillId="0" borderId="18" xfId="1" applyFont="1" applyFill="1" applyBorder="1" applyAlignment="1">
      <alignment horizontal="center" vertical="top" wrapText="1"/>
    </xf>
    <xf numFmtId="0" fontId="11" fillId="0" borderId="17" xfId="1" applyFont="1" applyFill="1" applyBorder="1" applyAlignment="1">
      <alignment horizontal="center" vertical="top" wrapText="1"/>
    </xf>
    <xf numFmtId="0" fontId="30" fillId="0" borderId="10" xfId="1" applyFont="1" applyBorder="1" applyAlignment="1">
      <alignment horizontal="left" vertical="top" wrapText="1"/>
    </xf>
    <xf numFmtId="0" fontId="30" fillId="0" borderId="18" xfId="1" applyFont="1" applyBorder="1" applyAlignment="1">
      <alignment horizontal="left" vertical="top" wrapText="1"/>
    </xf>
    <xf numFmtId="0" fontId="30" fillId="0" borderId="17" xfId="1" applyFont="1" applyBorder="1" applyAlignment="1">
      <alignment horizontal="left" vertical="top" wrapText="1"/>
    </xf>
    <xf numFmtId="0" fontId="5" fillId="2" borderId="10" xfId="1" applyFont="1" applyFill="1" applyBorder="1" applyAlignment="1">
      <alignment horizontal="center" vertical="center" wrapText="1"/>
    </xf>
    <xf numFmtId="0" fontId="5" fillId="2" borderId="18" xfId="1" applyFont="1" applyFill="1" applyBorder="1" applyAlignment="1">
      <alignment horizontal="center" vertical="center" wrapText="1"/>
    </xf>
    <xf numFmtId="0" fontId="5" fillId="2" borderId="17" xfId="1" applyFont="1" applyFill="1" applyBorder="1" applyAlignment="1">
      <alignment horizontal="center" vertical="center" wrapText="1"/>
    </xf>
    <xf numFmtId="0" fontId="11" fillId="2" borderId="18" xfId="1" applyFont="1" applyFill="1" applyBorder="1" applyAlignment="1">
      <alignment horizontal="center" vertical="center" wrapText="1"/>
    </xf>
    <xf numFmtId="0" fontId="23" fillId="0" borderId="23" xfId="1" applyFont="1" applyBorder="1" applyAlignment="1">
      <alignment horizontal="center" vertical="center" wrapText="1"/>
    </xf>
    <xf numFmtId="0" fontId="23" fillId="0" borderId="21" xfId="1" applyFont="1" applyBorder="1" applyAlignment="1">
      <alignment horizontal="center" vertical="center" wrapText="1"/>
    </xf>
    <xf numFmtId="0" fontId="52" fillId="0" borderId="7" xfId="1" applyFont="1" applyBorder="1" applyAlignment="1">
      <alignment horizontal="left" vertical="top" wrapText="1"/>
    </xf>
    <xf numFmtId="0" fontId="30" fillId="0" borderId="10" xfId="1" applyFont="1" applyBorder="1" applyAlignment="1">
      <alignment horizontal="center" vertical="center" wrapText="1"/>
    </xf>
    <xf numFmtId="0" fontId="30" fillId="0" borderId="17" xfId="1" applyFont="1" applyBorder="1" applyAlignment="1">
      <alignment horizontal="center" vertical="center" wrapText="1"/>
    </xf>
    <xf numFmtId="0" fontId="11" fillId="0" borderId="10" xfId="1" applyFont="1" applyBorder="1" applyAlignment="1">
      <alignment horizontal="center" vertical="center" wrapText="1"/>
    </xf>
    <xf numFmtId="0" fontId="11" fillId="0" borderId="17" xfId="1" applyFont="1" applyBorder="1" applyAlignment="1">
      <alignment horizontal="center" vertical="center" wrapText="1"/>
    </xf>
    <xf numFmtId="0" fontId="21" fillId="0" borderId="10" xfId="1" applyFont="1" applyBorder="1" applyAlignment="1">
      <alignment horizontal="left" vertical="top" wrapText="1"/>
    </xf>
    <xf numFmtId="0" fontId="21" fillId="0" borderId="17" xfId="1" applyFont="1" applyBorder="1" applyAlignment="1">
      <alignment horizontal="left" vertical="top" wrapText="1"/>
    </xf>
    <xf numFmtId="0" fontId="13" fillId="0" borderId="34" xfId="1" applyFont="1" applyBorder="1" applyAlignment="1">
      <alignment horizontal="center" vertical="center" wrapText="1"/>
    </xf>
    <xf numFmtId="0" fontId="11" fillId="0" borderId="10" xfId="1" applyFont="1" applyFill="1" applyBorder="1" applyAlignment="1">
      <alignment horizontal="left" vertical="top" wrapText="1"/>
    </xf>
    <xf numFmtId="0" fontId="11" fillId="0" borderId="18" xfId="1" applyFont="1" applyFill="1" applyBorder="1" applyAlignment="1">
      <alignment horizontal="left" vertical="top" wrapText="1"/>
    </xf>
    <xf numFmtId="0" fontId="11" fillId="0" borderId="17" xfId="1" applyFont="1" applyFill="1" applyBorder="1" applyAlignment="1">
      <alignment horizontal="left" vertical="top" wrapText="1"/>
    </xf>
    <xf numFmtId="0" fontId="11" fillId="0" borderId="39" xfId="1" applyFont="1" applyBorder="1" applyAlignment="1">
      <alignment horizontal="center" vertical="top" wrapText="1"/>
    </xf>
    <xf numFmtId="0" fontId="11" fillId="0" borderId="18" xfId="1" applyFont="1" applyBorder="1" applyAlignment="1">
      <alignment horizontal="center" vertical="center" wrapText="1"/>
    </xf>
    <xf numFmtId="0" fontId="11" fillId="5" borderId="7" xfId="1" applyFont="1" applyFill="1" applyBorder="1" applyAlignment="1">
      <alignment horizontal="center" vertical="top" wrapText="1"/>
    </xf>
    <xf numFmtId="164" fontId="11" fillId="5" borderId="7" xfId="1" applyNumberFormat="1" applyFont="1" applyFill="1" applyBorder="1" applyAlignment="1">
      <alignment horizontal="center" vertical="top" wrapText="1"/>
    </xf>
    <xf numFmtId="0" fontId="11" fillId="4" borderId="18" xfId="1" applyFont="1" applyFill="1" applyBorder="1" applyAlignment="1">
      <alignment horizontal="center" vertical="center" wrapText="1"/>
    </xf>
    <xf numFmtId="0" fontId="11" fillId="0" borderId="7" xfId="1" applyFont="1" applyFill="1" applyBorder="1" applyAlignment="1">
      <alignment horizontal="left" vertical="top" wrapText="1"/>
    </xf>
    <xf numFmtId="0" fontId="30" fillId="0" borderId="7" xfId="1" applyFont="1" applyBorder="1" applyAlignment="1">
      <alignment horizontal="left" vertical="top" wrapText="1"/>
    </xf>
    <xf numFmtId="0" fontId="11" fillId="0" borderId="7" xfId="1" applyFont="1" applyFill="1" applyBorder="1" applyAlignment="1">
      <alignment horizontal="center" vertical="center" wrapText="1"/>
    </xf>
    <xf numFmtId="0" fontId="66" fillId="0" borderId="7" xfId="1" applyFont="1" applyBorder="1" applyAlignment="1">
      <alignment horizontal="center" vertical="top" wrapText="1"/>
    </xf>
    <xf numFmtId="0" fontId="30" fillId="0" borderId="7" xfId="1" applyFont="1" applyBorder="1" applyAlignment="1">
      <alignment horizontal="center" vertical="top" wrapText="1"/>
    </xf>
    <xf numFmtId="0" fontId="30" fillId="0" borderId="10" xfId="1" applyFont="1" applyBorder="1" applyAlignment="1">
      <alignment horizontal="center" vertical="top" wrapText="1"/>
    </xf>
    <xf numFmtId="0" fontId="30" fillId="0" borderId="17" xfId="1" applyFont="1" applyBorder="1" applyAlignment="1">
      <alignment horizontal="center" vertical="top" wrapText="1"/>
    </xf>
    <xf numFmtId="0" fontId="13" fillId="0" borderId="23" xfId="1" applyFont="1" applyBorder="1" applyAlignment="1">
      <alignment horizontal="center" vertical="center" wrapText="1"/>
    </xf>
    <xf numFmtId="0" fontId="13" fillId="0" borderId="21" xfId="1" applyFont="1" applyBorder="1" applyAlignment="1">
      <alignment horizontal="center" vertical="center" wrapText="1"/>
    </xf>
    <xf numFmtId="0" fontId="13" fillId="0" borderId="28" xfId="1" applyFont="1" applyBorder="1" applyAlignment="1">
      <alignment horizontal="center" vertical="center" wrapText="1"/>
    </xf>
    <xf numFmtId="0" fontId="11" fillId="2" borderId="7" xfId="1" applyFont="1" applyFill="1" applyBorder="1" applyAlignment="1">
      <alignment horizontal="center" vertical="top" wrapText="1"/>
    </xf>
    <xf numFmtId="0" fontId="30" fillId="2" borderId="7" xfId="1" applyFont="1" applyFill="1" applyBorder="1" applyAlignment="1">
      <alignment horizontal="center" vertical="top" wrapText="1"/>
    </xf>
    <xf numFmtId="164" fontId="16" fillId="0" borderId="10" xfId="1" applyNumberFormat="1" applyFont="1" applyFill="1" applyBorder="1" applyAlignment="1">
      <alignment horizontal="center" vertical="top" wrapText="1"/>
    </xf>
    <xf numFmtId="164" fontId="16" fillId="0" borderId="17" xfId="1" applyNumberFormat="1" applyFont="1" applyFill="1" applyBorder="1" applyAlignment="1">
      <alignment horizontal="center" vertical="top" wrapText="1"/>
    </xf>
    <xf numFmtId="0" fontId="11" fillId="2" borderId="7" xfId="1" applyFont="1" applyFill="1" applyBorder="1" applyAlignment="1">
      <alignment horizontal="left" vertical="top" wrapText="1"/>
    </xf>
    <xf numFmtId="0" fontId="13" fillId="0" borderId="7" xfId="1" applyFont="1" applyFill="1" applyBorder="1" applyAlignment="1">
      <alignment horizontal="center" vertical="center" wrapText="1"/>
    </xf>
    <xf numFmtId="0" fontId="12" fillId="2" borderId="10" xfId="1" applyFont="1" applyFill="1" applyBorder="1" applyAlignment="1">
      <alignment horizontal="left" vertical="top" wrapText="1"/>
    </xf>
    <xf numFmtId="0" fontId="12" fillId="2" borderId="17" xfId="1" applyFont="1" applyFill="1" applyBorder="1" applyAlignment="1">
      <alignment horizontal="left" vertical="top" wrapText="1"/>
    </xf>
    <xf numFmtId="0" fontId="12" fillId="2" borderId="10" xfId="1" applyFont="1" applyFill="1" applyBorder="1" applyAlignment="1">
      <alignment horizontal="center" vertical="top" wrapText="1"/>
    </xf>
    <xf numFmtId="0" fontId="12" fillId="2" borderId="17" xfId="1" applyFont="1" applyFill="1" applyBorder="1" applyAlignment="1">
      <alignment horizontal="center" vertical="top" wrapText="1"/>
    </xf>
    <xf numFmtId="0" fontId="30" fillId="2" borderId="10" xfId="1" applyFont="1" applyFill="1" applyBorder="1" applyAlignment="1">
      <alignment horizontal="center" vertical="top" wrapText="1"/>
    </xf>
    <xf numFmtId="0" fontId="30" fillId="2" borderId="17" xfId="1" applyFont="1" applyFill="1" applyBorder="1" applyAlignment="1">
      <alignment horizontal="center" vertical="top" wrapText="1"/>
    </xf>
    <xf numFmtId="164" fontId="11" fillId="2" borderId="10" xfId="1" applyNumberFormat="1" applyFont="1" applyFill="1" applyBorder="1" applyAlignment="1">
      <alignment horizontal="center" vertical="top" wrapText="1"/>
    </xf>
    <xf numFmtId="164" fontId="11" fillId="2" borderId="17" xfId="1" applyNumberFormat="1" applyFont="1" applyFill="1" applyBorder="1" applyAlignment="1">
      <alignment horizontal="center" vertical="top" wrapText="1"/>
    </xf>
    <xf numFmtId="0" fontId="0" fillId="0" borderId="17" xfId="0" applyBorder="1" applyAlignment="1">
      <alignment horizontal="center" vertical="top" wrapText="1"/>
    </xf>
    <xf numFmtId="0" fontId="11" fillId="0" borderId="49" xfId="1" applyFont="1" applyFill="1" applyBorder="1" applyAlignment="1">
      <alignment horizontal="left" vertical="top" wrapText="1"/>
    </xf>
    <xf numFmtId="0" fontId="11" fillId="0" borderId="0" xfId="1" applyFont="1" applyFill="1" applyBorder="1" applyAlignment="1">
      <alignment horizontal="left" vertical="top" wrapText="1"/>
    </xf>
    <xf numFmtId="0" fontId="11" fillId="0" borderId="7" xfId="1" applyNumberFormat="1" applyFont="1" applyFill="1" applyBorder="1" applyAlignment="1">
      <alignment horizontal="left" vertical="top" wrapText="1"/>
    </xf>
    <xf numFmtId="0" fontId="12" fillId="0" borderId="10" xfId="1" applyFont="1" applyFill="1" applyBorder="1" applyAlignment="1">
      <alignment horizontal="center" vertical="top" wrapText="1"/>
    </xf>
    <xf numFmtId="0" fontId="12" fillId="0" borderId="17" xfId="1" applyFont="1" applyFill="1" applyBorder="1" applyAlignment="1">
      <alignment horizontal="center" vertical="top" wrapText="1"/>
    </xf>
    <xf numFmtId="164" fontId="11" fillId="0" borderId="7" xfId="1" applyNumberFormat="1" applyFont="1" applyFill="1" applyBorder="1" applyAlignment="1">
      <alignment horizontal="center" vertical="center"/>
    </xf>
    <xf numFmtId="0" fontId="13" fillId="0" borderId="16" xfId="1" applyFont="1" applyFill="1" applyBorder="1" applyAlignment="1">
      <alignment horizontal="center" vertical="top" wrapText="1"/>
    </xf>
    <xf numFmtId="0" fontId="29" fillId="0" borderId="7" xfId="0" applyFont="1" applyFill="1" applyBorder="1" applyAlignment="1">
      <alignment horizontal="center" vertical="top"/>
    </xf>
    <xf numFmtId="0" fontId="11" fillId="0" borderId="16" xfId="1" applyFont="1" applyFill="1" applyBorder="1" applyAlignment="1">
      <alignment horizontal="left" vertical="top" wrapText="1"/>
    </xf>
    <xf numFmtId="0" fontId="0" fillId="0" borderId="16" xfId="0" applyFill="1" applyBorder="1" applyAlignment="1">
      <alignment vertical="top" wrapText="1"/>
    </xf>
    <xf numFmtId="0" fontId="11" fillId="0" borderId="7" xfId="0" applyFont="1" applyFill="1" applyBorder="1" applyAlignment="1">
      <alignment horizontal="left" vertical="top" wrapText="1"/>
    </xf>
    <xf numFmtId="0" fontId="5" fillId="0" borderId="7" xfId="1" applyFont="1" applyFill="1" applyBorder="1" applyAlignment="1">
      <alignment horizontal="center" vertical="top" wrapText="1"/>
    </xf>
    <xf numFmtId="0" fontId="30" fillId="0" borderId="7" xfId="0" applyFont="1" applyFill="1" applyBorder="1" applyAlignment="1">
      <alignment horizontal="center" vertical="top" wrapText="1"/>
    </xf>
    <xf numFmtId="0" fontId="2" fillId="0" borderId="7" xfId="1" applyFill="1" applyBorder="1" applyAlignment="1">
      <alignment horizontal="center"/>
    </xf>
    <xf numFmtId="0" fontId="11" fillId="0" borderId="7" xfId="0" applyFont="1" applyFill="1" applyBorder="1" applyAlignment="1">
      <alignment horizontal="center" vertical="top" wrapText="1"/>
    </xf>
    <xf numFmtId="0" fontId="22" fillId="0" borderId="7" xfId="1" applyFont="1" applyFill="1" applyBorder="1" applyAlignment="1">
      <alignment horizontal="center" vertical="top" wrapText="1"/>
    </xf>
    <xf numFmtId="0" fontId="29" fillId="0" borderId="7" xfId="0" applyFont="1" applyFill="1" applyBorder="1" applyAlignment="1">
      <alignment horizontal="center"/>
    </xf>
    <xf numFmtId="0" fontId="11" fillId="0" borderId="22" xfId="0" applyFont="1" applyFill="1" applyBorder="1" applyAlignment="1">
      <alignment horizontal="left" vertical="top" wrapText="1"/>
    </xf>
    <xf numFmtId="0" fontId="11" fillId="0" borderId="20" xfId="0" applyFont="1" applyFill="1" applyBorder="1" applyAlignment="1">
      <alignment horizontal="left" vertical="top" wrapText="1"/>
    </xf>
    <xf numFmtId="0" fontId="11" fillId="0" borderId="10" xfId="1" applyNumberFormat="1" applyFont="1" applyFill="1" applyBorder="1" applyAlignment="1">
      <alignment horizontal="left" vertical="top" wrapText="1"/>
    </xf>
    <xf numFmtId="0" fontId="11" fillId="0" borderId="18" xfId="1" applyNumberFormat="1" applyFont="1" applyFill="1" applyBorder="1" applyAlignment="1">
      <alignment horizontal="left" vertical="top" wrapText="1"/>
    </xf>
    <xf numFmtId="0" fontId="64" fillId="0" borderId="10" xfId="1" applyFont="1" applyFill="1" applyBorder="1" applyAlignment="1">
      <alignment horizontal="left" vertical="top" wrapText="1"/>
    </xf>
    <xf numFmtId="0" fontId="64" fillId="0" borderId="18" xfId="1" applyFont="1" applyFill="1" applyBorder="1" applyAlignment="1">
      <alignment horizontal="left" vertical="top" wrapText="1"/>
    </xf>
    <xf numFmtId="0" fontId="30" fillId="0" borderId="10" xfId="0" applyFont="1" applyFill="1" applyBorder="1" applyAlignment="1">
      <alignment horizontal="center" vertical="top" wrapText="1"/>
    </xf>
    <xf numFmtId="0" fontId="30" fillId="0" borderId="18" xfId="0" applyFont="1" applyFill="1" applyBorder="1" applyAlignment="1">
      <alignment horizontal="center" vertical="top" wrapText="1"/>
    </xf>
    <xf numFmtId="164" fontId="11" fillId="0" borderId="10" xfId="1" applyNumberFormat="1" applyFont="1" applyFill="1" applyBorder="1" applyAlignment="1">
      <alignment horizontal="center" vertical="center"/>
    </xf>
    <xf numFmtId="164" fontId="11" fillId="0" borderId="18" xfId="1" applyNumberFormat="1" applyFont="1" applyFill="1" applyBorder="1" applyAlignment="1">
      <alignment horizontal="center" vertical="center"/>
    </xf>
    <xf numFmtId="0" fontId="11" fillId="0" borderId="10" xfId="0" applyFont="1" applyFill="1" applyBorder="1" applyAlignment="1">
      <alignment horizontal="center" vertical="top" wrapText="1"/>
    </xf>
    <xf numFmtId="0" fontId="11" fillId="0" borderId="18" xfId="0" applyFont="1" applyFill="1" applyBorder="1" applyAlignment="1">
      <alignment horizontal="center" vertical="top" wrapText="1"/>
    </xf>
    <xf numFmtId="0" fontId="31" fillId="0" borderId="7" xfId="0" applyFont="1" applyFill="1" applyBorder="1" applyAlignment="1">
      <alignment horizontal="center" vertical="top" wrapText="1"/>
    </xf>
    <xf numFmtId="0" fontId="11" fillId="0" borderId="22" xfId="0" applyFont="1" applyFill="1" applyBorder="1" applyAlignment="1">
      <alignment horizontal="center" vertical="top" wrapText="1"/>
    </xf>
    <xf numFmtId="0" fontId="11" fillId="0" borderId="37" xfId="0" applyFont="1" applyFill="1" applyBorder="1" applyAlignment="1">
      <alignment horizontal="center" vertical="top" wrapText="1"/>
    </xf>
    <xf numFmtId="0" fontId="59" fillId="0" borderId="7" xfId="1" applyFont="1" applyFill="1" applyBorder="1" applyAlignment="1">
      <alignment horizontal="center" vertical="top" wrapText="1"/>
    </xf>
    <xf numFmtId="0" fontId="63" fillId="0" borderId="7" xfId="1" applyFont="1" applyFill="1" applyBorder="1" applyAlignment="1">
      <alignment horizontal="left" vertical="top" wrapText="1"/>
    </xf>
    <xf numFmtId="0" fontId="11" fillId="0" borderId="17" xfId="1" applyNumberFormat="1" applyFont="1" applyFill="1" applyBorder="1" applyAlignment="1">
      <alignment horizontal="left" vertical="top" wrapText="1"/>
    </xf>
    <xf numFmtId="0" fontId="63" fillId="0" borderId="10" xfId="1" applyFont="1" applyFill="1" applyBorder="1" applyAlignment="1">
      <alignment horizontal="left" vertical="top" wrapText="1"/>
    </xf>
    <xf numFmtId="0" fontId="63" fillId="0" borderId="17" xfId="1" applyFont="1" applyFill="1" applyBorder="1" applyAlignment="1">
      <alignment horizontal="left" vertical="top" wrapText="1"/>
    </xf>
    <xf numFmtId="0" fontId="30" fillId="0" borderId="17" xfId="0" applyFont="1" applyFill="1" applyBorder="1" applyAlignment="1">
      <alignment horizontal="center" vertical="top" wrapText="1"/>
    </xf>
    <xf numFmtId="0" fontId="64" fillId="0" borderId="7" xfId="1" applyFont="1" applyFill="1" applyBorder="1" applyAlignment="1">
      <alignment horizontal="center" vertical="top" wrapText="1"/>
    </xf>
    <xf numFmtId="164" fontId="11" fillId="0" borderId="17" xfId="1" applyNumberFormat="1" applyFont="1" applyFill="1" applyBorder="1" applyAlignment="1">
      <alignment horizontal="center" vertical="center"/>
    </xf>
    <xf numFmtId="0" fontId="11" fillId="0" borderId="10" xfId="1" applyFont="1" applyFill="1" applyBorder="1" applyAlignment="1">
      <alignment horizontal="center" vertical="center" wrapText="1"/>
    </xf>
    <xf numFmtId="0" fontId="11" fillId="0" borderId="17" xfId="1" applyFont="1" applyFill="1" applyBorder="1" applyAlignment="1">
      <alignment horizontal="center" vertical="center" wrapText="1"/>
    </xf>
    <xf numFmtId="0" fontId="32" fillId="0" borderId="7" xfId="0" applyFont="1" applyFill="1" applyBorder="1" applyAlignment="1">
      <alignment horizontal="center" vertical="top" wrapText="1"/>
    </xf>
    <xf numFmtId="0" fontId="3" fillId="0" borderId="0" xfId="1" applyFont="1" applyFill="1" applyBorder="1" applyAlignment="1">
      <alignment horizontal="left" wrapText="1"/>
    </xf>
    <xf numFmtId="0" fontId="10" fillId="0" borderId="0" xfId="1" applyNumberFormat="1" applyFont="1" applyBorder="1" applyAlignment="1">
      <alignment horizontal="left" wrapText="1"/>
    </xf>
    <xf numFmtId="49" fontId="36" fillId="0" borderId="0" xfId="0" applyNumberFormat="1" applyFont="1" applyAlignment="1">
      <alignment horizontal="left" wrapText="1"/>
    </xf>
    <xf numFmtId="2" fontId="10" fillId="0" borderId="0" xfId="1" applyNumberFormat="1" applyFont="1" applyFill="1" applyBorder="1" applyAlignment="1">
      <alignment horizontal="center"/>
    </xf>
    <xf numFmtId="0" fontId="0" fillId="0" borderId="0" xfId="0" applyAlignment="1"/>
    <xf numFmtId="0" fontId="59" fillId="0" borderId="10" xfId="1" applyFont="1" applyFill="1" applyBorder="1" applyAlignment="1">
      <alignment horizontal="center" vertical="top" wrapText="1"/>
    </xf>
    <xf numFmtId="0" fontId="59" fillId="0" borderId="17" xfId="1" applyFont="1" applyFill="1" applyBorder="1" applyAlignment="1">
      <alignment horizontal="center" vertical="top" wrapText="1"/>
    </xf>
    <xf numFmtId="0" fontId="52" fillId="0" borderId="7" xfId="1" applyFont="1" applyBorder="1" applyAlignment="1">
      <alignment horizontal="center" vertical="top" wrapText="1"/>
    </xf>
    <xf numFmtId="0" fontId="11" fillId="0" borderId="26" xfId="1" applyFont="1" applyBorder="1" applyAlignment="1">
      <alignment horizontal="center" vertical="top" wrapText="1"/>
    </xf>
    <xf numFmtId="0" fontId="11" fillId="0" borderId="27" xfId="1" applyFont="1" applyBorder="1" applyAlignment="1">
      <alignment horizontal="center" vertical="top" wrapText="1"/>
    </xf>
    <xf numFmtId="0" fontId="30" fillId="2" borderId="41" xfId="1" applyFont="1" applyFill="1" applyBorder="1" applyAlignment="1">
      <alignment horizontal="left" vertical="top" wrapText="1"/>
    </xf>
    <xf numFmtId="0" fontId="30" fillId="2" borderId="3" xfId="1" applyFont="1" applyFill="1" applyBorder="1" applyAlignment="1">
      <alignment horizontal="left" vertical="top" wrapText="1"/>
    </xf>
    <xf numFmtId="0" fontId="30" fillId="2" borderId="46" xfId="1" applyFont="1" applyFill="1" applyBorder="1" applyAlignment="1">
      <alignment horizontal="left" vertical="top" wrapText="1"/>
    </xf>
    <xf numFmtId="0" fontId="11" fillId="0" borderId="17" xfId="0" applyFont="1" applyFill="1" applyBorder="1" applyAlignment="1">
      <alignment horizontal="center" vertical="top" wrapText="1"/>
    </xf>
    <xf numFmtId="0" fontId="30" fillId="2" borderId="2" xfId="1" applyFont="1" applyFill="1" applyBorder="1" applyAlignment="1">
      <alignment horizontal="left" vertical="top" wrapText="1"/>
    </xf>
    <xf numFmtId="0" fontId="3" fillId="2" borderId="10" xfId="1" applyFont="1" applyFill="1" applyBorder="1" applyAlignment="1">
      <alignment horizontal="left" vertical="top" wrapText="1"/>
    </xf>
    <xf numFmtId="0" fontId="3" fillId="2" borderId="17" xfId="1" applyFont="1" applyFill="1" applyBorder="1" applyAlignment="1">
      <alignment horizontal="left" vertical="top" wrapText="1"/>
    </xf>
    <xf numFmtId="0" fontId="38" fillId="0" borderId="7" xfId="1" applyFont="1" applyFill="1" applyBorder="1" applyAlignment="1">
      <alignment horizontal="center" vertical="top" wrapText="1"/>
    </xf>
    <xf numFmtId="0" fontId="11" fillId="0" borderId="0" xfId="1" applyFont="1" applyBorder="1" applyAlignment="1">
      <alignment horizontal="center" vertical="top" wrapText="1"/>
    </xf>
    <xf numFmtId="0" fontId="11" fillId="0" borderId="21" xfId="1" applyFont="1" applyBorder="1" applyAlignment="1">
      <alignment horizontal="center" vertical="top" wrapText="1"/>
    </xf>
    <xf numFmtId="0" fontId="11" fillId="0" borderId="13" xfId="1" applyFont="1" applyFill="1" applyBorder="1" applyAlignment="1">
      <alignment horizontal="left" vertical="top" wrapText="1"/>
    </xf>
    <xf numFmtId="0" fontId="11" fillId="0" borderId="5" xfId="1" applyFont="1" applyFill="1" applyBorder="1" applyAlignment="1">
      <alignment horizontal="left" vertical="top" wrapText="1"/>
    </xf>
    <xf numFmtId="0" fontId="0" fillId="0" borderId="7" xfId="0" applyFill="1" applyBorder="1" applyAlignment="1">
      <alignment vertical="top" wrapText="1"/>
    </xf>
    <xf numFmtId="0" fontId="13" fillId="0" borderId="7" xfId="1" applyFont="1" applyFill="1" applyBorder="1" applyAlignment="1">
      <alignment horizontal="center" vertical="top" wrapText="1"/>
    </xf>
    <xf numFmtId="0" fontId="30" fillId="0" borderId="7" xfId="1" applyFont="1" applyFill="1" applyBorder="1" applyAlignment="1">
      <alignment horizontal="center" vertical="top" wrapText="1"/>
    </xf>
    <xf numFmtId="0" fontId="11" fillId="4" borderId="10" xfId="1" applyFont="1" applyFill="1" applyBorder="1" applyAlignment="1">
      <alignment horizontal="left" vertical="top" wrapText="1"/>
    </xf>
    <xf numFmtId="0" fontId="11" fillId="4" borderId="18" xfId="1" applyFont="1" applyFill="1" applyBorder="1" applyAlignment="1">
      <alignment horizontal="left" vertical="top" wrapText="1"/>
    </xf>
    <xf numFmtId="0" fontId="11" fillId="4" borderId="17" xfId="1" applyFont="1" applyFill="1" applyBorder="1" applyAlignment="1">
      <alignment horizontal="left" vertical="top" wrapText="1"/>
    </xf>
    <xf numFmtId="0" fontId="11" fillId="0" borderId="10" xfId="0" applyFont="1" applyFill="1" applyBorder="1" applyAlignment="1">
      <alignment horizontal="left" vertical="top" wrapText="1"/>
    </xf>
    <xf numFmtId="0" fontId="11" fillId="0" borderId="18" xfId="0" applyFont="1" applyFill="1" applyBorder="1" applyAlignment="1">
      <alignment horizontal="left" vertical="top" wrapText="1"/>
    </xf>
  </cellXfs>
  <cellStyles count="4">
    <cellStyle name="Excel Built-in Normal" xfId="1"/>
    <cellStyle name="Обычный" xfId="0" builtinId="0"/>
    <cellStyle name="Обычный 2" xfId="3"/>
    <cellStyle name="Обычный 3" xfId="2"/>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66"/>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revisionHeaders" Target="revisions/revisionHeaders.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usernames" Target="revisions/userNames.xml"/></Relationships>
</file>

<file path=xl/revisions/_rels/revisionHeaders.xml.rels><?xml version="1.0" encoding="UTF-8" standalone="yes"?>
<Relationships xmlns="http://schemas.openxmlformats.org/package/2006/relationships"><Relationship Id="rId8" Type="http://schemas.openxmlformats.org/officeDocument/2006/relationships/revisionLog" Target="revisionLog8.xml"/><Relationship Id="rId13" Type="http://schemas.openxmlformats.org/officeDocument/2006/relationships/revisionLog" Target="revisionLog13.xml"/><Relationship Id="rId18" Type="http://schemas.openxmlformats.org/officeDocument/2006/relationships/revisionLog" Target="revisionLog18.xml"/><Relationship Id="rId3" Type="http://schemas.openxmlformats.org/officeDocument/2006/relationships/revisionLog" Target="revisionLog3.xml"/><Relationship Id="rId7" Type="http://schemas.openxmlformats.org/officeDocument/2006/relationships/revisionLog" Target="revisionLog7.xml"/><Relationship Id="rId12" Type="http://schemas.openxmlformats.org/officeDocument/2006/relationships/revisionLog" Target="revisionLog12.xml"/><Relationship Id="rId17" Type="http://schemas.openxmlformats.org/officeDocument/2006/relationships/revisionLog" Target="revisionLog17.xml"/><Relationship Id="rId2" Type="http://schemas.openxmlformats.org/officeDocument/2006/relationships/revisionLog" Target="revisionLog2.xml"/><Relationship Id="rId16" Type="http://schemas.openxmlformats.org/officeDocument/2006/relationships/revisionLog" Target="revisionLog16.xml"/><Relationship Id="rId20" Type="http://schemas.openxmlformats.org/officeDocument/2006/relationships/revisionLog" Target="revisionLog20.xml"/><Relationship Id="rId1" Type="http://schemas.openxmlformats.org/officeDocument/2006/relationships/revisionLog" Target="revisionLog1.xml"/><Relationship Id="rId6" Type="http://schemas.openxmlformats.org/officeDocument/2006/relationships/revisionLog" Target="revisionLog6.xml"/><Relationship Id="rId11" Type="http://schemas.openxmlformats.org/officeDocument/2006/relationships/revisionLog" Target="revisionLog11.xml"/><Relationship Id="rId5" Type="http://schemas.openxmlformats.org/officeDocument/2006/relationships/revisionLog" Target="revisionLog5.xml"/><Relationship Id="rId15" Type="http://schemas.openxmlformats.org/officeDocument/2006/relationships/revisionLog" Target="revisionLog15.xml"/><Relationship Id="rId10" Type="http://schemas.openxmlformats.org/officeDocument/2006/relationships/revisionLog" Target="revisionLog10.xml"/><Relationship Id="rId19" Type="http://schemas.openxmlformats.org/officeDocument/2006/relationships/revisionLog" Target="revisionLog19.xml"/><Relationship Id="rId4" Type="http://schemas.openxmlformats.org/officeDocument/2006/relationships/revisionLog" Target="revisionLog4.xml"/><Relationship Id="rId9" Type="http://schemas.openxmlformats.org/officeDocument/2006/relationships/revisionLog" Target="revisionLog9.xml"/><Relationship Id="rId14" Type="http://schemas.openxmlformats.org/officeDocument/2006/relationships/revisionLog" Target="revisionLog14.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66C687C1-6AA9-47AC-9705-49FD425003F8}" diskRevisions="1" revisionId="78" version="20">
  <header guid="{5D08B94F-C994-4CEE-A41B-1313FE4FCEDB}" dateTime="2024-11-15T12:49:41" maxSheetId="4" userName="User" r:id="rId1">
    <sheetIdMap count="3">
      <sheetId val="1"/>
      <sheetId val="2"/>
      <sheetId val="3"/>
    </sheetIdMap>
  </header>
  <header guid="{110C4134-2F22-4DCF-B33D-B2D477D1F297}" dateTime="2024-11-15T12:51:28" maxSheetId="4" userName="User" r:id="rId2">
    <sheetIdMap count="3">
      <sheetId val="1"/>
      <sheetId val="2"/>
      <sheetId val="3"/>
    </sheetIdMap>
  </header>
  <header guid="{643DEAA6-B7BC-4FA4-AF78-6CB037DF4C42}" dateTime="2024-11-15T12:53:49" maxSheetId="4" userName="User" r:id="rId3">
    <sheetIdMap count="3">
      <sheetId val="1"/>
      <sheetId val="2"/>
      <sheetId val="3"/>
    </sheetIdMap>
  </header>
  <header guid="{86CB41DB-59F3-4B3C-A9FD-D95717366447}" dateTime="2024-11-15T12:56:55" maxSheetId="4" userName="User" r:id="rId4">
    <sheetIdMap count="3">
      <sheetId val="1"/>
      <sheetId val="2"/>
      <sheetId val="3"/>
    </sheetIdMap>
  </header>
  <header guid="{7209090E-62AF-4525-83B1-D72CEAC6225F}" dateTime="2024-11-15T12:58:16" maxSheetId="4" userName="User" r:id="rId5">
    <sheetIdMap count="3">
      <sheetId val="1"/>
      <sheetId val="2"/>
      <sheetId val="3"/>
    </sheetIdMap>
  </header>
  <header guid="{0F4E7911-382A-42E9-9D5F-CAF84D01B4CF}" dateTime="2024-11-15T12:59:59" maxSheetId="4" userName="User" r:id="rId6">
    <sheetIdMap count="3">
      <sheetId val="1"/>
      <sheetId val="2"/>
      <sheetId val="3"/>
    </sheetIdMap>
  </header>
  <header guid="{4DE61FE7-1012-4375-982F-C2021C3558D6}" dateTime="2024-11-15T13:01:08" maxSheetId="4" userName="User" r:id="rId7">
    <sheetIdMap count="3">
      <sheetId val="1"/>
      <sheetId val="2"/>
      <sheetId val="3"/>
    </sheetIdMap>
  </header>
  <header guid="{782AFFFF-3023-4E7B-988B-08D7DCEE0305}" dateTime="2024-11-15T13:01:45" maxSheetId="4" userName="User" r:id="rId8">
    <sheetIdMap count="3">
      <sheetId val="1"/>
      <sheetId val="2"/>
      <sheetId val="3"/>
    </sheetIdMap>
  </header>
  <header guid="{7BCF6C4B-9D1B-409A-91E5-4D991E3F448A}" dateTime="2024-11-15T13:04:27" maxSheetId="4" userName="User" r:id="rId9">
    <sheetIdMap count="3">
      <sheetId val="1"/>
      <sheetId val="2"/>
      <sheetId val="3"/>
    </sheetIdMap>
  </header>
  <header guid="{A6CE0E28-F700-4710-AD81-CA9CE8A1E045}" dateTime="2024-11-15T13:07:01" maxSheetId="4" userName="User" r:id="rId10">
    <sheetIdMap count="3">
      <sheetId val="1"/>
      <sheetId val="2"/>
      <sheetId val="3"/>
    </sheetIdMap>
  </header>
  <header guid="{4F463DF3-56D0-4F54-8D5A-42AEAD4AB02C}" dateTime="2024-11-15T13:08:20" maxSheetId="4" userName="User" r:id="rId11">
    <sheetIdMap count="3">
      <sheetId val="1"/>
      <sheetId val="2"/>
      <sheetId val="3"/>
    </sheetIdMap>
  </header>
  <header guid="{06A6E457-1F3E-4B98-B521-68DA10C708A8}" dateTime="2024-11-15T13:10:41" maxSheetId="4" userName="User" r:id="rId12">
    <sheetIdMap count="3">
      <sheetId val="1"/>
      <sheetId val="2"/>
      <sheetId val="3"/>
    </sheetIdMap>
  </header>
  <header guid="{3478B3D9-B7BC-480C-B702-F951C454525C}" dateTime="2024-11-15T13:11:03" maxSheetId="4" userName="User" r:id="rId13">
    <sheetIdMap count="3">
      <sheetId val="1"/>
      <sheetId val="2"/>
      <sheetId val="3"/>
    </sheetIdMap>
  </header>
  <header guid="{83C15A99-8F1E-4A23-9C1F-034F6BAE12FF}" dateTime="2024-11-15T13:12:31" maxSheetId="4" userName="User" r:id="rId14">
    <sheetIdMap count="3">
      <sheetId val="1"/>
      <sheetId val="2"/>
      <sheetId val="3"/>
    </sheetIdMap>
  </header>
  <header guid="{84D5CCE3-1DB1-415D-8420-7F025B785BED}" dateTime="2024-11-15T13:12:30" maxSheetId="4" userName="User" r:id="rId15">
    <sheetIdMap count="3">
      <sheetId val="1"/>
      <sheetId val="2"/>
      <sheetId val="3"/>
    </sheetIdMap>
  </header>
  <header guid="{886A0DCC-FC61-4D08-8F19-A54AA5A4108A}" dateTime="2024-11-15T13:12:51" maxSheetId="4" userName="User" r:id="rId16">
    <sheetIdMap count="3">
      <sheetId val="1"/>
      <sheetId val="2"/>
      <sheetId val="3"/>
    </sheetIdMap>
  </header>
  <header guid="{B08A052F-6423-4323-BECE-E1D160D53AA7}" dateTime="2024-11-15T13:16:37" maxSheetId="4" userName="User" r:id="rId17" minRId="62" maxRId="63">
    <sheetIdMap count="3">
      <sheetId val="1"/>
      <sheetId val="2"/>
      <sheetId val="3"/>
    </sheetIdMap>
  </header>
  <header guid="{A5D05439-7136-4CA4-A97D-462DCBB56E66}" dateTime="2024-11-15T13:22:03" maxSheetId="4" userName="User" r:id="rId18">
    <sheetIdMap count="3">
      <sheetId val="1"/>
      <sheetId val="2"/>
      <sheetId val="3"/>
    </sheetIdMap>
  </header>
  <header guid="{0476C0A2-29BA-498D-ADB6-56557CCAC215}" dateTime="2024-11-15T17:17:48" maxSheetId="4" userName="user" r:id="rId19" minRId="72">
    <sheetIdMap count="3">
      <sheetId val="1"/>
      <sheetId val="2"/>
      <sheetId val="3"/>
    </sheetIdMap>
  </header>
  <header guid="{66C687C1-6AA9-47AC-9705-49FD425003F8}" dateTime="2024-11-18T16:03:18" maxSheetId="4" userName="user" r:id="rId20" minRId="73" maxRId="74">
    <sheetIdMap count="3">
      <sheetId val="1"/>
      <sheetId val="2"/>
      <sheetId val="3"/>
    </sheetIdMap>
  </header>
</headers>
</file>

<file path=xl/revisions/revisionLog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file>

<file path=xl/revisions/revisionLog1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E223" start="0" length="2147483647">
    <dxf>
      <font>
        <sz val="15"/>
      </font>
    </dxf>
  </rfmt>
  <rfmt sheetId="1" sqref="E227" start="0" length="2147483647">
    <dxf>
      <font>
        <sz val="15"/>
      </font>
    </dxf>
  </rfmt>
  <rfmt sheetId="1" sqref="E236:E237" start="0" length="2147483647">
    <dxf>
      <font>
        <sz val="16"/>
      </font>
    </dxf>
  </rfmt>
  <rfmt sheetId="1" sqref="E236:E237" start="0" length="2147483647">
    <dxf>
      <font>
        <sz val="15"/>
      </font>
    </dxf>
  </rfmt>
  <rcv guid="{7ACE5E4E-280C-42D6-9B8F-0F2A9BCD9FF7}" action="delete"/>
  <rdn rId="0" localSheetId="1" customView="1" name="Z_7ACE5E4E_280C_42D6_9B8F_0F2A9BCD9FF7_.wvu.PrintArea" hidden="1" oldHidden="1">
    <formula>'13.11.24'!$A$1:$L$295</formula>
    <oldFormula>'13.11.24'!$A$1:$L$295</oldFormula>
  </rdn>
  <rdn rId="0" localSheetId="1" customView="1" name="Z_7ACE5E4E_280C_42D6_9B8F_0F2A9BCD9FF7_.wvu.Rows" hidden="1" oldHidden="1">
    <formula>'13.11.24'!$13:$13,'13.11.24'!$237:$237</formula>
    <oldFormula>'13.11.24'!$13:$13</oldFormula>
  </rdn>
  <rdn rId="0" localSheetId="2" customView="1" name="Z_7ACE5E4E_280C_42D6_9B8F_0F2A9BCD9FF7_.wvu.PrintArea" hidden="1" oldHidden="1">
    <formula>'лист (2)'!$A$1:$L$292</formula>
    <oldFormula>'лист (2)'!$A$1:$L$292</oldFormula>
  </rdn>
  <rdn rId="0" localSheetId="3" customView="1" name="Z_7ACE5E4E_280C_42D6_9B8F_0F2A9BCD9FF7_.wvu.PrintArea" hidden="1" oldHidden="1">
    <formula>лист!$A$1:$L$280</formula>
    <oldFormula>лист!$A$1:$L$280</oldFormula>
  </rdn>
  <rcv guid="{7ACE5E4E-280C-42D6-9B8F-0F2A9BCD9FF7}" action="add"/>
</revisions>
</file>

<file path=xl/revisions/revisionLog1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E191" start="0" length="2147483647">
    <dxf>
      <font>
        <sz val="17"/>
      </font>
    </dxf>
  </rfmt>
  <rfmt sheetId="1" sqref="B191:B193" start="0" length="2147483647">
    <dxf>
      <font>
        <sz val="18"/>
      </font>
    </dxf>
  </rfmt>
  <rcv guid="{7ACE5E4E-280C-42D6-9B8F-0F2A9BCD9FF7}" action="delete"/>
  <rdn rId="0" localSheetId="1" customView="1" name="Z_7ACE5E4E_280C_42D6_9B8F_0F2A9BCD9FF7_.wvu.PrintArea" hidden="1" oldHidden="1">
    <formula>'13.11.24'!$A$1:$L$295</formula>
    <oldFormula>'13.11.24'!$A$1:$L$295</oldFormula>
  </rdn>
  <rdn rId="0" localSheetId="1" customView="1" name="Z_7ACE5E4E_280C_42D6_9B8F_0F2A9BCD9FF7_.wvu.Rows" hidden="1" oldHidden="1">
    <formula>'13.11.24'!$13:$13,'13.11.24'!$237:$237</formula>
    <oldFormula>'13.11.24'!$13:$13,'13.11.24'!$237:$237</oldFormula>
  </rdn>
  <rdn rId="0" localSheetId="2" customView="1" name="Z_7ACE5E4E_280C_42D6_9B8F_0F2A9BCD9FF7_.wvu.PrintArea" hidden="1" oldHidden="1">
    <formula>'лист (2)'!$A$1:$L$292</formula>
    <oldFormula>'лист (2)'!$A$1:$L$292</oldFormula>
  </rdn>
  <rdn rId="0" localSheetId="3" customView="1" name="Z_7ACE5E4E_280C_42D6_9B8F_0F2A9BCD9FF7_.wvu.PrintArea" hidden="1" oldHidden="1">
    <formula>лист!$A$1:$L$280</formula>
    <oldFormula>лист!$A$1:$L$280</oldFormula>
  </rdn>
  <rcv guid="{7ACE5E4E-280C-42D6-9B8F-0F2A9BCD9FF7}" action="add"/>
</revisions>
</file>

<file path=xl/revisions/revisionLog1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E187" start="0" length="2147483647">
    <dxf>
      <font>
        <sz val="17"/>
      </font>
    </dxf>
  </rfmt>
  <rcv guid="{7ACE5E4E-280C-42D6-9B8F-0F2A9BCD9FF7}" action="delete"/>
  <rdn rId="0" localSheetId="1" customView="1" name="Z_7ACE5E4E_280C_42D6_9B8F_0F2A9BCD9FF7_.wvu.PrintArea" hidden="1" oldHidden="1">
    <formula>'13.11.24'!$A$1:$L$295</formula>
    <oldFormula>'13.11.24'!$A$1:$L$295</oldFormula>
  </rdn>
  <rdn rId="0" localSheetId="1" customView="1" name="Z_7ACE5E4E_280C_42D6_9B8F_0F2A9BCD9FF7_.wvu.Rows" hidden="1" oldHidden="1">
    <formula>'13.11.24'!$13:$13,'13.11.24'!$237:$237</formula>
    <oldFormula>'13.11.24'!$13:$13,'13.11.24'!$237:$237</oldFormula>
  </rdn>
  <rdn rId="0" localSheetId="2" customView="1" name="Z_7ACE5E4E_280C_42D6_9B8F_0F2A9BCD9FF7_.wvu.PrintArea" hidden="1" oldHidden="1">
    <formula>'лист (2)'!$A$1:$L$292</formula>
    <oldFormula>'лист (2)'!$A$1:$L$292</oldFormula>
  </rdn>
  <rdn rId="0" localSheetId="3" customView="1" name="Z_7ACE5E4E_280C_42D6_9B8F_0F2A9BCD9FF7_.wvu.PrintArea" hidden="1" oldHidden="1">
    <formula>лист!$A$1:$L$280</formula>
    <oldFormula>лист!$A$1:$L$280</oldFormula>
  </rdn>
  <rcv guid="{7ACE5E4E-280C-42D6-9B8F-0F2A9BCD9FF7}" action="add"/>
</revisions>
</file>

<file path=xl/revisions/revisionLog1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7ACE5E4E-280C-42D6-9B8F-0F2A9BCD9FF7}" action="delete"/>
  <rdn rId="0" localSheetId="1" customView="1" name="Z_7ACE5E4E_280C_42D6_9B8F_0F2A9BCD9FF7_.wvu.PrintArea" hidden="1" oldHidden="1">
    <formula>'13.11.24'!$A$1:$L$295</formula>
    <oldFormula>'13.11.24'!$A$1:$L$295</oldFormula>
  </rdn>
  <rdn rId="0" localSheetId="1" customView="1" name="Z_7ACE5E4E_280C_42D6_9B8F_0F2A9BCD9FF7_.wvu.Rows" hidden="1" oldHidden="1">
    <formula>'13.11.24'!$13:$13,'13.11.24'!$237:$237</formula>
    <oldFormula>'13.11.24'!$13:$13,'13.11.24'!$237:$237</oldFormula>
  </rdn>
  <rdn rId="0" localSheetId="2" customView="1" name="Z_7ACE5E4E_280C_42D6_9B8F_0F2A9BCD9FF7_.wvu.PrintArea" hidden="1" oldHidden="1">
    <formula>'лист (2)'!$A$1:$L$292</formula>
    <oldFormula>'лист (2)'!$A$1:$L$292</oldFormula>
  </rdn>
  <rdn rId="0" localSheetId="3" customView="1" name="Z_7ACE5E4E_280C_42D6_9B8F_0F2A9BCD9FF7_.wvu.PrintArea" hidden="1" oldHidden="1">
    <formula>лист!$A$1:$L$280</formula>
    <oldFormula>лист!$A$1:$L$280</oldFormula>
  </rdn>
  <rcv guid="{7ACE5E4E-280C-42D6-9B8F-0F2A9BCD9FF7}" action="add"/>
</revisions>
</file>

<file path=xl/revisions/revisionLog1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7ACE5E4E-280C-42D6-9B8F-0F2A9BCD9FF7}" action="delete"/>
  <rdn rId="0" localSheetId="1" customView="1" name="Z_7ACE5E4E_280C_42D6_9B8F_0F2A9BCD9FF7_.wvu.PrintArea" hidden="1" oldHidden="1">
    <formula>'13.11.24'!$A$1:$L$295</formula>
    <oldFormula>'13.11.24'!$A$1:$L$295</oldFormula>
  </rdn>
  <rdn rId="0" localSheetId="1" customView="1" name="Z_7ACE5E4E_280C_42D6_9B8F_0F2A9BCD9FF7_.wvu.Rows" hidden="1" oldHidden="1">
    <formula>'13.11.24'!$13:$13</formula>
    <oldFormula>'13.11.24'!$13:$13</oldFormula>
  </rdn>
  <rdn rId="0" localSheetId="2" customView="1" name="Z_7ACE5E4E_280C_42D6_9B8F_0F2A9BCD9FF7_.wvu.PrintArea" hidden="1" oldHidden="1">
    <formula>'лист (2)'!$A$1:$L$292</formula>
    <oldFormula>'лист (2)'!$A$1:$L$292</oldFormula>
  </rdn>
  <rdn rId="0" localSheetId="3" customView="1" name="Z_7ACE5E4E_280C_42D6_9B8F_0F2A9BCD9FF7_.wvu.PrintArea" hidden="1" oldHidden="1">
    <formula>лист!$A$1:$L$280</formula>
    <oldFormula>лист!$A$1:$L$280</oldFormula>
  </rdn>
  <rcv guid="{7ACE5E4E-280C-42D6-9B8F-0F2A9BCD9FF7}" action="add"/>
</revisions>
</file>

<file path=xl/revisions/revisionLog1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7ACE5E4E-280C-42D6-9B8F-0F2A9BCD9FF7}" action="delete"/>
  <rdn rId="0" localSheetId="1" customView="1" name="Z_7ACE5E4E_280C_42D6_9B8F_0F2A9BCD9FF7_.wvu.PrintArea" hidden="1" oldHidden="1">
    <formula>'13.11.24'!$A$1:$L$295</formula>
    <oldFormula>'13.11.24'!$A$1:$L$295</oldFormula>
  </rdn>
  <rdn rId="0" localSheetId="1" customView="1" name="Z_7ACE5E4E_280C_42D6_9B8F_0F2A9BCD9FF7_.wvu.Rows" hidden="1" oldHidden="1">
    <formula>'13.11.24'!$13:$13,'13.11.24'!$237:$237</formula>
    <oldFormula>'13.11.24'!$13:$13,'13.11.24'!$237:$237</oldFormula>
  </rdn>
  <rdn rId="0" localSheetId="2" customView="1" name="Z_7ACE5E4E_280C_42D6_9B8F_0F2A9BCD9FF7_.wvu.PrintArea" hidden="1" oldHidden="1">
    <formula>'лист (2)'!$A$1:$L$292</formula>
    <oldFormula>'лист (2)'!$A$1:$L$292</oldFormula>
  </rdn>
  <rdn rId="0" localSheetId="3" customView="1" name="Z_7ACE5E4E_280C_42D6_9B8F_0F2A9BCD9FF7_.wvu.PrintArea" hidden="1" oldHidden="1">
    <formula>лист!$A$1:$L$280</formula>
    <oldFormula>лист!$A$1:$L$280</oldFormula>
  </rdn>
  <rcv guid="{7ACE5E4E-280C-42D6-9B8F-0F2A9BCD9FF7}" action="add"/>
</revisions>
</file>

<file path=xl/revisions/revisionLog1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7ACE5E4E-280C-42D6-9B8F-0F2A9BCD9FF7}" action="delete"/>
  <rdn rId="0" localSheetId="1" customView="1" name="Z_7ACE5E4E_280C_42D6_9B8F_0F2A9BCD9FF7_.wvu.PrintArea" hidden="1" oldHidden="1">
    <formula>'13.11.24'!$A$1:$L$295</formula>
  </rdn>
  <rdn rId="0" localSheetId="1" customView="1" name="Z_7ACE5E4E_280C_42D6_9B8F_0F2A9BCD9FF7_.wvu.Rows" hidden="1" oldHidden="1">
    <formula>'13.11.24'!$13:$13,'13.11.24'!$237:$237</formula>
  </rdn>
  <rdn rId="0" localSheetId="2" customView="1" name="Z_7ACE5E4E_280C_42D6_9B8F_0F2A9BCD9FF7_.wvu.PrintArea" hidden="1" oldHidden="1">
    <formula>'лист (2)'!$A$1:$L$292</formula>
  </rdn>
  <rdn rId="0" localSheetId="3" customView="1" name="Z_7ACE5E4E_280C_42D6_9B8F_0F2A9BCD9FF7_.wvu.PrintArea" hidden="1" oldHidden="1">
    <formula>лист!$A$1:$L$280</formula>
  </rdn>
  <rcv guid="{7ACE5E4E-280C-42D6-9B8F-0F2A9BCD9FF7}" action="add"/>
</revisions>
</file>

<file path=xl/revisions/revisionLog1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62" sId="1" ref="A239:XFD239" action="insertRow"/>
  <rrc rId="63" sId="1" ref="A239:XFD239" action="deleteRow">
    <rfmt sheetId="1" xfDxf="1" s="1" sqref="A239:XFD239" start="0" length="0">
      <dxf>
        <font>
          <b val="0"/>
          <i val="0"/>
          <strike val="0"/>
          <condense val="0"/>
          <extend val="0"/>
          <outline val="0"/>
          <shadow val="0"/>
          <u val="none"/>
          <vertAlign val="baseline"/>
          <sz val="10"/>
          <color auto="1"/>
          <name val="Arial"/>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sqref="A239" start="0" length="0">
      <dxf>
        <font>
          <sz val="19"/>
          <color auto="1"/>
          <name val="Times New Roman"/>
          <scheme val="none"/>
        </font>
        <alignment horizontal="left" vertical="top" wrapText="1" readingOrder="0"/>
        <border outline="0">
          <left style="thin">
            <color indexed="64"/>
          </left>
          <right style="thin">
            <color indexed="64"/>
          </right>
          <top style="thin">
            <color indexed="64"/>
          </top>
          <bottom style="thin">
            <color indexed="64"/>
          </bottom>
        </border>
      </dxf>
    </rfmt>
    <rfmt sheetId="1" sqref="B239" start="0" length="0">
      <dxf>
        <font>
          <sz val="19"/>
          <color auto="1"/>
          <name val="Times New Roman"/>
          <scheme val="none"/>
        </font>
        <alignment horizontal="left" vertical="top" wrapText="1" readingOrder="0"/>
        <border outline="0">
          <left style="thin">
            <color indexed="64"/>
          </left>
          <right style="thin">
            <color indexed="64"/>
          </right>
          <top style="thin">
            <color indexed="64"/>
          </top>
          <bottom style="thin">
            <color indexed="64"/>
          </bottom>
        </border>
      </dxf>
    </rfmt>
    <rfmt sheetId="1" sqref="C239" start="0" length="0">
      <dxf>
        <font>
          <sz val="19"/>
          <color auto="1"/>
          <name val="Times New Roman"/>
          <scheme val="none"/>
        </font>
        <alignment horizontal="left" vertical="top" wrapText="1" readingOrder="0"/>
        <border outline="0">
          <left style="thin">
            <color indexed="64"/>
          </left>
          <right style="thin">
            <color indexed="64"/>
          </right>
          <top style="thin">
            <color indexed="64"/>
          </top>
          <bottom style="thin">
            <color indexed="64"/>
          </bottom>
        </border>
      </dxf>
    </rfmt>
    <rfmt sheetId="1" sqref="D239" start="0" length="0">
      <dxf>
        <font>
          <sz val="19"/>
          <color auto="1"/>
          <name val="Times New Roman"/>
          <scheme val="none"/>
        </font>
        <alignment horizontal="center" vertical="top" wrapText="1" readingOrder="0"/>
        <border outline="0">
          <left style="thin">
            <color indexed="64"/>
          </left>
          <right style="thin">
            <color indexed="64"/>
          </right>
          <top style="thin">
            <color indexed="64"/>
          </top>
          <bottom style="thin">
            <color indexed="64"/>
          </bottom>
        </border>
      </dxf>
    </rfmt>
    <rfmt sheetId="1" sqref="E239" start="0" length="0">
      <dxf>
        <font>
          <sz val="19"/>
          <color auto="1"/>
          <name val="Times New Roman"/>
          <scheme val="none"/>
        </font>
        <alignment horizontal="center" vertical="top" wrapText="1" readingOrder="0"/>
        <border outline="0">
          <left style="thin">
            <color indexed="64"/>
          </left>
          <right style="thin">
            <color indexed="64"/>
          </right>
          <top style="thin">
            <color indexed="64"/>
          </top>
          <bottom style="thin">
            <color indexed="64"/>
          </bottom>
        </border>
      </dxf>
    </rfmt>
    <rfmt sheetId="1" sqref="F239" start="0" length="0">
      <dxf>
        <font>
          <sz val="18"/>
          <color auto="1"/>
          <name val="Times New Roman"/>
          <scheme val="none"/>
        </font>
        <alignment horizontal="center" vertical="top" wrapText="1" readingOrder="0"/>
        <border outline="0">
          <left style="thin">
            <color indexed="64"/>
          </left>
          <right style="thin">
            <color indexed="64"/>
          </right>
          <top style="thin">
            <color indexed="64"/>
          </top>
          <bottom style="thin">
            <color indexed="64"/>
          </bottom>
        </border>
      </dxf>
    </rfmt>
    <rfmt sheetId="1" sqref="G239" start="0" length="0">
      <dxf>
        <font>
          <sz val="19"/>
          <color auto="1"/>
          <name val="Times New Roman"/>
          <scheme val="none"/>
        </font>
        <alignment horizontal="left" vertical="top" wrapText="1" readingOrder="0"/>
        <border outline="0">
          <left style="thin">
            <color indexed="64"/>
          </left>
          <right style="thin">
            <color indexed="64"/>
          </right>
          <top style="thin">
            <color indexed="64"/>
          </top>
          <bottom style="thin">
            <color indexed="64"/>
          </bottom>
        </border>
      </dxf>
    </rfmt>
    <rfmt sheetId="1" sqref="H239" start="0" length="0">
      <dxf>
        <font>
          <sz val="19"/>
          <color auto="1"/>
          <name val="Times New Roman"/>
          <scheme val="none"/>
        </font>
        <alignment horizontal="left" vertical="top" wrapText="1" readingOrder="0"/>
        <border outline="0">
          <left style="thin">
            <color indexed="64"/>
          </left>
          <right style="thin">
            <color indexed="64"/>
          </right>
          <top style="thin">
            <color indexed="64"/>
          </top>
          <bottom style="thin">
            <color indexed="64"/>
          </bottom>
        </border>
      </dxf>
    </rfmt>
    <rfmt sheetId="1" sqref="I239" start="0" length="0">
      <dxf>
        <font>
          <sz val="19"/>
          <color auto="1"/>
          <name val="Times New Roman"/>
          <scheme val="none"/>
        </font>
        <alignment horizontal="left" vertical="top" wrapText="1" readingOrder="0"/>
        <border outline="0">
          <left style="thin">
            <color indexed="64"/>
          </left>
          <right style="thin">
            <color indexed="64"/>
          </right>
          <top style="thin">
            <color indexed="64"/>
          </top>
          <bottom style="thin">
            <color indexed="64"/>
          </bottom>
        </border>
      </dxf>
    </rfmt>
    <rfmt sheetId="1" sqref="J239" start="0" length="0">
      <dxf>
        <font>
          <sz val="19"/>
          <color auto="1"/>
          <name val="Times New Roman"/>
          <scheme val="none"/>
        </font>
        <alignment horizontal="left" vertical="top" wrapText="1" readingOrder="0"/>
        <border outline="0">
          <left style="thin">
            <color indexed="64"/>
          </left>
          <right style="thin">
            <color indexed="64"/>
          </right>
          <top style="thin">
            <color indexed="64"/>
          </top>
          <bottom style="thin">
            <color indexed="64"/>
          </bottom>
        </border>
      </dxf>
    </rfmt>
    <rfmt sheetId="1" sqref="K239" start="0" length="0">
      <dxf>
        <font>
          <sz val="19"/>
          <color auto="1"/>
          <name val="Times New Roman"/>
          <scheme val="none"/>
        </font>
        <alignment horizontal="left" vertical="top" wrapText="1" readingOrder="0"/>
        <border outline="0">
          <left style="thin">
            <color indexed="64"/>
          </left>
          <right style="thin">
            <color indexed="64"/>
          </right>
          <top style="thin">
            <color indexed="64"/>
          </top>
          <bottom style="thin">
            <color indexed="64"/>
          </bottom>
        </border>
      </dxf>
    </rfmt>
    <rfmt sheetId="1" sqref="L239" start="0" length="0">
      <dxf>
        <font>
          <sz val="19"/>
          <color auto="1"/>
          <name val="Times New Roman"/>
          <scheme val="none"/>
        </font>
        <alignment horizontal="left" vertical="top" wrapText="1" readingOrder="0"/>
        <border outline="0">
          <left style="thin">
            <color indexed="64"/>
          </left>
          <right style="thin">
            <color indexed="64"/>
          </right>
          <top style="thin">
            <color indexed="64"/>
          </top>
          <bottom style="thin">
            <color indexed="64"/>
          </bottom>
        </border>
      </dxf>
    </rfmt>
  </rrc>
  <rfmt sheetId="1" sqref="E238" start="0" length="2147483647">
    <dxf>
      <font>
        <sz val="18"/>
      </font>
    </dxf>
  </rfmt>
  <rcv guid="{7ACE5E4E-280C-42D6-9B8F-0F2A9BCD9FF7}" action="delete"/>
  <rdn rId="0" localSheetId="1" customView="1" name="Z_7ACE5E4E_280C_42D6_9B8F_0F2A9BCD9FF7_.wvu.PrintArea" hidden="1" oldHidden="1">
    <formula>'13.11.24'!$A$1:$L$295</formula>
    <oldFormula>'13.11.24'!$A$1:$L$295</oldFormula>
  </rdn>
  <rdn rId="0" localSheetId="1" customView="1" name="Z_7ACE5E4E_280C_42D6_9B8F_0F2A9BCD9FF7_.wvu.Rows" hidden="1" oldHidden="1">
    <formula>'13.11.24'!$13:$13,'13.11.24'!$237:$237</formula>
    <oldFormula>'13.11.24'!$13:$13,'13.11.24'!$237:$237</oldFormula>
  </rdn>
  <rdn rId="0" localSheetId="2" customView="1" name="Z_7ACE5E4E_280C_42D6_9B8F_0F2A9BCD9FF7_.wvu.PrintArea" hidden="1" oldHidden="1">
    <formula>'лист (2)'!$A$1:$L$292</formula>
    <oldFormula>'лист (2)'!$A$1:$L$292</oldFormula>
  </rdn>
  <rdn rId="0" localSheetId="3" customView="1" name="Z_7ACE5E4E_280C_42D6_9B8F_0F2A9BCD9FF7_.wvu.PrintArea" hidden="1" oldHidden="1">
    <formula>лист!$A$1:$L$280</formula>
    <oldFormula>лист!$A$1:$L$280</oldFormula>
  </rdn>
  <rcv guid="{7ACE5E4E-280C-42D6-9B8F-0F2A9BCD9FF7}" action="add"/>
</revisions>
</file>

<file path=xl/revisions/revisionLog1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7ACE5E4E-280C-42D6-9B8F-0F2A9BCD9FF7}" action="delete"/>
  <rdn rId="0" localSheetId="1" customView="1" name="Z_7ACE5E4E_280C_42D6_9B8F_0F2A9BCD9FF7_.wvu.PrintArea" hidden="1" oldHidden="1">
    <formula>'13.11.24'!$A$1:$L$295</formula>
    <oldFormula>'13.11.24'!$A$1:$L$295</oldFormula>
  </rdn>
  <rdn rId="0" localSheetId="1" customView="1" name="Z_7ACE5E4E_280C_42D6_9B8F_0F2A9BCD9FF7_.wvu.Rows" hidden="1" oldHidden="1">
    <formula>'13.11.24'!$13:$13,'13.11.24'!$237:$237</formula>
    <oldFormula>'13.11.24'!$13:$13,'13.11.24'!$237:$237</oldFormula>
  </rdn>
  <rdn rId="0" localSheetId="2" customView="1" name="Z_7ACE5E4E_280C_42D6_9B8F_0F2A9BCD9FF7_.wvu.PrintArea" hidden="1" oldHidden="1">
    <formula>'лист (2)'!$A$1:$L$292</formula>
    <oldFormula>'лист (2)'!$A$1:$L$292</oldFormula>
  </rdn>
  <rdn rId="0" localSheetId="3" customView="1" name="Z_7ACE5E4E_280C_42D6_9B8F_0F2A9BCD9FF7_.wvu.PrintArea" hidden="1" oldHidden="1">
    <formula>лист!$A$1:$L$280</formula>
    <oldFormula>лист!$A$1:$L$280</oldFormula>
  </rdn>
  <rcv guid="{7ACE5E4E-280C-42D6-9B8F-0F2A9BCD9FF7}" action="add"/>
</revisions>
</file>

<file path=xl/revisions/revisionLog1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72" sId="1">
    <oc r="J34">
      <f>J12+J14+J16+J17+J18+J19+J20+J21+J22+J24+J25+J26+J27+J28+J29+J30+J31+J33</f>
    </oc>
    <nc r="J34">
      <f>J12+J14+J16+J17+J18+J19+J20+J21+J22+J24+J25+J26+J27+J28+J29+J30+J31+J33</f>
    </nc>
  </rcc>
  <rfmt sheetId="1" sqref="A189:XFD189">
    <dxf>
      <fill>
        <patternFill>
          <bgColor rgb="FFFFFF00"/>
        </patternFill>
      </fill>
    </dxf>
  </rfmt>
  <rfmt sheetId="1" sqref="A189:XFD189">
    <dxf>
      <fill>
        <patternFill>
          <bgColor theme="0"/>
        </patternFill>
      </fill>
    </dxf>
  </rfmt>
</revisions>
</file>

<file path=xl/revisions/revisionLog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7ACE5E4E-280C-42D6-9B8F-0F2A9BCD9FF7}" action="delete"/>
  <rdn rId="0" localSheetId="1" customView="1" name="Z_7ACE5E4E_280C_42D6_9B8F_0F2A9BCD9FF7_.wvu.PrintArea" hidden="1" oldHidden="1">
    <formula>'13.11.24'!$A$1:$L$295</formula>
    <oldFormula>'13.11.24'!$A$1:$L$295</oldFormula>
  </rdn>
  <rdn rId="0" localSheetId="1" customView="1" name="Z_7ACE5E4E_280C_42D6_9B8F_0F2A9BCD9FF7_.wvu.Rows" hidden="1" oldHidden="1">
    <formula>'13.11.24'!$13:$13</formula>
    <oldFormula>'13.11.24'!$13:$13</oldFormula>
  </rdn>
  <rdn rId="0" localSheetId="2" customView="1" name="Z_7ACE5E4E_280C_42D6_9B8F_0F2A9BCD9FF7_.wvu.PrintArea" hidden="1" oldHidden="1">
    <formula>'лист (2)'!$A$1:$L$292</formula>
    <oldFormula>'лист (2)'!$A$1:$L$292</oldFormula>
  </rdn>
  <rdn rId="0" localSheetId="3" customView="1" name="Z_7ACE5E4E_280C_42D6_9B8F_0F2A9BCD9FF7_.wvu.PrintArea" hidden="1" oldHidden="1">
    <formula>лист!$A$1:$L$280</formula>
    <oldFormula>лист!$A$1:$L$280</oldFormula>
  </rdn>
  <rcv guid="{7ACE5E4E-280C-42D6-9B8F-0F2A9BCD9FF7}" action="add"/>
</revisions>
</file>

<file path=xl/revisions/revisionLog2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73" sId="1">
    <oc r="B293" t="inlineStr">
      <is>
        <t>Директор департаменту соціальної                                        політики Житомирської міської ради</t>
      </is>
    </oc>
    <nc r="B293" t="inlineStr">
      <is>
        <t>В.о.директора департаменту соціальної                                        політики Житомирської міської ради</t>
      </is>
    </nc>
  </rcc>
  <rcc rId="74" sId="1">
    <oc r="H293" t="inlineStr">
      <is>
        <t>Вікторія КРАСНОПІР</t>
      </is>
    </oc>
    <nc r="H293" t="inlineStr">
      <is>
        <t>Людмила ЛІПІНСЬКА</t>
      </is>
    </nc>
  </rcc>
  <rcv guid="{7ACE5E4E-280C-42D6-9B8F-0F2A9BCD9FF7}" action="delete"/>
  <rdn rId="0" localSheetId="1" customView="1" name="Z_7ACE5E4E_280C_42D6_9B8F_0F2A9BCD9FF7_.wvu.PrintArea" hidden="1" oldHidden="1">
    <formula>'13.11.24'!$A$1:$L$295</formula>
    <oldFormula>'13.11.24'!$A$1:$L$295</oldFormula>
  </rdn>
  <rdn rId="0" localSheetId="1" customView="1" name="Z_7ACE5E4E_280C_42D6_9B8F_0F2A9BCD9FF7_.wvu.Rows" hidden="1" oldHidden="1">
    <formula>'13.11.24'!$13:$13,'13.11.24'!$237:$237</formula>
    <oldFormula>'13.11.24'!$13:$13,'13.11.24'!$237:$237</oldFormula>
  </rdn>
  <rdn rId="0" localSheetId="2" customView="1" name="Z_7ACE5E4E_280C_42D6_9B8F_0F2A9BCD9FF7_.wvu.PrintArea" hidden="1" oldHidden="1">
    <formula>'лист (2)'!$A$1:$L$292</formula>
    <oldFormula>'лист (2)'!$A$1:$L$292</oldFormula>
  </rdn>
  <rdn rId="0" localSheetId="3" customView="1" name="Z_7ACE5E4E_280C_42D6_9B8F_0F2A9BCD9FF7_.wvu.PrintArea" hidden="1" oldHidden="1">
    <formula>лист!$A$1:$L$280</formula>
    <oldFormula>лист!$A$1:$L$280</oldFormula>
  </rdn>
  <rcv guid="{7ACE5E4E-280C-42D6-9B8F-0F2A9BCD9FF7}" action="add"/>
</revisions>
</file>

<file path=xl/revisions/revisionLog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C98" start="0" length="2147483647">
    <dxf>
      <font>
        <sz val="13"/>
      </font>
    </dxf>
  </rfmt>
  <rfmt sheetId="1" sqref="C102" start="0" length="2147483647">
    <dxf>
      <font>
        <sz val="13"/>
      </font>
    </dxf>
  </rfmt>
  <rcv guid="{7ACE5E4E-280C-42D6-9B8F-0F2A9BCD9FF7}" action="delete"/>
  <rdn rId="0" localSheetId="1" customView="1" name="Z_7ACE5E4E_280C_42D6_9B8F_0F2A9BCD9FF7_.wvu.PrintArea" hidden="1" oldHidden="1">
    <formula>'13.11.24'!$A$1:$L$295</formula>
    <oldFormula>'13.11.24'!$A$1:$L$295</oldFormula>
  </rdn>
  <rdn rId="0" localSheetId="1" customView="1" name="Z_7ACE5E4E_280C_42D6_9B8F_0F2A9BCD9FF7_.wvu.Rows" hidden="1" oldHidden="1">
    <formula>'13.11.24'!$13:$13</formula>
    <oldFormula>'13.11.24'!$13:$13</oldFormula>
  </rdn>
  <rdn rId="0" localSheetId="2" customView="1" name="Z_7ACE5E4E_280C_42D6_9B8F_0F2A9BCD9FF7_.wvu.PrintArea" hidden="1" oldHidden="1">
    <formula>'лист (2)'!$A$1:$L$292</formula>
    <oldFormula>'лист (2)'!$A$1:$L$292</oldFormula>
  </rdn>
  <rdn rId="0" localSheetId="3" customView="1" name="Z_7ACE5E4E_280C_42D6_9B8F_0F2A9BCD9FF7_.wvu.PrintArea" hidden="1" oldHidden="1">
    <formula>лист!$A$1:$L$280</formula>
    <oldFormula>лист!$A$1:$L$280</oldFormula>
  </rdn>
  <rcv guid="{7ACE5E4E-280C-42D6-9B8F-0F2A9BCD9FF7}" action="add"/>
</revisions>
</file>

<file path=xl/revisions/revisionLog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C116" start="0" length="2147483647">
    <dxf>
      <font>
        <sz val="16"/>
      </font>
    </dxf>
  </rfmt>
  <rfmt sheetId="1" sqref="C115" start="0" length="2147483647">
    <dxf>
      <font>
        <sz val="16"/>
      </font>
    </dxf>
  </rfmt>
  <rfmt sheetId="1" sqref="B115" start="0" length="2147483647">
    <dxf>
      <font>
        <sz val="18"/>
      </font>
    </dxf>
  </rfmt>
  <rfmt sheetId="1" sqref="B115" start="0" length="2147483647">
    <dxf>
      <font>
        <sz val="17"/>
      </font>
    </dxf>
  </rfmt>
  <rfmt sheetId="1" sqref="L115" start="0" length="2147483647">
    <dxf>
      <font>
        <sz val="17"/>
      </font>
    </dxf>
  </rfmt>
  <rfmt sheetId="1" sqref="E115" start="0" length="2147483647">
    <dxf>
      <font>
        <sz val="16"/>
      </font>
    </dxf>
  </rfmt>
  <rfmt sheetId="1" sqref="E116" start="0" length="2147483647">
    <dxf>
      <font>
        <sz val="17"/>
      </font>
    </dxf>
  </rfmt>
  <rfmt sheetId="1" sqref="E116" start="0" length="2147483647">
    <dxf>
      <font>
        <sz val="18"/>
      </font>
    </dxf>
  </rfmt>
  <rfmt sheetId="1" sqref="L116" start="0" length="2147483647">
    <dxf>
      <font>
        <sz val="18"/>
      </font>
    </dxf>
  </rfmt>
  <rfmt sheetId="1" sqref="C113" start="0" length="2147483647">
    <dxf>
      <font>
        <sz val="11"/>
      </font>
    </dxf>
  </rfmt>
  <rfmt sheetId="1" sqref="C107" start="0" length="2147483647">
    <dxf>
      <font>
        <sz val="11"/>
      </font>
    </dxf>
  </rfmt>
  <rfmt sheetId="1" sqref="C116" start="0" length="2147483647">
    <dxf>
      <font>
        <sz val="15"/>
      </font>
    </dxf>
  </rfmt>
  <rcv guid="{7ACE5E4E-280C-42D6-9B8F-0F2A9BCD9FF7}" action="delete"/>
  <rdn rId="0" localSheetId="1" customView="1" name="Z_7ACE5E4E_280C_42D6_9B8F_0F2A9BCD9FF7_.wvu.PrintArea" hidden="1" oldHidden="1">
    <formula>'13.11.24'!$A$1:$L$295</formula>
  </rdn>
  <rdn rId="0" localSheetId="1" customView="1" name="Z_7ACE5E4E_280C_42D6_9B8F_0F2A9BCD9FF7_.wvu.Rows" hidden="1" oldHidden="1">
    <formula>'13.11.24'!$13:$13</formula>
  </rdn>
  <rdn rId="0" localSheetId="2" customView="1" name="Z_7ACE5E4E_280C_42D6_9B8F_0F2A9BCD9FF7_.wvu.PrintArea" hidden="1" oldHidden="1">
    <formula>'лист (2)'!$A$1:$L$292</formula>
  </rdn>
  <rdn rId="0" localSheetId="3" customView="1" name="Z_7ACE5E4E_280C_42D6_9B8F_0F2A9BCD9FF7_.wvu.PrintArea" hidden="1" oldHidden="1">
    <formula>лист!$A$1:$L$280</formula>
  </rdn>
  <rcv guid="{7ACE5E4E-280C-42D6-9B8F-0F2A9BCD9FF7}" action="add"/>
</revisions>
</file>

<file path=xl/revisions/revisionLog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E120" start="0" length="2147483647">
    <dxf>
      <font>
        <sz val="15"/>
      </font>
    </dxf>
  </rfmt>
  <rfmt sheetId="1" sqref="C120" start="0" length="2147483647">
    <dxf>
      <font>
        <sz val="18"/>
      </font>
    </dxf>
  </rfmt>
  <rfmt sheetId="1" sqref="C120" start="0" length="2147483647">
    <dxf>
      <font>
        <sz val="17"/>
      </font>
    </dxf>
  </rfmt>
  <rfmt sheetId="1" sqref="C119" start="0" length="2147483647">
    <dxf>
      <font>
        <sz val="17"/>
      </font>
    </dxf>
  </rfmt>
  <rfmt sheetId="1" sqref="E119" start="0" length="2147483647">
    <dxf>
      <font>
        <sz val="16"/>
      </font>
    </dxf>
  </rfmt>
  <rdn rId="0" localSheetId="2" customView="1" name="Z_7ACE5E4E_280C_42D6_9B8F_0F2A9BCD9FF7_.wvu.Rows" hidden="1"/>
  <rcv guid="{7ACE5E4E-280C-42D6-9B8F-0F2A9BCD9FF7}" action="delete"/>
  <rdn rId="0" localSheetId="1" customView="1" name="Z_7ACE5E4E_280C_42D6_9B8F_0F2A9BCD9FF7_.wvu.PrintArea" hidden="1" oldHidden="1">
    <formula>'13.11.24'!$A$1:$L$295</formula>
    <oldFormula>'13.11.24'!$A$1:$L$295</oldFormula>
  </rdn>
  <rdn rId="0" localSheetId="1" customView="1" name="Z_7ACE5E4E_280C_42D6_9B8F_0F2A9BCD9FF7_.wvu.Rows" hidden="1" oldHidden="1">
    <formula>'13.11.24'!$13:$13</formula>
    <oldFormula>'13.11.24'!$13:$13</oldFormula>
  </rdn>
  <rdn rId="0" localSheetId="2" customView="1" name="Z_7ACE5E4E_280C_42D6_9B8F_0F2A9BCD9FF7_.wvu.PrintArea" hidden="1" oldHidden="1">
    <formula>'лист (2)'!$A$1:$L$292</formula>
    <oldFormula>'лист (2)'!$A$1:$L$292</oldFormula>
  </rdn>
  <rdn rId="0" localSheetId="3" customView="1" name="Z_7ACE5E4E_280C_42D6_9B8F_0F2A9BCD9FF7_.wvu.PrintArea" hidden="1" oldHidden="1">
    <formula>лист!$A$1:$L$280</formula>
    <oldFormula>лист!$A$1:$L$280</oldFormula>
  </rdn>
  <rcv guid="{7ACE5E4E-280C-42D6-9B8F-0F2A9BCD9FF7}" action="add"/>
</revisions>
</file>

<file path=xl/revisions/revisionLog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E182" start="0" length="2147483647">
    <dxf>
      <font>
        <sz val="16"/>
      </font>
    </dxf>
  </rfmt>
  <rcv guid="{7ACE5E4E-280C-42D6-9B8F-0F2A9BCD9FF7}" action="delete"/>
  <rdn rId="0" localSheetId="1" customView="1" name="Z_7ACE5E4E_280C_42D6_9B8F_0F2A9BCD9FF7_.wvu.PrintArea" hidden="1" oldHidden="1">
    <formula>'13.11.24'!$A$1:$L$295</formula>
    <oldFormula>'13.11.24'!$A$1:$L$295</oldFormula>
  </rdn>
  <rdn rId="0" localSheetId="1" customView="1" name="Z_7ACE5E4E_280C_42D6_9B8F_0F2A9BCD9FF7_.wvu.Rows" hidden="1" oldHidden="1">
    <formula>'13.11.24'!$13:$13</formula>
    <oldFormula>'13.11.24'!$13:$13</oldFormula>
  </rdn>
  <rdn rId="0" localSheetId="2" customView="1" name="Z_7ACE5E4E_280C_42D6_9B8F_0F2A9BCD9FF7_.wvu.PrintArea" hidden="1" oldHidden="1">
    <formula>'лист (2)'!$A$1:$L$292</formula>
    <oldFormula>'лист (2)'!$A$1:$L$292</oldFormula>
  </rdn>
  <rdn rId="0" localSheetId="3" customView="1" name="Z_7ACE5E4E_280C_42D6_9B8F_0F2A9BCD9FF7_.wvu.PrintArea" hidden="1" oldHidden="1">
    <formula>лист!$A$1:$L$280</formula>
    <oldFormula>лист!$A$1:$L$280</oldFormula>
  </rdn>
  <rcv guid="{7ACE5E4E-280C-42D6-9B8F-0F2A9BCD9FF7}" action="add"/>
</revisions>
</file>

<file path=xl/revisions/revisionLog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7ACE5E4E-280C-42D6-9B8F-0F2A9BCD9FF7}" action="delete"/>
  <rdn rId="0" localSheetId="1" customView="1" name="Z_7ACE5E4E_280C_42D6_9B8F_0F2A9BCD9FF7_.wvu.PrintArea" hidden="1" oldHidden="1">
    <formula>'13.11.24'!$A$1:$L$295</formula>
    <oldFormula>'13.11.24'!$A$1:$L$295</oldFormula>
  </rdn>
  <rdn rId="0" localSheetId="1" customView="1" name="Z_7ACE5E4E_280C_42D6_9B8F_0F2A9BCD9FF7_.wvu.Rows" hidden="1" oldHidden="1">
    <formula>'13.11.24'!$13:$13</formula>
    <oldFormula>'13.11.24'!$13:$13</oldFormula>
  </rdn>
  <rdn rId="0" localSheetId="2" customView="1" name="Z_7ACE5E4E_280C_42D6_9B8F_0F2A9BCD9FF7_.wvu.PrintArea" hidden="1" oldHidden="1">
    <formula>'лист (2)'!$A$1:$L$292</formula>
    <oldFormula>'лист (2)'!$A$1:$L$292</oldFormula>
  </rdn>
  <rdn rId="0" localSheetId="3" customView="1" name="Z_7ACE5E4E_280C_42D6_9B8F_0F2A9BCD9FF7_.wvu.PrintArea" hidden="1" oldHidden="1">
    <formula>лист!$A$1:$L$280</formula>
    <oldFormula>лист!$A$1:$L$280</oldFormula>
  </rdn>
  <rcv guid="{7ACE5E4E-280C-42D6-9B8F-0F2A9BCD9FF7}" action="add"/>
</revisions>
</file>

<file path=xl/revisions/revisionLog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7ACE5E4E-280C-42D6-9B8F-0F2A9BCD9FF7}" action="delete"/>
  <rdn rId="0" localSheetId="1" customView="1" name="Z_7ACE5E4E_280C_42D6_9B8F_0F2A9BCD9FF7_.wvu.PrintArea" hidden="1" oldHidden="1">
    <formula>'13.11.24'!$A$1:$L$295</formula>
    <oldFormula>'13.11.24'!$A$1:$L$295</oldFormula>
  </rdn>
  <rdn rId="0" localSheetId="1" customView="1" name="Z_7ACE5E4E_280C_42D6_9B8F_0F2A9BCD9FF7_.wvu.Rows" hidden="1" oldHidden="1">
    <formula>'13.11.24'!$13:$13</formula>
    <oldFormula>'13.11.24'!$13:$13</oldFormula>
  </rdn>
  <rdn rId="0" localSheetId="2" customView="1" name="Z_7ACE5E4E_280C_42D6_9B8F_0F2A9BCD9FF7_.wvu.PrintArea" hidden="1" oldHidden="1">
    <formula>'лист (2)'!$A$1:$L$292</formula>
    <oldFormula>'лист (2)'!$A$1:$L$292</oldFormula>
  </rdn>
  <rdn rId="0" localSheetId="3" customView="1" name="Z_7ACE5E4E_280C_42D6_9B8F_0F2A9BCD9FF7_.wvu.PrintArea" hidden="1" oldHidden="1">
    <formula>лист!$A$1:$L$280</formula>
    <oldFormula>лист!$A$1:$L$280</oldFormula>
  </rdn>
  <rcv guid="{7ACE5E4E-280C-42D6-9B8F-0F2A9BCD9FF7}" action="add"/>
</revisions>
</file>

<file path=xl/revisions/revisionLog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C211" start="0" length="2147483647">
    <dxf>
      <font>
        <sz val="18"/>
      </font>
    </dxf>
  </rfmt>
  <rfmt sheetId="1" sqref="E217" start="0" length="2147483647">
    <dxf>
      <font>
        <sz val="16"/>
      </font>
    </dxf>
  </rfmt>
  <rfmt sheetId="1" sqref="B221:B227" start="0" length="2147483647">
    <dxf>
      <font>
        <sz val="18"/>
      </font>
    </dxf>
  </rfmt>
  <rfmt sheetId="1" sqref="B221:B227" start="0" length="2147483647">
    <dxf>
      <font>
        <sz val="17"/>
      </font>
    </dxf>
  </rfmt>
  <rcv guid="{7ACE5E4E-280C-42D6-9B8F-0F2A9BCD9FF7}" action="delete"/>
  <rdn rId="0" localSheetId="1" customView="1" name="Z_7ACE5E4E_280C_42D6_9B8F_0F2A9BCD9FF7_.wvu.PrintArea" hidden="1" oldHidden="1">
    <formula>'13.11.24'!$A$1:$L$295</formula>
    <oldFormula>'13.11.24'!$A$1:$L$295</oldFormula>
  </rdn>
  <rdn rId="0" localSheetId="1" customView="1" name="Z_7ACE5E4E_280C_42D6_9B8F_0F2A9BCD9FF7_.wvu.Rows" hidden="1" oldHidden="1">
    <formula>'13.11.24'!$13:$13</formula>
    <oldFormula>'13.11.24'!$13:$13</oldFormula>
  </rdn>
  <rdn rId="0" localSheetId="2" customView="1" name="Z_7ACE5E4E_280C_42D6_9B8F_0F2A9BCD9FF7_.wvu.PrintArea" hidden="1" oldHidden="1">
    <formula>'лист (2)'!$A$1:$L$292</formula>
    <oldFormula>'лист (2)'!$A$1:$L$292</oldFormula>
  </rdn>
  <rdn rId="0" localSheetId="3" customView="1" name="Z_7ACE5E4E_280C_42D6_9B8F_0F2A9BCD9FF7_.wvu.PrintArea" hidden="1" oldHidden="1">
    <formula>лист!$A$1:$L$280</formula>
    <oldFormula>лист!$A$1:$L$280</oldFormula>
  </rdn>
  <rcv guid="{7ACE5E4E-280C-42D6-9B8F-0F2A9BCD9FF7}" action="add"/>
</revisions>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1">
  <userInfo guid="{66C687C1-6AA9-47AC-9705-49FD425003F8}" name="user" id="-882811919" dateTime="2024-11-18T16:02:03"/>
</user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308"/>
  <sheetViews>
    <sheetView tabSelected="1" topLeftCell="A292" zoomScaleNormal="100" zoomScaleSheetLayoutView="50" workbookViewId="0">
      <selection activeCell="G294" sqref="G294"/>
    </sheetView>
  </sheetViews>
  <sheetFormatPr defaultColWidth="8.7109375" defaultRowHeight="12.75" x14ac:dyDescent="0.2"/>
  <cols>
    <col min="1" max="1" width="7.28515625" style="1" customWidth="1"/>
    <col min="2" max="2" width="26.5703125" style="29" customWidth="1"/>
    <col min="3" max="3" width="40.85546875" style="1" customWidth="1"/>
    <col min="4" max="4" width="13.28515625" style="1" customWidth="1"/>
    <col min="5" max="5" width="32.7109375" style="20" customWidth="1"/>
    <col min="6" max="6" width="22.140625" style="25" customWidth="1"/>
    <col min="7" max="7" width="15.85546875" style="1" customWidth="1"/>
    <col min="8" max="8" width="17.42578125" style="1" customWidth="1"/>
    <col min="9" max="9" width="18.28515625" style="1" customWidth="1"/>
    <col min="10" max="10" width="17.42578125" style="1" customWidth="1"/>
    <col min="11" max="11" width="15.85546875" style="1" customWidth="1"/>
    <col min="12" max="12" width="38" style="20" customWidth="1"/>
    <col min="13" max="13" width="71" style="1" customWidth="1"/>
    <col min="14" max="14" width="62.85546875" style="1" customWidth="1"/>
    <col min="15" max="15" width="32.5703125" style="1" customWidth="1"/>
    <col min="16" max="16" width="33" style="1" customWidth="1"/>
    <col min="17" max="17" width="39.28515625" style="1" customWidth="1"/>
    <col min="18" max="18" width="32.5703125" style="1" customWidth="1"/>
    <col min="19" max="24" width="8.7109375" style="1"/>
    <col min="25" max="58" width="8.7109375" style="7"/>
    <col min="59" max="16384" width="8.7109375" style="1"/>
  </cols>
  <sheetData>
    <row r="1" spans="1:58" ht="26.25" x14ac:dyDescent="0.4">
      <c r="A1" s="13"/>
      <c r="B1" s="26"/>
      <c r="C1" s="13"/>
      <c r="D1" s="13"/>
      <c r="E1" s="17"/>
      <c r="F1" s="22"/>
      <c r="G1" s="13"/>
      <c r="H1" s="13"/>
      <c r="I1" s="13"/>
      <c r="J1" s="13"/>
      <c r="K1" s="13"/>
      <c r="L1" s="17"/>
      <c r="M1" s="32"/>
      <c r="N1" s="32"/>
      <c r="O1" s="32"/>
      <c r="P1" s="32"/>
      <c r="Q1" s="32"/>
      <c r="R1" s="126"/>
    </row>
    <row r="2" spans="1:58" ht="30.75" customHeight="1" x14ac:dyDescent="0.4">
      <c r="A2" s="13"/>
      <c r="B2" s="26"/>
      <c r="C2" s="13"/>
      <c r="D2" s="13"/>
      <c r="E2" s="17"/>
      <c r="F2" s="22"/>
      <c r="G2" s="13"/>
      <c r="H2" s="13"/>
      <c r="I2" s="13"/>
      <c r="J2" s="251"/>
      <c r="K2" s="251"/>
      <c r="L2" s="251" t="s">
        <v>299</v>
      </c>
      <c r="M2" s="216"/>
      <c r="N2" s="33"/>
      <c r="O2" s="33"/>
      <c r="P2" s="33"/>
      <c r="Q2" s="33"/>
      <c r="R2" s="220"/>
    </row>
    <row r="3" spans="1:58" ht="30" customHeight="1" x14ac:dyDescent="0.4">
      <c r="A3" s="13"/>
      <c r="B3" s="26"/>
      <c r="C3" s="13"/>
      <c r="D3" s="13"/>
      <c r="E3" s="17"/>
      <c r="F3" s="22"/>
      <c r="G3" s="13"/>
      <c r="H3" s="13"/>
      <c r="I3" s="13"/>
      <c r="J3" s="251"/>
      <c r="K3" s="251"/>
      <c r="L3" s="251" t="s">
        <v>275</v>
      </c>
      <c r="M3" s="216"/>
      <c r="N3" s="216"/>
      <c r="O3" s="216"/>
      <c r="P3" s="216"/>
      <c r="Q3" s="216"/>
      <c r="R3" s="217"/>
    </row>
    <row r="4" spans="1:58" ht="119.25" customHeight="1" x14ac:dyDescent="0.4">
      <c r="A4" s="14"/>
      <c r="B4" s="27"/>
      <c r="C4" s="730" t="s">
        <v>364</v>
      </c>
      <c r="D4" s="730"/>
      <c r="E4" s="730"/>
      <c r="F4" s="730"/>
      <c r="G4" s="730"/>
      <c r="H4" s="730"/>
      <c r="I4" s="730"/>
      <c r="J4" s="730"/>
      <c r="K4" s="730"/>
      <c r="L4" s="730"/>
      <c r="M4" s="218"/>
      <c r="N4" s="218"/>
      <c r="O4" s="218"/>
      <c r="P4" s="218"/>
      <c r="Q4" s="218"/>
      <c r="R4" s="219"/>
    </row>
    <row r="5" spans="1:58" ht="34.5" customHeight="1" x14ac:dyDescent="0.35">
      <c r="A5" s="14"/>
      <c r="B5" s="27"/>
      <c r="C5" s="731"/>
      <c r="D5" s="731"/>
      <c r="E5" s="731"/>
      <c r="F5" s="731"/>
      <c r="G5" s="731"/>
      <c r="H5" s="731"/>
      <c r="I5" s="731"/>
      <c r="J5" s="731"/>
      <c r="K5" s="731"/>
      <c r="L5" s="731"/>
      <c r="R5" s="219"/>
    </row>
    <row r="6" spans="1:58" ht="11.25" customHeight="1" x14ac:dyDescent="0.35">
      <c r="A6" s="732"/>
      <c r="B6" s="732"/>
      <c r="C6" s="732"/>
      <c r="D6" s="13"/>
      <c r="E6" s="17"/>
      <c r="F6" s="22"/>
      <c r="G6" s="13"/>
      <c r="H6" s="13"/>
      <c r="I6" s="13"/>
      <c r="J6" s="13"/>
      <c r="K6" s="13"/>
      <c r="L6" s="17"/>
      <c r="M6" s="10"/>
      <c r="N6" s="10"/>
      <c r="O6" s="10"/>
      <c r="P6" s="10"/>
      <c r="Q6" s="10"/>
      <c r="R6" s="219"/>
    </row>
    <row r="7" spans="1:58" ht="53.25" customHeight="1" x14ac:dyDescent="0.35">
      <c r="A7" s="733" t="s">
        <v>0</v>
      </c>
      <c r="B7" s="733" t="s">
        <v>11</v>
      </c>
      <c r="C7" s="733" t="s">
        <v>1</v>
      </c>
      <c r="D7" s="733" t="s">
        <v>2</v>
      </c>
      <c r="E7" s="733" t="s">
        <v>3</v>
      </c>
      <c r="F7" s="733" t="s">
        <v>306</v>
      </c>
      <c r="G7" s="733" t="s">
        <v>358</v>
      </c>
      <c r="H7" s="733"/>
      <c r="I7" s="733"/>
      <c r="J7" s="733"/>
      <c r="K7" s="733"/>
      <c r="L7" s="729" t="s">
        <v>12</v>
      </c>
      <c r="M7" s="219"/>
      <c r="N7" s="219"/>
      <c r="O7" s="219"/>
      <c r="P7" s="219"/>
      <c r="Q7" s="219"/>
      <c r="R7" s="219"/>
    </row>
    <row r="8" spans="1:58" ht="26.25" customHeight="1" x14ac:dyDescent="0.35">
      <c r="A8" s="733"/>
      <c r="B8" s="733"/>
      <c r="C8" s="733"/>
      <c r="D8" s="733"/>
      <c r="E8" s="733"/>
      <c r="F8" s="733"/>
      <c r="G8" s="729">
        <v>2021</v>
      </c>
      <c r="H8" s="729">
        <v>2022</v>
      </c>
      <c r="I8" s="729">
        <v>2023</v>
      </c>
      <c r="J8" s="729">
        <v>2024</v>
      </c>
      <c r="K8" s="729">
        <v>2025</v>
      </c>
      <c r="L8" s="729"/>
      <c r="M8" s="219"/>
      <c r="N8" s="9"/>
      <c r="O8" s="9"/>
      <c r="P8" s="9"/>
      <c r="Q8" s="9"/>
    </row>
    <row r="9" spans="1:58" ht="34.5" customHeight="1" x14ac:dyDescent="0.2">
      <c r="A9" s="733"/>
      <c r="B9" s="733"/>
      <c r="C9" s="733"/>
      <c r="D9" s="733"/>
      <c r="E9" s="733"/>
      <c r="F9" s="733"/>
      <c r="G9" s="729"/>
      <c r="H9" s="729"/>
      <c r="I9" s="729"/>
      <c r="J9" s="729"/>
      <c r="K9" s="729"/>
      <c r="L9" s="729"/>
      <c r="O9" s="2"/>
      <c r="P9" s="2"/>
      <c r="Q9" s="2"/>
    </row>
    <row r="10" spans="1:58" ht="48" customHeight="1" x14ac:dyDescent="0.3">
      <c r="A10" s="36">
        <v>1</v>
      </c>
      <c r="B10" s="36">
        <v>2</v>
      </c>
      <c r="C10" s="36">
        <v>3</v>
      </c>
      <c r="D10" s="36">
        <v>4</v>
      </c>
      <c r="E10" s="36">
        <v>5</v>
      </c>
      <c r="F10" s="36">
        <v>6</v>
      </c>
      <c r="G10" s="37">
        <v>7</v>
      </c>
      <c r="H10" s="37">
        <v>8</v>
      </c>
      <c r="I10" s="37">
        <v>9</v>
      </c>
      <c r="J10" s="37">
        <v>10</v>
      </c>
      <c r="K10" s="37">
        <v>11</v>
      </c>
      <c r="L10" s="37">
        <v>12</v>
      </c>
      <c r="M10" s="9"/>
      <c r="N10" s="11"/>
    </row>
    <row r="11" spans="1:58" ht="75.75" customHeight="1" x14ac:dyDescent="0.4">
      <c r="A11" s="734" t="s">
        <v>26</v>
      </c>
      <c r="B11" s="735"/>
      <c r="C11" s="735"/>
      <c r="D11" s="735"/>
      <c r="E11" s="735"/>
      <c r="F11" s="735"/>
      <c r="G11" s="735"/>
      <c r="H11" s="735"/>
      <c r="I11" s="735"/>
      <c r="J11" s="735"/>
      <c r="K11" s="735"/>
      <c r="L11" s="736"/>
      <c r="M11" s="221"/>
      <c r="N11" s="221"/>
      <c r="O11" s="221"/>
      <c r="P11" s="221"/>
      <c r="Q11" s="221"/>
      <c r="R11" s="222"/>
    </row>
    <row r="12" spans="1:58" ht="318.75" customHeight="1" x14ac:dyDescent="0.2">
      <c r="A12" s="677" t="s">
        <v>4</v>
      </c>
      <c r="B12" s="95" t="s">
        <v>305</v>
      </c>
      <c r="C12" s="38" t="s">
        <v>5</v>
      </c>
      <c r="D12" s="670" t="s">
        <v>10</v>
      </c>
      <c r="E12" s="668" t="s">
        <v>365</v>
      </c>
      <c r="F12" s="41" t="s">
        <v>13</v>
      </c>
      <c r="G12" s="42">
        <v>774.3</v>
      </c>
      <c r="H12" s="558">
        <v>861</v>
      </c>
      <c r="I12" s="560">
        <v>861</v>
      </c>
      <c r="J12" s="560">
        <v>954</v>
      </c>
      <c r="K12" s="560">
        <v>1045</v>
      </c>
      <c r="L12" s="118" t="s">
        <v>366</v>
      </c>
      <c r="M12" s="224"/>
      <c r="N12" s="224"/>
      <c r="O12" s="224"/>
      <c r="P12" s="224"/>
      <c r="Q12" s="224"/>
      <c r="R12" s="223"/>
    </row>
    <row r="13" spans="1:58" s="272" customFormat="1" ht="1.5" hidden="1" customHeight="1" x14ac:dyDescent="0.2">
      <c r="A13" s="274"/>
      <c r="B13" s="274"/>
      <c r="C13" s="271"/>
      <c r="D13" s="265"/>
      <c r="E13" s="265"/>
      <c r="F13" s="265"/>
      <c r="G13" s="266"/>
      <c r="H13" s="267"/>
      <c r="I13" s="266"/>
      <c r="J13" s="266"/>
      <c r="K13" s="266"/>
      <c r="L13" s="270"/>
      <c r="M13" s="268"/>
      <c r="N13" s="268"/>
      <c r="O13" s="268"/>
      <c r="P13" s="268"/>
      <c r="Q13" s="268"/>
      <c r="R13" s="269"/>
      <c r="Y13" s="273"/>
      <c r="Z13" s="273"/>
      <c r="AA13" s="273"/>
      <c r="AB13" s="273"/>
      <c r="AC13" s="273"/>
      <c r="AD13" s="273"/>
      <c r="AE13" s="273"/>
      <c r="AF13" s="273"/>
      <c r="AG13" s="273"/>
      <c r="AH13" s="273"/>
      <c r="AI13" s="273"/>
      <c r="AJ13" s="273"/>
      <c r="AK13" s="273"/>
      <c r="AL13" s="273"/>
      <c r="AM13" s="273"/>
      <c r="AN13" s="273"/>
      <c r="AO13" s="273"/>
      <c r="AP13" s="273"/>
      <c r="AQ13" s="273"/>
      <c r="AR13" s="273"/>
      <c r="AS13" s="273"/>
      <c r="AT13" s="273"/>
      <c r="AU13" s="273"/>
      <c r="AV13" s="273"/>
      <c r="AW13" s="273"/>
      <c r="AX13" s="273"/>
      <c r="AY13" s="273"/>
      <c r="AZ13" s="273"/>
      <c r="BA13" s="273"/>
      <c r="BB13" s="273"/>
      <c r="BC13" s="273"/>
      <c r="BD13" s="273"/>
      <c r="BE13" s="273"/>
      <c r="BF13" s="273"/>
    </row>
    <row r="14" spans="1:58" ht="409.5" customHeight="1" x14ac:dyDescent="0.3">
      <c r="A14" s="737"/>
      <c r="B14" s="737"/>
      <c r="C14" s="740" t="s">
        <v>485</v>
      </c>
      <c r="D14" s="742" t="s">
        <v>10</v>
      </c>
      <c r="E14" s="744" t="s">
        <v>367</v>
      </c>
      <c r="F14" s="746" t="s">
        <v>13</v>
      </c>
      <c r="G14" s="748">
        <v>7150.3</v>
      </c>
      <c r="H14" s="748">
        <v>21922.5</v>
      </c>
      <c r="I14" s="748">
        <v>20255.2</v>
      </c>
      <c r="J14" s="748">
        <v>18606.5</v>
      </c>
      <c r="K14" s="748">
        <f>J14*1.104</f>
        <v>20541.576000000001</v>
      </c>
      <c r="L14" s="750" t="s">
        <v>368</v>
      </c>
      <c r="M14" s="12"/>
      <c r="N14" s="12"/>
      <c r="O14" s="12"/>
      <c r="P14" s="12"/>
      <c r="Q14" s="12"/>
    </row>
    <row r="15" spans="1:58" ht="80.25" customHeight="1" x14ac:dyDescent="0.3">
      <c r="A15" s="738"/>
      <c r="B15" s="739"/>
      <c r="C15" s="741"/>
      <c r="D15" s="743"/>
      <c r="E15" s="745"/>
      <c r="F15" s="747"/>
      <c r="G15" s="749"/>
      <c r="H15" s="749"/>
      <c r="I15" s="749"/>
      <c r="J15" s="749"/>
      <c r="K15" s="749"/>
      <c r="L15" s="751"/>
      <c r="M15" s="12"/>
      <c r="N15" s="12"/>
      <c r="O15" s="12"/>
      <c r="P15" s="12"/>
      <c r="Q15" s="12"/>
    </row>
    <row r="16" spans="1:58" ht="390.75" customHeight="1" x14ac:dyDescent="0.2">
      <c r="A16" s="682"/>
      <c r="B16" s="67"/>
      <c r="C16" s="360" t="s">
        <v>474</v>
      </c>
      <c r="D16" s="659" t="s">
        <v>10</v>
      </c>
      <c r="E16" s="668" t="s">
        <v>6</v>
      </c>
      <c r="F16" s="41" t="s">
        <v>13</v>
      </c>
      <c r="G16" s="55">
        <v>4088.3</v>
      </c>
      <c r="H16" s="55">
        <v>7650</v>
      </c>
      <c r="I16" s="561">
        <v>12181.7</v>
      </c>
      <c r="J16" s="561">
        <v>9200</v>
      </c>
      <c r="K16" s="561">
        <v>4000</v>
      </c>
      <c r="L16" s="679"/>
      <c r="M16" s="4"/>
      <c r="N16" s="3"/>
    </row>
    <row r="17" spans="1:18" ht="168.75" customHeight="1" x14ac:dyDescent="0.2">
      <c r="A17" s="682"/>
      <c r="B17" s="96"/>
      <c r="C17" s="358" t="s">
        <v>479</v>
      </c>
      <c r="D17" s="657" t="s">
        <v>10</v>
      </c>
      <c r="E17" s="676" t="s">
        <v>6</v>
      </c>
      <c r="F17" s="702" t="s">
        <v>13</v>
      </c>
      <c r="G17" s="698">
        <v>12</v>
      </c>
      <c r="H17" s="698">
        <v>18</v>
      </c>
      <c r="I17" s="698">
        <v>18</v>
      </c>
      <c r="J17" s="698">
        <v>18</v>
      </c>
      <c r="K17" s="698">
        <v>18</v>
      </c>
      <c r="L17" s="656" t="s">
        <v>369</v>
      </c>
      <c r="M17" s="4"/>
      <c r="N17" s="3"/>
    </row>
    <row r="18" spans="1:18" ht="144" customHeight="1" x14ac:dyDescent="0.35">
      <c r="A18" s="682"/>
      <c r="B18" s="96"/>
      <c r="C18" s="38" t="s">
        <v>431</v>
      </c>
      <c r="D18" s="670" t="s">
        <v>10</v>
      </c>
      <c r="E18" s="668" t="s">
        <v>6</v>
      </c>
      <c r="F18" s="41" t="s">
        <v>13</v>
      </c>
      <c r="G18" s="50">
        <v>230</v>
      </c>
      <c r="H18" s="41">
        <v>96</v>
      </c>
      <c r="I18" s="44">
        <v>161</v>
      </c>
      <c r="J18" s="44">
        <v>146</v>
      </c>
      <c r="K18" s="44">
        <v>158</v>
      </c>
      <c r="L18" s="48" t="s">
        <v>14</v>
      </c>
      <c r="M18" s="246"/>
      <c r="N18" s="246"/>
      <c r="O18" s="246"/>
      <c r="P18" s="246"/>
      <c r="Q18" s="246"/>
      <c r="R18" s="246"/>
    </row>
    <row r="19" spans="1:18" ht="265.5" customHeight="1" x14ac:dyDescent="0.2">
      <c r="A19" s="682"/>
      <c r="B19" s="96"/>
      <c r="C19" s="45" t="s">
        <v>432</v>
      </c>
      <c r="D19" s="670" t="s">
        <v>10</v>
      </c>
      <c r="E19" s="668" t="s">
        <v>6</v>
      </c>
      <c r="F19" s="41" t="s">
        <v>13</v>
      </c>
      <c r="G19" s="41">
        <v>0</v>
      </c>
      <c r="H19" s="41">
        <v>39</v>
      </c>
      <c r="I19" s="44">
        <v>42.2</v>
      </c>
      <c r="J19" s="44">
        <v>0</v>
      </c>
      <c r="K19" s="44">
        <v>46.2</v>
      </c>
      <c r="L19" s="48" t="s">
        <v>14</v>
      </c>
    </row>
    <row r="20" spans="1:18" ht="228" customHeight="1" x14ac:dyDescent="0.2">
      <c r="A20" s="682"/>
      <c r="B20" s="96"/>
      <c r="C20" s="38" t="s">
        <v>433</v>
      </c>
      <c r="D20" s="670" t="s">
        <v>10</v>
      </c>
      <c r="E20" s="668" t="s">
        <v>6</v>
      </c>
      <c r="F20" s="41" t="s">
        <v>13</v>
      </c>
      <c r="G20" s="41">
        <v>1291.5</v>
      </c>
      <c r="H20" s="41">
        <v>1431</v>
      </c>
      <c r="I20" s="44">
        <v>1431</v>
      </c>
      <c r="J20" s="44">
        <v>1431</v>
      </c>
      <c r="K20" s="44">
        <v>1431</v>
      </c>
      <c r="L20" s="679" t="s">
        <v>14</v>
      </c>
    </row>
    <row r="21" spans="1:18" ht="363" customHeight="1" x14ac:dyDescent="0.2">
      <c r="A21" s="682"/>
      <c r="B21" s="96"/>
      <c r="C21" s="38" t="s">
        <v>434</v>
      </c>
      <c r="D21" s="670" t="s">
        <v>10</v>
      </c>
      <c r="E21" s="668" t="s">
        <v>6</v>
      </c>
      <c r="F21" s="41" t="s">
        <v>13</v>
      </c>
      <c r="G21" s="41">
        <v>0</v>
      </c>
      <c r="H21" s="41">
        <v>226.6</v>
      </c>
      <c r="I21" s="44">
        <v>0</v>
      </c>
      <c r="J21" s="44">
        <v>0</v>
      </c>
      <c r="K21" s="44">
        <v>0</v>
      </c>
      <c r="L21" s="49" t="s">
        <v>14</v>
      </c>
    </row>
    <row r="22" spans="1:18" ht="409.5" customHeight="1" x14ac:dyDescent="0.2">
      <c r="A22" s="682"/>
      <c r="B22" s="738"/>
      <c r="C22" s="767" t="s">
        <v>532</v>
      </c>
      <c r="D22" s="742" t="s">
        <v>10</v>
      </c>
      <c r="E22" s="744" t="s">
        <v>6</v>
      </c>
      <c r="F22" s="746" t="s">
        <v>13</v>
      </c>
      <c r="G22" s="746">
        <v>114.5</v>
      </c>
      <c r="H22" s="746">
        <v>180</v>
      </c>
      <c r="I22" s="754">
        <v>252</v>
      </c>
      <c r="J22" s="754">
        <v>270</v>
      </c>
      <c r="K22" s="754">
        <v>270</v>
      </c>
      <c r="L22" s="756" t="s">
        <v>14</v>
      </c>
    </row>
    <row r="23" spans="1:18" ht="32.25" customHeight="1" x14ac:dyDescent="0.2">
      <c r="A23" s="682"/>
      <c r="B23" s="738"/>
      <c r="C23" s="768"/>
      <c r="D23" s="743"/>
      <c r="E23" s="745"/>
      <c r="F23" s="747"/>
      <c r="G23" s="747"/>
      <c r="H23" s="747"/>
      <c r="I23" s="755"/>
      <c r="J23" s="755"/>
      <c r="K23" s="755"/>
      <c r="L23" s="757"/>
    </row>
    <row r="24" spans="1:18" ht="122.25" customHeight="1" x14ac:dyDescent="0.2">
      <c r="A24" s="682"/>
      <c r="B24" s="96"/>
      <c r="C24" s="38" t="s">
        <v>435</v>
      </c>
      <c r="D24" s="670" t="s">
        <v>10</v>
      </c>
      <c r="E24" s="668" t="s">
        <v>6</v>
      </c>
      <c r="F24" s="41" t="s">
        <v>13</v>
      </c>
      <c r="G24" s="41">
        <v>105.4</v>
      </c>
      <c r="H24" s="41">
        <v>1704.2</v>
      </c>
      <c r="I24" s="44">
        <v>2809.8</v>
      </c>
      <c r="J24" s="44">
        <v>3142.9</v>
      </c>
      <c r="K24" s="44">
        <v>3142.9</v>
      </c>
      <c r="L24" s="238" t="s">
        <v>370</v>
      </c>
    </row>
    <row r="25" spans="1:18" ht="204.75" customHeight="1" x14ac:dyDescent="0.2">
      <c r="A25" s="682"/>
      <c r="B25" s="96"/>
      <c r="C25" s="275" t="s">
        <v>436</v>
      </c>
      <c r="D25" s="671" t="s">
        <v>10</v>
      </c>
      <c r="E25" s="180" t="s">
        <v>6</v>
      </c>
      <c r="F25" s="277" t="s">
        <v>13</v>
      </c>
      <c r="G25" s="278">
        <v>617.5</v>
      </c>
      <c r="H25" s="278">
        <v>695</v>
      </c>
      <c r="I25" s="562">
        <v>620.70000000000005</v>
      </c>
      <c r="J25" s="562">
        <v>771.8</v>
      </c>
      <c r="K25" s="562">
        <v>771.8</v>
      </c>
      <c r="L25" s="280" t="s">
        <v>370</v>
      </c>
    </row>
    <row r="26" spans="1:18" ht="135.75" customHeight="1" x14ac:dyDescent="0.2">
      <c r="A26" s="682"/>
      <c r="B26" s="96"/>
      <c r="C26" s="275" t="s">
        <v>477</v>
      </c>
      <c r="D26" s="671" t="s">
        <v>10</v>
      </c>
      <c r="E26" s="180" t="s">
        <v>6</v>
      </c>
      <c r="F26" s="277" t="s">
        <v>13</v>
      </c>
      <c r="G26" s="278">
        <v>9</v>
      </c>
      <c r="H26" s="278">
        <v>150</v>
      </c>
      <c r="I26" s="562">
        <v>80</v>
      </c>
      <c r="J26" s="562">
        <v>180</v>
      </c>
      <c r="K26" s="562">
        <v>130</v>
      </c>
      <c r="L26" s="283" t="s">
        <v>15</v>
      </c>
    </row>
    <row r="27" spans="1:18" ht="144.75" customHeight="1" x14ac:dyDescent="0.2">
      <c r="A27" s="682"/>
      <c r="B27" s="96"/>
      <c r="C27" s="279" t="s">
        <v>437</v>
      </c>
      <c r="D27" s="671" t="s">
        <v>486</v>
      </c>
      <c r="E27" s="180" t="s">
        <v>6</v>
      </c>
      <c r="F27" s="235" t="s">
        <v>13</v>
      </c>
      <c r="G27" s="278">
        <v>2311.9</v>
      </c>
      <c r="H27" s="278">
        <v>4642.1000000000004</v>
      </c>
      <c r="I27" s="278">
        <v>0</v>
      </c>
      <c r="J27" s="278">
        <v>0</v>
      </c>
      <c r="K27" s="278">
        <v>0</v>
      </c>
      <c r="L27" s="284" t="s">
        <v>371</v>
      </c>
    </row>
    <row r="28" spans="1:18" ht="117" customHeight="1" x14ac:dyDescent="0.2">
      <c r="A28" s="682"/>
      <c r="B28" s="96"/>
      <c r="C28" s="280" t="s">
        <v>276</v>
      </c>
      <c r="D28" s="281" t="s">
        <v>10</v>
      </c>
      <c r="E28" s="180" t="s">
        <v>6</v>
      </c>
      <c r="F28" s="277" t="s">
        <v>13</v>
      </c>
      <c r="G28" s="278">
        <v>9.4</v>
      </c>
      <c r="H28" s="282">
        <v>28.1</v>
      </c>
      <c r="I28" s="282">
        <v>10</v>
      </c>
      <c r="J28" s="282">
        <v>15</v>
      </c>
      <c r="K28" s="282">
        <v>15</v>
      </c>
      <c r="L28" s="285" t="s">
        <v>105</v>
      </c>
    </row>
    <row r="29" spans="1:18" ht="202.5" customHeight="1" x14ac:dyDescent="0.2">
      <c r="A29" s="682"/>
      <c r="B29" s="96"/>
      <c r="C29" s="280" t="s">
        <v>408</v>
      </c>
      <c r="D29" s="281">
        <v>2021</v>
      </c>
      <c r="E29" s="180" t="s">
        <v>6</v>
      </c>
      <c r="F29" s="277" t="s">
        <v>13</v>
      </c>
      <c r="G29" s="278">
        <v>150</v>
      </c>
      <c r="H29" s="278">
        <v>0</v>
      </c>
      <c r="I29" s="278">
        <v>0</v>
      </c>
      <c r="J29" s="278">
        <v>0</v>
      </c>
      <c r="K29" s="278">
        <v>0</v>
      </c>
      <c r="L29" s="284" t="s">
        <v>14</v>
      </c>
    </row>
    <row r="30" spans="1:18" ht="182.25" customHeight="1" x14ac:dyDescent="0.2">
      <c r="A30" s="682"/>
      <c r="B30" s="96"/>
      <c r="C30" s="457" t="s">
        <v>409</v>
      </c>
      <c r="D30" s="281">
        <v>2021</v>
      </c>
      <c r="E30" s="180" t="s">
        <v>6</v>
      </c>
      <c r="F30" s="277" t="s">
        <v>13</v>
      </c>
      <c r="G30" s="278">
        <v>85</v>
      </c>
      <c r="H30" s="282">
        <v>0</v>
      </c>
      <c r="I30" s="282">
        <v>0</v>
      </c>
      <c r="J30" s="282">
        <v>0</v>
      </c>
      <c r="K30" s="282">
        <v>0</v>
      </c>
      <c r="L30" s="284" t="s">
        <v>14</v>
      </c>
    </row>
    <row r="31" spans="1:18" ht="226.5" customHeight="1" x14ac:dyDescent="0.2">
      <c r="A31" s="683"/>
      <c r="B31" s="294"/>
      <c r="C31" s="456" t="s">
        <v>539</v>
      </c>
      <c r="D31" s="758">
        <v>2021</v>
      </c>
      <c r="E31" s="760" t="s">
        <v>6</v>
      </c>
      <c r="F31" s="762" t="s">
        <v>13</v>
      </c>
      <c r="G31" s="278">
        <v>1200</v>
      </c>
      <c r="H31" s="282">
        <v>0</v>
      </c>
      <c r="I31" s="282">
        <v>0</v>
      </c>
      <c r="J31" s="282">
        <v>0</v>
      </c>
      <c r="K31" s="282">
        <v>0</v>
      </c>
      <c r="L31" s="764" t="s">
        <v>14</v>
      </c>
    </row>
    <row r="32" spans="1:18" ht="27.75" customHeight="1" x14ac:dyDescent="0.2">
      <c r="A32" s="707"/>
      <c r="B32" s="294"/>
      <c r="C32" s="295" t="s">
        <v>410</v>
      </c>
      <c r="D32" s="759"/>
      <c r="E32" s="761"/>
      <c r="F32" s="763"/>
      <c r="G32" s="366">
        <v>600</v>
      </c>
      <c r="H32" s="367">
        <v>0</v>
      </c>
      <c r="I32" s="367">
        <v>0</v>
      </c>
      <c r="J32" s="367">
        <v>0</v>
      </c>
      <c r="K32" s="367">
        <v>0</v>
      </c>
      <c r="L32" s="765"/>
    </row>
    <row r="33" spans="1:13" ht="163.5" customHeight="1" x14ac:dyDescent="0.2">
      <c r="A33" s="707"/>
      <c r="B33" s="365"/>
      <c r="C33" s="370" t="s">
        <v>478</v>
      </c>
      <c r="D33" s="371">
        <v>2022</v>
      </c>
      <c r="E33" s="370" t="s">
        <v>6</v>
      </c>
      <c r="F33" s="458" t="s">
        <v>13</v>
      </c>
      <c r="G33" s="372">
        <v>0</v>
      </c>
      <c r="H33" s="373">
        <v>150</v>
      </c>
      <c r="I33" s="373">
        <v>0</v>
      </c>
      <c r="J33" s="373">
        <v>0</v>
      </c>
      <c r="K33" s="373">
        <v>0</v>
      </c>
      <c r="L33" s="766"/>
    </row>
    <row r="34" spans="1:13" ht="52.5" customHeight="1" x14ac:dyDescent="0.2">
      <c r="A34" s="296"/>
      <c r="B34" s="697" t="s">
        <v>25</v>
      </c>
      <c r="C34" s="286"/>
      <c r="D34" s="286"/>
      <c r="E34" s="275"/>
      <c r="F34" s="369"/>
      <c r="G34" s="368">
        <f>G12+G14+G16+G17+G18+G19+G20+G21+G22+G24+G25+G26+G27+G28+G29+G30+G31</f>
        <v>18149.100000000002</v>
      </c>
      <c r="H34" s="368">
        <f>H12+H14+H16+H17+H18+H19+H20+H21+H22+H24+H25+H26+H27+H28+H29+H30+H31+H33</f>
        <v>39793.499999999993</v>
      </c>
      <c r="I34" s="368">
        <f t="shared" ref="I34:K34" si="0">I12+I14+I16+I17+I18+I19+I20+I21+I22+I24+I25+I26+I27+I28+I29+I30+I31+I33</f>
        <v>38722.6</v>
      </c>
      <c r="J34" s="368">
        <f>J12+J14+J16+J17+J18+J19+J20+J21+J22+J24+J25+J26+J27+J28+J29+J30+J31+J33</f>
        <v>34735.200000000004</v>
      </c>
      <c r="K34" s="368">
        <f t="shared" si="0"/>
        <v>31569.476000000002</v>
      </c>
      <c r="L34" s="285"/>
      <c r="M34" s="377"/>
    </row>
    <row r="35" spans="1:13" ht="52.5" customHeight="1" x14ac:dyDescent="0.2">
      <c r="A35" s="769" t="s">
        <v>111</v>
      </c>
      <c r="B35" s="769"/>
      <c r="C35" s="769"/>
      <c r="D35" s="769"/>
      <c r="E35" s="769"/>
      <c r="F35" s="769"/>
      <c r="G35" s="752"/>
      <c r="H35" s="752"/>
      <c r="I35" s="752"/>
      <c r="J35" s="752"/>
      <c r="K35" s="752"/>
      <c r="L35" s="752"/>
      <c r="M35" s="2"/>
    </row>
    <row r="36" spans="1:13" ht="218.25" customHeight="1" x14ac:dyDescent="0.2">
      <c r="A36" s="770" t="s">
        <v>112</v>
      </c>
      <c r="B36" s="771" t="s">
        <v>277</v>
      </c>
      <c r="C36" s="53" t="s">
        <v>113</v>
      </c>
      <c r="D36" s="670" t="s">
        <v>10</v>
      </c>
      <c r="E36" s="180" t="s">
        <v>6</v>
      </c>
      <c r="F36" s="41" t="s">
        <v>13</v>
      </c>
      <c r="G36" s="51">
        <v>0</v>
      </c>
      <c r="H36" s="51">
        <v>23.6</v>
      </c>
      <c r="I36" s="51">
        <v>0</v>
      </c>
      <c r="J36" s="51">
        <v>0</v>
      </c>
      <c r="K36" s="51">
        <v>0</v>
      </c>
      <c r="L36" s="772" t="s">
        <v>372</v>
      </c>
      <c r="M36" s="2"/>
    </row>
    <row r="37" spans="1:13" ht="240" customHeight="1" x14ac:dyDescent="0.2">
      <c r="A37" s="770"/>
      <c r="B37" s="771"/>
      <c r="C37" s="350" t="s">
        <v>114</v>
      </c>
      <c r="D37" s="659" t="s">
        <v>10</v>
      </c>
      <c r="E37" s="151" t="s">
        <v>6</v>
      </c>
      <c r="F37" s="50" t="s">
        <v>13</v>
      </c>
      <c r="G37" s="51">
        <v>0</v>
      </c>
      <c r="H37" s="51">
        <v>0</v>
      </c>
      <c r="I37" s="51">
        <v>0</v>
      </c>
      <c r="J37" s="51">
        <v>0</v>
      </c>
      <c r="K37" s="51">
        <v>0</v>
      </c>
      <c r="L37" s="772"/>
      <c r="M37" s="2"/>
    </row>
    <row r="38" spans="1:13" ht="172.5" customHeight="1" x14ac:dyDescent="0.2">
      <c r="A38" s="770"/>
      <c r="B38" s="771"/>
      <c r="C38" s="280" t="s">
        <v>403</v>
      </c>
      <c r="D38" s="670" t="s">
        <v>10</v>
      </c>
      <c r="E38" s="440" t="s">
        <v>6</v>
      </c>
      <c r="F38" s="41" t="s">
        <v>13</v>
      </c>
      <c r="G38" s="55">
        <v>190.9</v>
      </c>
      <c r="H38" s="55">
        <v>0</v>
      </c>
      <c r="I38" s="55">
        <v>0</v>
      </c>
      <c r="J38" s="55">
        <v>0</v>
      </c>
      <c r="K38" s="55">
        <v>0</v>
      </c>
      <c r="L38" s="772"/>
      <c r="M38" s="2"/>
    </row>
    <row r="39" spans="1:13" ht="235.5" customHeight="1" x14ac:dyDescent="0.2">
      <c r="A39" s="770"/>
      <c r="B39" s="771"/>
      <c r="C39" s="280" t="s">
        <v>115</v>
      </c>
      <c r="D39" s="670" t="s">
        <v>10</v>
      </c>
      <c r="E39" s="441" t="s">
        <v>516</v>
      </c>
      <c r="F39" s="41" t="s">
        <v>13</v>
      </c>
      <c r="G39" s="51">
        <v>36</v>
      </c>
      <c r="H39" s="51">
        <v>68.400000000000006</v>
      </c>
      <c r="I39" s="563">
        <v>114</v>
      </c>
      <c r="J39" s="563">
        <v>106.1</v>
      </c>
      <c r="K39" s="563">
        <v>125.4</v>
      </c>
      <c r="L39" s="772"/>
      <c r="M39" s="2"/>
    </row>
    <row r="40" spans="1:13" ht="240.75" customHeight="1" x14ac:dyDescent="0.2">
      <c r="A40" s="770"/>
      <c r="B40" s="667" t="s">
        <v>278</v>
      </c>
      <c r="C40" s="57" t="s">
        <v>438</v>
      </c>
      <c r="D40" s="659" t="s">
        <v>10</v>
      </c>
      <c r="E40" s="442" t="s">
        <v>6</v>
      </c>
      <c r="F40" s="655" t="s">
        <v>13</v>
      </c>
      <c r="G40" s="50">
        <v>20</v>
      </c>
      <c r="H40" s="50">
        <v>27.6</v>
      </c>
      <c r="I40" s="123">
        <v>19</v>
      </c>
      <c r="J40" s="123">
        <v>20</v>
      </c>
      <c r="K40" s="123">
        <v>50</v>
      </c>
      <c r="L40" s="679" t="s">
        <v>373</v>
      </c>
      <c r="M40" s="2"/>
    </row>
    <row r="41" spans="1:13" ht="36.75" customHeight="1" x14ac:dyDescent="0.2">
      <c r="A41" s="770"/>
      <c r="B41" s="773" t="s">
        <v>25</v>
      </c>
      <c r="C41" s="774"/>
      <c r="D41" s="774"/>
      <c r="E41" s="774"/>
      <c r="F41" s="775"/>
      <c r="G41" s="59">
        <f>G36+G37+G38+G39+G40</f>
        <v>246.9</v>
      </c>
      <c r="H41" s="59">
        <f t="shared" ref="H41:K41" si="1">H36+H37+H38+H39+H40</f>
        <v>119.6</v>
      </c>
      <c r="I41" s="59">
        <f t="shared" si="1"/>
        <v>133</v>
      </c>
      <c r="J41" s="59">
        <f t="shared" si="1"/>
        <v>126.1</v>
      </c>
      <c r="K41" s="59">
        <f t="shared" si="1"/>
        <v>175.4</v>
      </c>
      <c r="L41" s="655"/>
      <c r="M41" s="378"/>
    </row>
    <row r="42" spans="1:13" ht="66" customHeight="1" x14ac:dyDescent="0.2">
      <c r="A42" s="752" t="s">
        <v>116</v>
      </c>
      <c r="B42" s="753"/>
      <c r="C42" s="752"/>
      <c r="D42" s="752"/>
      <c r="E42" s="752"/>
      <c r="F42" s="752"/>
      <c r="G42" s="752"/>
      <c r="H42" s="752"/>
      <c r="I42" s="752"/>
      <c r="J42" s="752"/>
      <c r="K42" s="752"/>
      <c r="L42" s="752"/>
    </row>
    <row r="43" spans="1:13" ht="242.25" customHeight="1" x14ac:dyDescent="0.2">
      <c r="A43" s="776" t="s">
        <v>120</v>
      </c>
      <c r="B43" s="778" t="s">
        <v>117</v>
      </c>
      <c r="C43" s="45" t="s">
        <v>623</v>
      </c>
      <c r="D43" s="659" t="s">
        <v>10</v>
      </c>
      <c r="E43" s="667" t="s">
        <v>6</v>
      </c>
      <c r="F43" s="50" t="s">
        <v>13</v>
      </c>
      <c r="G43" s="51">
        <v>840</v>
      </c>
      <c r="H43" s="51">
        <v>910</v>
      </c>
      <c r="I43" s="563">
        <v>804</v>
      </c>
      <c r="J43" s="563">
        <v>781</v>
      </c>
      <c r="K43" s="563">
        <v>880</v>
      </c>
      <c r="L43" s="679" t="s">
        <v>419</v>
      </c>
    </row>
    <row r="44" spans="1:13" ht="296.25" customHeight="1" x14ac:dyDescent="0.2">
      <c r="A44" s="777"/>
      <c r="B44" s="779"/>
      <c r="C44" s="38" t="s">
        <v>429</v>
      </c>
      <c r="D44" s="670"/>
      <c r="E44" s="297" t="s">
        <v>516</v>
      </c>
      <c r="F44" s="50" t="s">
        <v>13</v>
      </c>
      <c r="G44" s="51">
        <v>991</v>
      </c>
      <c r="H44" s="51">
        <v>1051.9000000000001</v>
      </c>
      <c r="I44" s="563">
        <v>1131.3</v>
      </c>
      <c r="J44" s="563">
        <v>1249.5999999999999</v>
      </c>
      <c r="K44" s="563">
        <v>1350.7</v>
      </c>
      <c r="L44" s="670" t="s">
        <v>18</v>
      </c>
    </row>
    <row r="45" spans="1:13" ht="231.75" customHeight="1" x14ac:dyDescent="0.2">
      <c r="A45" s="777"/>
      <c r="B45" s="779"/>
      <c r="C45" s="275" t="s">
        <v>549</v>
      </c>
      <c r="D45" s="670" t="s">
        <v>10</v>
      </c>
      <c r="E45" s="297" t="s">
        <v>516</v>
      </c>
      <c r="F45" s="51" t="s">
        <v>13</v>
      </c>
      <c r="G45" s="55">
        <v>76.400000000000006</v>
      </c>
      <c r="H45" s="55">
        <v>92.9</v>
      </c>
      <c r="I45" s="561">
        <v>162.30000000000001</v>
      </c>
      <c r="J45" s="561">
        <v>309.60000000000002</v>
      </c>
      <c r="K45" s="561">
        <v>310</v>
      </c>
      <c r="L45" s="742"/>
    </row>
    <row r="46" spans="1:13" ht="285" customHeight="1" x14ac:dyDescent="0.2">
      <c r="A46" s="777"/>
      <c r="B46" s="780"/>
      <c r="C46" s="275" t="s">
        <v>439</v>
      </c>
      <c r="D46" s="670" t="s">
        <v>440</v>
      </c>
      <c r="E46" s="297" t="s">
        <v>516</v>
      </c>
      <c r="F46" s="51" t="s">
        <v>13</v>
      </c>
      <c r="G46" s="55">
        <v>0</v>
      </c>
      <c r="H46" s="55">
        <v>27.4</v>
      </c>
      <c r="I46" s="561">
        <v>27.7</v>
      </c>
      <c r="J46" s="561">
        <v>30.8</v>
      </c>
      <c r="K46" s="561">
        <v>37.200000000000003</v>
      </c>
      <c r="L46" s="743"/>
    </row>
    <row r="47" spans="1:13" ht="266.25" customHeight="1" x14ac:dyDescent="0.2">
      <c r="A47" s="738"/>
      <c r="B47" s="673" t="s">
        <v>118</v>
      </c>
      <c r="C47" s="280" t="s">
        <v>119</v>
      </c>
      <c r="D47" s="670" t="s">
        <v>10</v>
      </c>
      <c r="E47" s="297" t="s">
        <v>516</v>
      </c>
      <c r="F47" s="41" t="s">
        <v>13</v>
      </c>
      <c r="G47" s="51">
        <v>4759</v>
      </c>
      <c r="H47" s="51">
        <v>41005.300000000003</v>
      </c>
      <c r="I47" s="563">
        <v>8008.2</v>
      </c>
      <c r="J47" s="563">
        <v>13484.8</v>
      </c>
      <c r="K47" s="563">
        <f>15680</f>
        <v>15680</v>
      </c>
      <c r="L47" s="679" t="s">
        <v>16</v>
      </c>
      <c r="M47" s="8"/>
    </row>
    <row r="48" spans="1:13" ht="197.25" customHeight="1" x14ac:dyDescent="0.2">
      <c r="A48" s="738"/>
      <c r="B48" s="771" t="s">
        <v>126</v>
      </c>
      <c r="C48" s="60" t="s">
        <v>127</v>
      </c>
      <c r="D48" s="659" t="s">
        <v>10</v>
      </c>
      <c r="E48" s="696" t="s">
        <v>7</v>
      </c>
      <c r="F48" s="51" t="s">
        <v>13</v>
      </c>
      <c r="G48" s="51">
        <v>935</v>
      </c>
      <c r="H48" s="51">
        <v>3755.2</v>
      </c>
      <c r="I48" s="563">
        <v>801.2</v>
      </c>
      <c r="J48" s="563">
        <v>2284</v>
      </c>
      <c r="K48" s="563">
        <v>10620</v>
      </c>
      <c r="L48" s="49" t="s">
        <v>247</v>
      </c>
    </row>
    <row r="49" spans="1:58" ht="163.5" customHeight="1" x14ac:dyDescent="0.2">
      <c r="A49" s="738"/>
      <c r="B49" s="771"/>
      <c r="C49" s="60" t="s">
        <v>128</v>
      </c>
      <c r="D49" s="659" t="s">
        <v>10</v>
      </c>
      <c r="E49" s="696" t="s">
        <v>7</v>
      </c>
      <c r="F49" s="235" t="s">
        <v>411</v>
      </c>
      <c r="G49" s="51">
        <v>1287</v>
      </c>
      <c r="H49" s="51">
        <v>2012.5</v>
      </c>
      <c r="I49" s="563">
        <v>1451.4</v>
      </c>
      <c r="J49" s="563">
        <v>2339.1999999999998</v>
      </c>
      <c r="K49" s="563">
        <v>3155.5</v>
      </c>
      <c r="L49" s="49" t="s">
        <v>247</v>
      </c>
    </row>
    <row r="50" spans="1:58" ht="153" customHeight="1" x14ac:dyDescent="0.2">
      <c r="A50" s="738"/>
      <c r="B50" s="771"/>
      <c r="C50" s="60" t="s">
        <v>129</v>
      </c>
      <c r="D50" s="659" t="s">
        <v>10</v>
      </c>
      <c r="E50" s="696" t="s">
        <v>7</v>
      </c>
      <c r="F50" s="51" t="s">
        <v>13</v>
      </c>
      <c r="G50" s="51">
        <v>9.3000000000000007</v>
      </c>
      <c r="H50" s="51">
        <v>25.3</v>
      </c>
      <c r="I50" s="563">
        <v>58.7</v>
      </c>
      <c r="J50" s="563">
        <v>83.5</v>
      </c>
      <c r="K50" s="563">
        <v>133.1</v>
      </c>
      <c r="L50" s="49" t="s">
        <v>247</v>
      </c>
    </row>
    <row r="51" spans="1:58" ht="54.75" customHeight="1" x14ac:dyDescent="0.2">
      <c r="A51" s="739"/>
      <c r="B51" s="701" t="s">
        <v>25</v>
      </c>
      <c r="C51" s="64"/>
      <c r="D51" s="655"/>
      <c r="E51" s="655"/>
      <c r="F51" s="51"/>
      <c r="G51" s="59">
        <f>G50+G49+G48+G47+G45+G44+G43+G46</f>
        <v>8897.7000000000007</v>
      </c>
      <c r="H51" s="59">
        <f t="shared" ref="H51:K51" si="2">H50+H49+H48+H47+H45+H44+H43+H46</f>
        <v>48880.500000000007</v>
      </c>
      <c r="I51" s="59">
        <f t="shared" si="2"/>
        <v>12444.8</v>
      </c>
      <c r="J51" s="59">
        <f t="shared" si="2"/>
        <v>20562.499999999996</v>
      </c>
      <c r="K51" s="59">
        <f t="shared" si="2"/>
        <v>32166.5</v>
      </c>
      <c r="L51" s="655"/>
      <c r="M51" s="379"/>
    </row>
    <row r="52" spans="1:58" ht="64.5" customHeight="1" x14ac:dyDescent="0.4">
      <c r="A52" s="781" t="s">
        <v>302</v>
      </c>
      <c r="B52" s="782"/>
      <c r="C52" s="782"/>
      <c r="D52" s="782"/>
      <c r="E52" s="782"/>
      <c r="F52" s="782"/>
      <c r="G52" s="782"/>
      <c r="H52" s="782"/>
      <c r="I52" s="782"/>
      <c r="J52" s="782"/>
      <c r="K52" s="782"/>
      <c r="L52" s="783"/>
      <c r="M52" s="215"/>
    </row>
    <row r="53" spans="1:58" ht="271.5" customHeight="1" x14ac:dyDescent="0.2">
      <c r="A53" s="784" t="s">
        <v>130</v>
      </c>
      <c r="B53" s="593" t="s">
        <v>121</v>
      </c>
      <c r="C53" s="60" t="s">
        <v>122</v>
      </c>
      <c r="D53" s="659" t="s">
        <v>10</v>
      </c>
      <c r="E53" s="297" t="s">
        <v>516</v>
      </c>
      <c r="F53" s="149" t="s">
        <v>66</v>
      </c>
      <c r="G53" s="149">
        <v>333420.5</v>
      </c>
      <c r="H53" s="149">
        <v>298839.8</v>
      </c>
      <c r="I53" s="149">
        <v>0</v>
      </c>
      <c r="J53" s="149">
        <v>0</v>
      </c>
      <c r="K53" s="149">
        <v>0</v>
      </c>
      <c r="L53" s="225" t="s">
        <v>101</v>
      </c>
      <c r="M53" s="129"/>
      <c r="N53" s="129"/>
      <c r="O53" s="129"/>
      <c r="P53" s="129"/>
      <c r="Q53" s="129"/>
      <c r="R53" s="129"/>
    </row>
    <row r="54" spans="1:58" ht="270" customHeight="1" x14ac:dyDescent="0.2">
      <c r="A54" s="785"/>
      <c r="B54" s="787" t="s">
        <v>309</v>
      </c>
      <c r="C54" s="45" t="s">
        <v>268</v>
      </c>
      <c r="D54" s="659" t="s">
        <v>10</v>
      </c>
      <c r="E54" s="297" t="s">
        <v>516</v>
      </c>
      <c r="F54" s="149" t="s">
        <v>66</v>
      </c>
      <c r="G54" s="149">
        <v>362389.1</v>
      </c>
      <c r="H54" s="149">
        <v>398250</v>
      </c>
      <c r="I54" s="564">
        <v>419357.3</v>
      </c>
      <c r="J54" s="564">
        <v>464647.9</v>
      </c>
      <c r="K54" s="564">
        <v>497173.3</v>
      </c>
      <c r="L54" s="225" t="s">
        <v>102</v>
      </c>
      <c r="N54" s="129"/>
    </row>
    <row r="55" spans="1:58" ht="269.25" customHeight="1" x14ac:dyDescent="0.2">
      <c r="A55" s="785"/>
      <c r="B55" s="788"/>
      <c r="C55" s="45" t="s">
        <v>124</v>
      </c>
      <c r="D55" s="659" t="s">
        <v>10</v>
      </c>
      <c r="E55" s="297" t="s">
        <v>516</v>
      </c>
      <c r="F55" s="149" t="s">
        <v>66</v>
      </c>
      <c r="G55" s="51">
        <v>158.9</v>
      </c>
      <c r="H55" s="51">
        <v>144.6</v>
      </c>
      <c r="I55" s="563">
        <v>0</v>
      </c>
      <c r="J55" s="563">
        <v>121.1</v>
      </c>
      <c r="K55" s="563">
        <v>0</v>
      </c>
      <c r="L55" s="225" t="s">
        <v>125</v>
      </c>
      <c r="N55" s="129"/>
    </row>
    <row r="56" spans="1:58" ht="271.5" customHeight="1" x14ac:dyDescent="0.2">
      <c r="A56" s="785"/>
      <c r="B56" s="788"/>
      <c r="C56" s="594" t="s">
        <v>123</v>
      </c>
      <c r="D56" s="706" t="s">
        <v>10</v>
      </c>
      <c r="E56" s="297" t="s">
        <v>516</v>
      </c>
      <c r="F56" s="235" t="s">
        <v>66</v>
      </c>
      <c r="G56" s="51">
        <v>23950.7</v>
      </c>
      <c r="H56" s="51">
        <v>26715.3</v>
      </c>
      <c r="I56" s="563">
        <v>27315.4</v>
      </c>
      <c r="J56" s="563">
        <v>29241.8</v>
      </c>
      <c r="K56" s="563">
        <v>31288.7</v>
      </c>
      <c r="L56" s="225" t="s">
        <v>106</v>
      </c>
      <c r="N56" s="129"/>
    </row>
    <row r="57" spans="1:58" ht="153" customHeight="1" x14ac:dyDescent="0.2">
      <c r="A57" s="785"/>
      <c r="B57" s="694" t="s">
        <v>362</v>
      </c>
      <c r="C57" s="693" t="s">
        <v>430</v>
      </c>
      <c r="D57" s="789" t="s">
        <v>10</v>
      </c>
      <c r="E57" s="792" t="s">
        <v>516</v>
      </c>
      <c r="F57" s="795" t="s">
        <v>13</v>
      </c>
      <c r="G57" s="655">
        <f>G58+G59</f>
        <v>1087.2</v>
      </c>
      <c r="H57" s="655">
        <f t="shared" ref="H57:K57" si="3">H58+H59</f>
        <v>1485.8</v>
      </c>
      <c r="I57" s="123">
        <f t="shared" si="3"/>
        <v>923.80000000000007</v>
      </c>
      <c r="J57" s="565">
        <f t="shared" si="3"/>
        <v>0</v>
      </c>
      <c r="K57" s="565">
        <f t="shared" si="3"/>
        <v>0</v>
      </c>
      <c r="L57" s="809" t="s">
        <v>374</v>
      </c>
    </row>
    <row r="58" spans="1:58" ht="74.25" customHeight="1" x14ac:dyDescent="0.2">
      <c r="A58" s="785"/>
      <c r="B58" s="684"/>
      <c r="C58" s="152" t="s">
        <v>345</v>
      </c>
      <c r="D58" s="790"/>
      <c r="E58" s="793"/>
      <c r="F58" s="796"/>
      <c r="G58" s="155">
        <v>1.5</v>
      </c>
      <c r="H58" s="155">
        <v>2.2000000000000002</v>
      </c>
      <c r="I58" s="566">
        <v>0.6</v>
      </c>
      <c r="J58" s="567">
        <v>0</v>
      </c>
      <c r="K58" s="567">
        <v>0</v>
      </c>
      <c r="L58" s="810"/>
    </row>
    <row r="59" spans="1:58" ht="48" customHeight="1" x14ac:dyDescent="0.2">
      <c r="A59" s="785"/>
      <c r="B59" s="684"/>
      <c r="C59" s="153" t="s">
        <v>344</v>
      </c>
      <c r="D59" s="791"/>
      <c r="E59" s="794"/>
      <c r="F59" s="797"/>
      <c r="G59" s="155">
        <v>1085.7</v>
      </c>
      <c r="H59" s="156">
        <v>1483.6</v>
      </c>
      <c r="I59" s="568">
        <v>923.2</v>
      </c>
      <c r="J59" s="568">
        <v>0</v>
      </c>
      <c r="K59" s="568">
        <v>0</v>
      </c>
      <c r="L59" s="811"/>
    </row>
    <row r="60" spans="1:58" ht="303" customHeight="1" x14ac:dyDescent="0.2">
      <c r="A60" s="785"/>
      <c r="B60" s="684"/>
      <c r="C60" s="590" t="s">
        <v>375</v>
      </c>
      <c r="D60" s="706" t="s">
        <v>10</v>
      </c>
      <c r="E60" s="470" t="s">
        <v>553</v>
      </c>
      <c r="F60" s="235" t="s">
        <v>13</v>
      </c>
      <c r="G60" s="51">
        <v>24000</v>
      </c>
      <c r="H60" s="51">
        <v>25488</v>
      </c>
      <c r="I60" s="51">
        <v>0</v>
      </c>
      <c r="J60" s="51">
        <v>0</v>
      </c>
      <c r="K60" s="51">
        <v>0</v>
      </c>
      <c r="L60" s="225" t="s">
        <v>534</v>
      </c>
    </row>
    <row r="61" spans="1:58" ht="233.25" customHeight="1" x14ac:dyDescent="0.2">
      <c r="A61" s="785"/>
      <c r="B61" s="684"/>
      <c r="C61" s="591" t="s">
        <v>376</v>
      </c>
      <c r="D61" s="706" t="s">
        <v>10</v>
      </c>
      <c r="E61" s="589" t="s">
        <v>310</v>
      </c>
      <c r="F61" s="235" t="s">
        <v>13</v>
      </c>
      <c r="G61" s="51">
        <v>1269.7</v>
      </c>
      <c r="H61" s="51">
        <v>2581</v>
      </c>
      <c r="I61" s="563">
        <v>1543.7</v>
      </c>
      <c r="J61" s="563">
        <v>2500</v>
      </c>
      <c r="K61" s="563">
        <v>2675</v>
      </c>
      <c r="L61" s="225" t="s">
        <v>377</v>
      </c>
    </row>
    <row r="62" spans="1:58" ht="234" customHeight="1" x14ac:dyDescent="0.2">
      <c r="A62" s="785"/>
      <c r="B62" s="685"/>
      <c r="C62" s="588" t="s">
        <v>428</v>
      </c>
      <c r="D62" s="706" t="s">
        <v>10</v>
      </c>
      <c r="E62" s="589" t="s">
        <v>402</v>
      </c>
      <c r="F62" s="235" t="s">
        <v>13</v>
      </c>
      <c r="G62" s="51">
        <v>0</v>
      </c>
      <c r="H62" s="51">
        <v>1000</v>
      </c>
      <c r="I62" s="51">
        <v>0</v>
      </c>
      <c r="J62" s="51">
        <v>0</v>
      </c>
      <c r="K62" s="51">
        <v>0</v>
      </c>
      <c r="L62" s="666" t="s">
        <v>361</v>
      </c>
    </row>
    <row r="63" spans="1:58" s="6" customFormat="1" ht="70.5" customHeight="1" x14ac:dyDescent="0.2">
      <c r="A63" s="786"/>
      <c r="B63" s="812" t="s">
        <v>25</v>
      </c>
      <c r="C63" s="812"/>
      <c r="D63" s="812"/>
      <c r="E63" s="812"/>
      <c r="F63" s="51"/>
      <c r="G63" s="228">
        <f>G53+G54+G55+G56+G57+G60+G62+G61</f>
        <v>746276.09999999986</v>
      </c>
      <c r="H63" s="228">
        <f t="shared" ref="H63:K63" si="4">H53+H54+H55+H56+H57+H60+H62+H61</f>
        <v>754504.50000000012</v>
      </c>
      <c r="I63" s="228">
        <f t="shared" si="4"/>
        <v>449140.2</v>
      </c>
      <c r="J63" s="228">
        <f t="shared" si="4"/>
        <v>496510.8</v>
      </c>
      <c r="K63" s="228">
        <f t="shared" si="4"/>
        <v>531137</v>
      </c>
      <c r="L63" s="655"/>
      <c r="M63" s="380"/>
      <c r="N63" s="7"/>
      <c r="O63" s="7"/>
      <c r="P63" s="7"/>
      <c r="Q63" s="7"/>
      <c r="R63" s="7"/>
      <c r="S63" s="7"/>
      <c r="T63" s="7"/>
      <c r="U63" s="7"/>
      <c r="V63" s="7"/>
      <c r="W63" s="7"/>
      <c r="X63" s="7"/>
      <c r="Y63" s="7"/>
      <c r="Z63" s="7"/>
      <c r="AA63" s="7"/>
      <c r="AB63" s="7"/>
      <c r="AC63" s="7"/>
      <c r="AD63" s="7"/>
      <c r="AE63" s="7"/>
      <c r="AF63" s="7"/>
      <c r="AG63" s="7"/>
      <c r="AH63" s="7"/>
      <c r="AI63" s="7"/>
      <c r="AJ63" s="7"/>
      <c r="AK63" s="7"/>
      <c r="AL63" s="7"/>
      <c r="AM63" s="7"/>
      <c r="AN63" s="7"/>
      <c r="AO63" s="7"/>
      <c r="AP63" s="7"/>
      <c r="AQ63" s="7"/>
      <c r="AR63" s="7"/>
      <c r="AS63" s="7"/>
      <c r="AT63" s="7"/>
      <c r="AU63" s="7"/>
      <c r="AV63" s="7"/>
      <c r="AW63" s="7"/>
      <c r="AX63" s="7"/>
      <c r="AY63" s="7"/>
      <c r="AZ63" s="7"/>
      <c r="BA63" s="7"/>
      <c r="BB63" s="7"/>
      <c r="BC63" s="7"/>
      <c r="BD63" s="7"/>
      <c r="BE63" s="7"/>
      <c r="BF63" s="7"/>
    </row>
    <row r="64" spans="1:58" s="6" customFormat="1" ht="45" customHeight="1" x14ac:dyDescent="0.2">
      <c r="A64" s="67"/>
      <c r="B64" s="813" t="s">
        <v>131</v>
      </c>
      <c r="C64" s="814"/>
      <c r="D64" s="815"/>
      <c r="E64" s="815"/>
      <c r="F64" s="814"/>
      <c r="G64" s="814"/>
      <c r="H64" s="814"/>
      <c r="I64" s="814"/>
      <c r="J64" s="814"/>
      <c r="K64" s="814"/>
      <c r="L64" s="816"/>
      <c r="M64" s="7"/>
      <c r="N64" s="7"/>
      <c r="O64" s="7"/>
      <c r="P64" s="7"/>
      <c r="Q64" s="7"/>
      <c r="R64" s="7"/>
      <c r="S64" s="7"/>
      <c r="T64" s="7"/>
      <c r="U64" s="7"/>
      <c r="V64" s="7"/>
      <c r="W64" s="7"/>
      <c r="X64" s="7"/>
      <c r="Y64" s="7"/>
      <c r="Z64" s="7"/>
      <c r="AA64" s="7"/>
      <c r="AB64" s="7"/>
      <c r="AC64" s="7"/>
      <c r="AD64" s="7"/>
      <c r="AE64" s="7"/>
      <c r="AF64" s="7"/>
      <c r="AG64" s="7"/>
      <c r="AH64" s="7"/>
      <c r="AI64" s="7"/>
      <c r="AJ64" s="7"/>
      <c r="AK64" s="7"/>
      <c r="AL64" s="7"/>
      <c r="AM64" s="7"/>
      <c r="AN64" s="7"/>
      <c r="AO64" s="7"/>
      <c r="AP64" s="7"/>
      <c r="AQ64" s="7"/>
      <c r="AR64" s="7"/>
      <c r="AS64" s="7"/>
      <c r="AT64" s="7"/>
      <c r="AU64" s="7"/>
      <c r="AV64" s="7"/>
      <c r="AW64" s="7"/>
      <c r="AX64" s="7"/>
      <c r="AY64" s="7"/>
      <c r="AZ64" s="7"/>
      <c r="BA64" s="7"/>
      <c r="BB64" s="7"/>
      <c r="BC64" s="7"/>
      <c r="BD64" s="7"/>
      <c r="BE64" s="7"/>
      <c r="BF64" s="7"/>
    </row>
    <row r="65" spans="1:58" s="6" customFormat="1" ht="219" customHeight="1" x14ac:dyDescent="0.2">
      <c r="A65" s="737" t="s">
        <v>8</v>
      </c>
      <c r="B65" s="817" t="s">
        <v>132</v>
      </c>
      <c r="C65" s="686" t="s">
        <v>133</v>
      </c>
      <c r="D65" s="818" t="s">
        <v>10</v>
      </c>
      <c r="E65" s="820" t="s">
        <v>516</v>
      </c>
      <c r="F65" s="245" t="s">
        <v>13</v>
      </c>
      <c r="G65" s="651">
        <v>492.6</v>
      </c>
      <c r="H65" s="651">
        <v>536.4</v>
      </c>
      <c r="I65" s="569">
        <v>595.1</v>
      </c>
      <c r="J65" s="569">
        <v>680</v>
      </c>
      <c r="K65" s="570">
        <v>580.4</v>
      </c>
      <c r="L65" s="822" t="s">
        <v>107</v>
      </c>
      <c r="M65" s="127"/>
      <c r="N65" s="127"/>
      <c r="O65" s="127"/>
      <c r="P65" s="127"/>
      <c r="Q65" s="127"/>
      <c r="R65" s="128"/>
      <c r="S65" s="7"/>
      <c r="T65" s="7"/>
      <c r="U65" s="7"/>
      <c r="V65" s="7"/>
      <c r="W65" s="7"/>
      <c r="X65" s="7"/>
      <c r="Y65" s="7"/>
      <c r="Z65" s="7"/>
      <c r="AA65" s="7"/>
      <c r="AB65" s="7"/>
      <c r="AC65" s="7"/>
      <c r="AD65" s="7"/>
      <c r="AE65" s="7"/>
      <c r="AF65" s="7"/>
      <c r="AG65" s="7"/>
      <c r="AH65" s="7"/>
      <c r="AI65" s="7"/>
      <c r="AJ65" s="7"/>
      <c r="AK65" s="7"/>
      <c r="AL65" s="7"/>
      <c r="AM65" s="7"/>
      <c r="AN65" s="7"/>
      <c r="AO65" s="7"/>
      <c r="AP65" s="7"/>
      <c r="AQ65" s="7"/>
      <c r="AR65" s="7"/>
      <c r="AS65" s="7"/>
      <c r="AT65" s="7"/>
      <c r="AU65" s="7"/>
      <c r="AV65" s="7"/>
      <c r="AW65" s="7"/>
      <c r="AX65" s="7"/>
      <c r="AY65" s="7"/>
      <c r="AZ65" s="7"/>
      <c r="BA65" s="7"/>
      <c r="BB65" s="7"/>
      <c r="BC65" s="7"/>
      <c r="BD65" s="7"/>
      <c r="BE65" s="7"/>
      <c r="BF65" s="7"/>
    </row>
    <row r="66" spans="1:58" s="6" customFormat="1" ht="46.5" customHeight="1" x14ac:dyDescent="0.2">
      <c r="A66" s="738"/>
      <c r="B66" s="817"/>
      <c r="C66" s="241"/>
      <c r="D66" s="819"/>
      <c r="E66" s="821"/>
      <c r="F66" s="257" t="s">
        <v>401</v>
      </c>
      <c r="G66" s="250">
        <v>277.10000000000002</v>
      </c>
      <c r="H66" s="250">
        <v>236.4</v>
      </c>
      <c r="I66" s="571">
        <v>156.69999999999999</v>
      </c>
      <c r="J66" s="571"/>
      <c r="K66" s="572"/>
      <c r="L66" s="822"/>
      <c r="M66" s="127"/>
      <c r="N66" s="127"/>
      <c r="O66" s="127"/>
      <c r="P66" s="127"/>
      <c r="Q66" s="127"/>
      <c r="R66" s="128"/>
      <c r="S66" s="7"/>
      <c r="T66" s="7"/>
      <c r="U66" s="7"/>
      <c r="V66" s="7"/>
      <c r="W66" s="7"/>
      <c r="X66" s="7"/>
      <c r="Y66" s="7"/>
      <c r="Z66" s="7"/>
      <c r="AA66" s="7"/>
      <c r="AB66" s="7"/>
      <c r="AC66" s="7"/>
      <c r="AD66" s="7"/>
      <c r="AE66" s="7"/>
      <c r="AF66" s="7"/>
      <c r="AG66" s="7"/>
      <c r="AH66" s="7"/>
      <c r="AI66" s="7"/>
      <c r="AJ66" s="7"/>
      <c r="AK66" s="7"/>
      <c r="AL66" s="7"/>
      <c r="AM66" s="7"/>
      <c r="AN66" s="7"/>
      <c r="AO66" s="7"/>
      <c r="AP66" s="7"/>
      <c r="AQ66" s="7"/>
      <c r="AR66" s="7"/>
      <c r="AS66" s="7"/>
      <c r="AT66" s="7"/>
      <c r="AU66" s="7"/>
      <c r="AV66" s="7"/>
      <c r="AW66" s="7"/>
      <c r="AX66" s="7"/>
      <c r="AY66" s="7"/>
      <c r="AZ66" s="7"/>
      <c r="BA66" s="7"/>
      <c r="BB66" s="7"/>
      <c r="BC66" s="7"/>
      <c r="BD66" s="7"/>
      <c r="BE66" s="7"/>
      <c r="BF66" s="7"/>
    </row>
    <row r="67" spans="1:58" s="6" customFormat="1" ht="253.5" customHeight="1" x14ac:dyDescent="0.2">
      <c r="A67" s="738"/>
      <c r="B67" s="801"/>
      <c r="C67" s="685" t="s">
        <v>346</v>
      </c>
      <c r="D67" s="659" t="s">
        <v>10</v>
      </c>
      <c r="E67" s="596" t="s">
        <v>516</v>
      </c>
      <c r="F67" s="652" t="s">
        <v>13</v>
      </c>
      <c r="G67" s="652">
        <v>156.6</v>
      </c>
      <c r="H67" s="361">
        <v>214</v>
      </c>
      <c r="I67" s="573">
        <v>144.6</v>
      </c>
      <c r="J67" s="573">
        <v>100.9</v>
      </c>
      <c r="K67" s="573">
        <v>150</v>
      </c>
      <c r="L67" s="823"/>
      <c r="M67" s="7"/>
      <c r="N67" s="7"/>
      <c r="O67" s="7"/>
      <c r="P67" s="7"/>
      <c r="Q67" s="7"/>
      <c r="R67" s="7"/>
      <c r="S67" s="7"/>
      <c r="T67" s="7"/>
      <c r="U67" s="7"/>
      <c r="V67" s="7"/>
      <c r="W67" s="7"/>
      <c r="X67" s="7"/>
      <c r="Y67" s="7"/>
      <c r="Z67" s="7"/>
      <c r="AA67" s="7"/>
      <c r="AB67" s="7"/>
      <c r="AC67" s="7"/>
      <c r="AD67" s="7"/>
      <c r="AE67" s="7"/>
      <c r="AF67" s="7"/>
      <c r="AG67" s="7"/>
      <c r="AH67" s="7"/>
      <c r="AI67" s="7"/>
      <c r="AJ67" s="7"/>
      <c r="AK67" s="7"/>
      <c r="AL67" s="7"/>
      <c r="AM67" s="7"/>
      <c r="AN67" s="7"/>
      <c r="AO67" s="7"/>
      <c r="AP67" s="7"/>
      <c r="AQ67" s="7"/>
      <c r="AR67" s="7"/>
      <c r="AS67" s="7"/>
      <c r="AT67" s="7"/>
      <c r="AU67" s="7"/>
      <c r="AV67" s="7"/>
      <c r="AW67" s="7"/>
      <c r="AX67" s="7"/>
      <c r="AY67" s="7"/>
      <c r="AZ67" s="7"/>
      <c r="BA67" s="7"/>
      <c r="BB67" s="7"/>
      <c r="BC67" s="7"/>
      <c r="BD67" s="7"/>
      <c r="BE67" s="7"/>
      <c r="BF67" s="7"/>
    </row>
    <row r="68" spans="1:58" s="6" customFormat="1" ht="270.75" customHeight="1" x14ac:dyDescent="0.35">
      <c r="A68" s="738"/>
      <c r="B68" s="801"/>
      <c r="C68" s="667" t="s">
        <v>134</v>
      </c>
      <c r="D68" s="659" t="s">
        <v>10</v>
      </c>
      <c r="E68" s="297" t="s">
        <v>516</v>
      </c>
      <c r="F68" s="655" t="s">
        <v>66</v>
      </c>
      <c r="G68" s="655">
        <v>33905.199999999997</v>
      </c>
      <c r="H68" s="655">
        <v>37336.1</v>
      </c>
      <c r="I68" s="565">
        <v>39628.5</v>
      </c>
      <c r="J68" s="655">
        <v>43908.4</v>
      </c>
      <c r="K68" s="50">
        <v>46982</v>
      </c>
      <c r="L68" s="823"/>
      <c r="M68" s="7"/>
      <c r="N68" s="410"/>
      <c r="O68" s="7"/>
      <c r="P68" s="7"/>
      <c r="Q68" s="7"/>
      <c r="R68" s="7"/>
      <c r="S68" s="7"/>
      <c r="T68" s="7"/>
      <c r="U68" s="7"/>
      <c r="V68" s="7"/>
      <c r="W68" s="7"/>
      <c r="X68" s="7"/>
      <c r="Y68" s="7"/>
      <c r="Z68" s="7"/>
      <c r="AA68" s="7"/>
      <c r="AB68" s="7"/>
      <c r="AC68" s="7"/>
      <c r="AD68" s="7"/>
      <c r="AE68" s="7"/>
      <c r="AF68" s="7"/>
      <c r="AG68" s="7"/>
      <c r="AH68" s="7"/>
      <c r="AI68" s="7"/>
      <c r="AJ68" s="7"/>
      <c r="AK68" s="7"/>
      <c r="AL68" s="7"/>
      <c r="AM68" s="7"/>
      <c r="AN68" s="7"/>
      <c r="AO68" s="7"/>
      <c r="AP68" s="7"/>
      <c r="AQ68" s="7"/>
      <c r="AR68" s="7"/>
      <c r="AS68" s="7"/>
      <c r="AT68" s="7"/>
      <c r="AU68" s="7"/>
      <c r="AV68" s="7"/>
      <c r="AW68" s="7"/>
      <c r="AX68" s="7"/>
      <c r="AY68" s="7"/>
      <c r="AZ68" s="7"/>
      <c r="BA68" s="7"/>
      <c r="BB68" s="7"/>
      <c r="BC68" s="7"/>
      <c r="BD68" s="7"/>
      <c r="BE68" s="7"/>
      <c r="BF68" s="7"/>
    </row>
    <row r="69" spans="1:58" s="6" customFormat="1" ht="56.25" customHeight="1" x14ac:dyDescent="0.2">
      <c r="A69" s="739"/>
      <c r="B69" s="773" t="s">
        <v>25</v>
      </c>
      <c r="C69" s="774"/>
      <c r="D69" s="774"/>
      <c r="E69" s="775"/>
      <c r="F69" s="50"/>
      <c r="G69" s="150">
        <f>G65+G67+G68</f>
        <v>34554.399999999994</v>
      </c>
      <c r="H69" s="150">
        <f t="shared" ref="H69:K69" si="5">H65+H67+H68</f>
        <v>38086.5</v>
      </c>
      <c r="I69" s="150">
        <f t="shared" si="5"/>
        <v>40368.199999999997</v>
      </c>
      <c r="J69" s="150">
        <f t="shared" si="5"/>
        <v>44689.3</v>
      </c>
      <c r="K69" s="150">
        <f t="shared" si="5"/>
        <v>47712.4</v>
      </c>
      <c r="L69" s="52"/>
      <c r="M69" s="381"/>
      <c r="N69" s="7"/>
      <c r="O69" s="7"/>
      <c r="P69" s="7"/>
      <c r="Q69" s="7"/>
      <c r="R69" s="7"/>
      <c r="S69" s="7"/>
      <c r="T69" s="7"/>
      <c r="U69" s="7"/>
      <c r="V69" s="7"/>
      <c r="W69" s="7"/>
      <c r="X69" s="7"/>
      <c r="Y69" s="7"/>
      <c r="Z69" s="7"/>
      <c r="AA69" s="7"/>
      <c r="AB69" s="7"/>
      <c r="AC69" s="7"/>
      <c r="AD69" s="7"/>
      <c r="AE69" s="7"/>
      <c r="AF69" s="7"/>
      <c r="AG69" s="7"/>
      <c r="AH69" s="7"/>
      <c r="AI69" s="7"/>
      <c r="AJ69" s="7"/>
      <c r="AK69" s="7"/>
      <c r="AL69" s="7"/>
      <c r="AM69" s="7"/>
      <c r="AN69" s="7"/>
      <c r="AO69" s="7"/>
      <c r="AP69" s="7"/>
      <c r="AQ69" s="7"/>
      <c r="AR69" s="7"/>
      <c r="AS69" s="7"/>
      <c r="AT69" s="7"/>
      <c r="AU69" s="7"/>
      <c r="AV69" s="7"/>
      <c r="AW69" s="7"/>
      <c r="AX69" s="7"/>
      <c r="AY69" s="7"/>
      <c r="AZ69" s="7"/>
      <c r="BA69" s="7"/>
      <c r="BB69" s="7"/>
      <c r="BC69" s="7"/>
      <c r="BD69" s="7"/>
      <c r="BE69" s="7"/>
      <c r="BF69" s="7"/>
    </row>
    <row r="70" spans="1:58" s="6" customFormat="1" ht="54" customHeight="1" x14ac:dyDescent="0.2">
      <c r="A70" s="798" t="s">
        <v>135</v>
      </c>
      <c r="B70" s="799"/>
      <c r="C70" s="799"/>
      <c r="D70" s="799"/>
      <c r="E70" s="799"/>
      <c r="F70" s="799"/>
      <c r="G70" s="799"/>
      <c r="H70" s="799"/>
      <c r="I70" s="799"/>
      <c r="J70" s="799"/>
      <c r="K70" s="799"/>
      <c r="L70" s="800"/>
      <c r="M70" s="7"/>
      <c r="N70" s="7"/>
      <c r="O70" s="7"/>
      <c r="P70" s="7"/>
      <c r="Q70" s="7"/>
      <c r="R70" s="7"/>
      <c r="S70" s="7"/>
      <c r="T70" s="7"/>
      <c r="U70" s="7"/>
      <c r="V70" s="7"/>
      <c r="W70" s="7"/>
      <c r="X70" s="7"/>
      <c r="Y70" s="7"/>
      <c r="Z70" s="7"/>
      <c r="AA70" s="7"/>
      <c r="AB70" s="7"/>
      <c r="AC70" s="7"/>
      <c r="AD70" s="7"/>
      <c r="AE70" s="7"/>
      <c r="AF70" s="7"/>
      <c r="AG70" s="7"/>
      <c r="AH70" s="7"/>
      <c r="AI70" s="7"/>
      <c r="AJ70" s="7"/>
      <c r="AK70" s="7"/>
      <c r="AL70" s="7"/>
      <c r="AM70" s="7"/>
      <c r="AN70" s="7"/>
      <c r="AO70" s="7"/>
      <c r="AP70" s="7"/>
      <c r="AQ70" s="7"/>
      <c r="AR70" s="7"/>
      <c r="AS70" s="7"/>
      <c r="AT70" s="7"/>
      <c r="AU70" s="7"/>
      <c r="AV70" s="7"/>
      <c r="AW70" s="7"/>
      <c r="AX70" s="7"/>
      <c r="AY70" s="7"/>
      <c r="AZ70" s="7"/>
      <c r="BA70" s="7"/>
      <c r="BB70" s="7"/>
      <c r="BC70" s="7"/>
      <c r="BD70" s="7"/>
      <c r="BE70" s="7"/>
      <c r="BF70" s="7"/>
    </row>
    <row r="71" spans="1:58" s="6" customFormat="1" ht="271.5" customHeight="1" x14ac:dyDescent="0.2">
      <c r="A71" s="770" t="s">
        <v>234</v>
      </c>
      <c r="B71" s="801" t="s">
        <v>139</v>
      </c>
      <c r="C71" s="60" t="s">
        <v>443</v>
      </c>
      <c r="D71" s="659" t="s">
        <v>10</v>
      </c>
      <c r="E71" s="297" t="s">
        <v>516</v>
      </c>
      <c r="F71" s="125" t="s">
        <v>109</v>
      </c>
      <c r="G71" s="51">
        <v>0</v>
      </c>
      <c r="H71" s="51">
        <v>0</v>
      </c>
      <c r="I71" s="51">
        <v>0</v>
      </c>
      <c r="J71" s="51">
        <v>0</v>
      </c>
      <c r="K71" s="51">
        <v>0</v>
      </c>
      <c r="L71" s="802" t="s">
        <v>103</v>
      </c>
      <c r="M71" s="7"/>
      <c r="N71" s="7"/>
      <c r="O71" s="7"/>
      <c r="P71" s="7"/>
      <c r="Q71" s="7"/>
      <c r="R71" s="7"/>
      <c r="S71" s="7"/>
      <c r="T71" s="7"/>
      <c r="U71" s="7"/>
      <c r="V71" s="7"/>
      <c r="W71" s="7"/>
      <c r="X71" s="7"/>
      <c r="Y71" s="7"/>
      <c r="Z71" s="7"/>
      <c r="AA71" s="7"/>
      <c r="AB71" s="7"/>
      <c r="AC71" s="7"/>
      <c r="AD71" s="7"/>
      <c r="AE71" s="7"/>
      <c r="AF71" s="7"/>
      <c r="AG71" s="7"/>
      <c r="AH71" s="7"/>
      <c r="AI71" s="7"/>
      <c r="AJ71" s="7"/>
      <c r="AK71" s="7"/>
      <c r="AL71" s="7"/>
      <c r="AM71" s="7"/>
      <c r="AN71" s="7"/>
      <c r="AO71" s="7"/>
      <c r="AP71" s="7"/>
      <c r="AQ71" s="7"/>
      <c r="AR71" s="7"/>
      <c r="AS71" s="7"/>
      <c r="AT71" s="7"/>
      <c r="AU71" s="7"/>
      <c r="AV71" s="7"/>
      <c r="AW71" s="7"/>
      <c r="AX71" s="7"/>
      <c r="AY71" s="7"/>
      <c r="AZ71" s="7"/>
      <c r="BA71" s="7"/>
      <c r="BB71" s="7"/>
      <c r="BC71" s="7"/>
      <c r="BD71" s="7"/>
      <c r="BE71" s="7"/>
      <c r="BF71" s="7"/>
    </row>
    <row r="72" spans="1:58" s="6" customFormat="1" ht="269.25" customHeight="1" x14ac:dyDescent="0.45">
      <c r="A72" s="770"/>
      <c r="B72" s="801"/>
      <c r="C72" s="60" t="s">
        <v>140</v>
      </c>
      <c r="D72" s="659" t="s">
        <v>10</v>
      </c>
      <c r="E72" s="297" t="s">
        <v>516</v>
      </c>
      <c r="F72" s="125" t="s">
        <v>66</v>
      </c>
      <c r="G72" s="51">
        <v>1933.8</v>
      </c>
      <c r="H72" s="51">
        <v>2046</v>
      </c>
      <c r="I72" s="563">
        <v>1024.2</v>
      </c>
      <c r="J72" s="51">
        <v>1498.3</v>
      </c>
      <c r="K72" s="51">
        <v>1603.2</v>
      </c>
      <c r="L72" s="803"/>
      <c r="M72" s="7"/>
      <c r="N72" s="411"/>
      <c r="O72" s="7"/>
      <c r="P72" s="7"/>
      <c r="Q72" s="7"/>
      <c r="R72" s="7"/>
      <c r="S72" s="7"/>
      <c r="T72" s="7"/>
      <c r="U72" s="7"/>
      <c r="V72" s="7"/>
      <c r="W72" s="7"/>
      <c r="X72" s="7"/>
      <c r="Y72" s="7"/>
      <c r="Z72" s="7"/>
      <c r="AA72" s="7"/>
      <c r="AB72" s="7"/>
      <c r="AC72" s="7"/>
      <c r="AD72" s="7"/>
      <c r="AE72" s="7"/>
      <c r="AF72" s="7"/>
      <c r="AG72" s="7"/>
      <c r="AH72" s="7"/>
      <c r="AI72" s="7"/>
      <c r="AJ72" s="7"/>
      <c r="AK72" s="7"/>
      <c r="AL72" s="7"/>
      <c r="AM72" s="7"/>
      <c r="AN72" s="7"/>
      <c r="AO72" s="7"/>
      <c r="AP72" s="7"/>
      <c r="AQ72" s="7"/>
      <c r="AR72" s="7"/>
      <c r="AS72" s="7"/>
      <c r="AT72" s="7"/>
      <c r="AU72" s="7"/>
      <c r="AV72" s="7"/>
      <c r="AW72" s="7"/>
      <c r="AX72" s="7"/>
      <c r="AY72" s="7"/>
      <c r="AZ72" s="7"/>
      <c r="BA72" s="7"/>
      <c r="BB72" s="7"/>
      <c r="BC72" s="7"/>
      <c r="BD72" s="7"/>
      <c r="BE72" s="7"/>
      <c r="BF72" s="7"/>
    </row>
    <row r="73" spans="1:58" s="6" customFormat="1" ht="270.75" customHeight="1" x14ac:dyDescent="0.45">
      <c r="A73" s="770"/>
      <c r="B73" s="801"/>
      <c r="C73" s="60" t="s">
        <v>141</v>
      </c>
      <c r="D73" s="659" t="s">
        <v>10</v>
      </c>
      <c r="E73" s="297" t="s">
        <v>516</v>
      </c>
      <c r="F73" s="125" t="s">
        <v>66</v>
      </c>
      <c r="G73" s="51">
        <v>515.70000000000005</v>
      </c>
      <c r="H73" s="51">
        <v>1163</v>
      </c>
      <c r="I73" s="563">
        <v>1337.5</v>
      </c>
      <c r="J73" s="563">
        <v>3183</v>
      </c>
      <c r="K73" s="563">
        <v>1211.3</v>
      </c>
      <c r="L73" s="803"/>
      <c r="M73" s="7"/>
      <c r="N73" s="411"/>
      <c r="O73" s="7"/>
      <c r="P73" s="7"/>
      <c r="Q73" s="7"/>
      <c r="R73" s="7"/>
      <c r="S73" s="7"/>
      <c r="T73" s="7"/>
      <c r="U73" s="7"/>
      <c r="V73" s="7"/>
      <c r="W73" s="7"/>
      <c r="X73" s="7"/>
      <c r="Y73" s="7"/>
      <c r="Z73" s="7"/>
      <c r="AA73" s="7"/>
      <c r="AB73" s="7"/>
      <c r="AC73" s="7"/>
      <c r="AD73" s="7"/>
      <c r="AE73" s="7"/>
      <c r="AF73" s="7"/>
      <c r="AG73" s="7"/>
      <c r="AH73" s="7"/>
      <c r="AI73" s="7"/>
      <c r="AJ73" s="7"/>
      <c r="AK73" s="7"/>
      <c r="AL73" s="7"/>
      <c r="AM73" s="7"/>
      <c r="AN73" s="7"/>
      <c r="AO73" s="7"/>
      <c r="AP73" s="7"/>
      <c r="AQ73" s="7"/>
      <c r="AR73" s="7"/>
      <c r="AS73" s="7"/>
      <c r="AT73" s="7"/>
      <c r="AU73" s="7"/>
      <c r="AV73" s="7"/>
      <c r="AW73" s="7"/>
      <c r="AX73" s="7"/>
      <c r="AY73" s="7"/>
      <c r="AZ73" s="7"/>
      <c r="BA73" s="7"/>
      <c r="BB73" s="7"/>
      <c r="BC73" s="7"/>
      <c r="BD73" s="7"/>
      <c r="BE73" s="7"/>
      <c r="BF73" s="7"/>
    </row>
    <row r="74" spans="1:58" s="6" customFormat="1" ht="52.5" customHeight="1" x14ac:dyDescent="0.2">
      <c r="A74" s="770"/>
      <c r="B74" s="804" t="s">
        <v>25</v>
      </c>
      <c r="C74" s="804"/>
      <c r="D74" s="804"/>
      <c r="E74" s="804"/>
      <c r="F74" s="49"/>
      <c r="G74" s="150">
        <f>G73+G72+G71</f>
        <v>2449.5</v>
      </c>
      <c r="H74" s="150">
        <f>H73+H72+H71</f>
        <v>3209</v>
      </c>
      <c r="I74" s="150">
        <f>I73+I72+I71</f>
        <v>2361.6999999999998</v>
      </c>
      <c r="J74" s="150">
        <f>J73+J72+J71</f>
        <v>4681.3</v>
      </c>
      <c r="K74" s="150">
        <f>K73+K72+K71</f>
        <v>2814.5</v>
      </c>
      <c r="L74" s="431"/>
      <c r="M74" s="382"/>
      <c r="N74" s="7"/>
      <c r="O74" s="7"/>
      <c r="P74" s="7"/>
      <c r="Q74" s="7"/>
      <c r="R74" s="7"/>
      <c r="S74" s="7"/>
      <c r="T74" s="7"/>
      <c r="U74" s="7"/>
      <c r="V74" s="7"/>
      <c r="W74" s="7"/>
      <c r="X74" s="7"/>
      <c r="Y74" s="7"/>
      <c r="Z74" s="7"/>
      <c r="AA74" s="7"/>
      <c r="AB74" s="7"/>
      <c r="AC74" s="7"/>
      <c r="AD74" s="7"/>
      <c r="AE74" s="7"/>
      <c r="AF74" s="7"/>
      <c r="AG74" s="7"/>
      <c r="AH74" s="7"/>
      <c r="AI74" s="7"/>
      <c r="AJ74" s="7"/>
      <c r="AK74" s="7"/>
      <c r="AL74" s="7"/>
      <c r="AM74" s="7"/>
      <c r="AN74" s="7"/>
      <c r="AO74" s="7"/>
      <c r="AP74" s="7"/>
      <c r="AQ74" s="7"/>
      <c r="AR74" s="7"/>
      <c r="AS74" s="7"/>
      <c r="AT74" s="7"/>
      <c r="AU74" s="7"/>
      <c r="AV74" s="7"/>
      <c r="AW74" s="7"/>
      <c r="AX74" s="7"/>
      <c r="AY74" s="7"/>
      <c r="AZ74" s="7"/>
      <c r="BA74" s="7"/>
      <c r="BB74" s="7"/>
      <c r="BC74" s="7"/>
      <c r="BD74" s="7"/>
      <c r="BE74" s="7"/>
      <c r="BF74" s="7"/>
    </row>
    <row r="75" spans="1:58" ht="33.75" customHeight="1" x14ac:dyDescent="0.2">
      <c r="A75" s="805" t="s">
        <v>136</v>
      </c>
      <c r="B75" s="806"/>
      <c r="C75" s="807"/>
      <c r="D75" s="807"/>
      <c r="E75" s="807"/>
      <c r="F75" s="807"/>
      <c r="G75" s="807"/>
      <c r="H75" s="807"/>
      <c r="I75" s="807"/>
      <c r="J75" s="807"/>
      <c r="K75" s="807"/>
      <c r="L75" s="808"/>
    </row>
    <row r="76" spans="1:58" ht="387" customHeight="1" x14ac:dyDescent="0.2">
      <c r="A76" s="828" t="s">
        <v>235</v>
      </c>
      <c r="B76" s="767" t="s">
        <v>551</v>
      </c>
      <c r="C76" s="831" t="s">
        <v>142</v>
      </c>
      <c r="D76" s="833" t="s">
        <v>10</v>
      </c>
      <c r="E76" s="835" t="s">
        <v>9</v>
      </c>
      <c r="F76" s="837" t="s">
        <v>13</v>
      </c>
      <c r="G76" s="824">
        <v>25071</v>
      </c>
      <c r="H76" s="824">
        <v>34833.599999999999</v>
      </c>
      <c r="I76" s="824">
        <v>27456.799999999999</v>
      </c>
      <c r="J76" s="824">
        <v>33725.199999999997</v>
      </c>
      <c r="K76" s="824">
        <v>34066.400000000001</v>
      </c>
      <c r="L76" s="826" t="s">
        <v>19</v>
      </c>
    </row>
    <row r="77" spans="1:58" ht="58.5" customHeight="1" x14ac:dyDescent="0.2">
      <c r="A77" s="829"/>
      <c r="B77" s="768"/>
      <c r="C77" s="832"/>
      <c r="D77" s="834"/>
      <c r="E77" s="836"/>
      <c r="F77" s="838"/>
      <c r="G77" s="825"/>
      <c r="H77" s="825"/>
      <c r="I77" s="825"/>
      <c r="J77" s="825"/>
      <c r="K77" s="825"/>
      <c r="L77" s="827"/>
    </row>
    <row r="78" spans="1:58" ht="99.75" customHeight="1" x14ac:dyDescent="0.2">
      <c r="A78" s="829"/>
      <c r="B78" s="767" t="s">
        <v>552</v>
      </c>
      <c r="C78" s="329" t="s">
        <v>255</v>
      </c>
      <c r="D78" s="330" t="s">
        <v>10</v>
      </c>
      <c r="E78" s="840" t="s">
        <v>108</v>
      </c>
      <c r="F78" s="331" t="s">
        <v>13</v>
      </c>
      <c r="G78" s="332">
        <v>6007.7</v>
      </c>
      <c r="H78" s="333">
        <v>6938.9</v>
      </c>
      <c r="I78" s="333">
        <v>6879.2</v>
      </c>
      <c r="J78" s="333">
        <v>9202.5</v>
      </c>
      <c r="K78" s="334">
        <v>9254.7000000000007</v>
      </c>
      <c r="L78" s="845" t="s">
        <v>144</v>
      </c>
    </row>
    <row r="79" spans="1:58" ht="165.75" customHeight="1" x14ac:dyDescent="0.45">
      <c r="A79" s="829"/>
      <c r="B79" s="839"/>
      <c r="C79" s="595" t="s">
        <v>422</v>
      </c>
      <c r="D79" s="833">
        <v>2021</v>
      </c>
      <c r="E79" s="836"/>
      <c r="F79" s="837" t="s">
        <v>427</v>
      </c>
      <c r="G79" s="692">
        <f>G80+G81+G82+G83</f>
        <v>900</v>
      </c>
      <c r="H79" s="692">
        <f>H80+H81+H82+H83</f>
        <v>0</v>
      </c>
      <c r="I79" s="692">
        <f>I80+I81+I82+I83</f>
        <v>0</v>
      </c>
      <c r="J79" s="692">
        <f>J80+J81+J82+J83</f>
        <v>0</v>
      </c>
      <c r="K79" s="336">
        <f>K80+K81+K82+K83</f>
        <v>0</v>
      </c>
      <c r="L79" s="846"/>
      <c r="N79" s="412"/>
    </row>
    <row r="80" spans="1:58" ht="51" customHeight="1" x14ac:dyDescent="0.2">
      <c r="A80" s="829"/>
      <c r="B80" s="839"/>
      <c r="C80" s="337" t="s">
        <v>423</v>
      </c>
      <c r="D80" s="834"/>
      <c r="E80" s="836"/>
      <c r="F80" s="838"/>
      <c r="G80" s="321">
        <v>15</v>
      </c>
      <c r="H80" s="322">
        <v>0</v>
      </c>
      <c r="I80" s="322">
        <v>0</v>
      </c>
      <c r="J80" s="322">
        <v>0</v>
      </c>
      <c r="K80" s="338">
        <v>0</v>
      </c>
      <c r="L80" s="846"/>
    </row>
    <row r="81" spans="1:12" ht="50.25" customHeight="1" x14ac:dyDescent="0.2">
      <c r="A81" s="829"/>
      <c r="B81" s="839"/>
      <c r="C81" s="337" t="s">
        <v>424</v>
      </c>
      <c r="D81" s="834"/>
      <c r="E81" s="836"/>
      <c r="F81" s="838"/>
      <c r="G81" s="321">
        <v>15</v>
      </c>
      <c r="H81" s="322">
        <v>0</v>
      </c>
      <c r="I81" s="322">
        <v>0</v>
      </c>
      <c r="J81" s="322">
        <v>0</v>
      </c>
      <c r="K81" s="338">
        <v>0</v>
      </c>
      <c r="L81" s="846"/>
    </row>
    <row r="82" spans="1:12" ht="36" customHeight="1" x14ac:dyDescent="0.2">
      <c r="A82" s="829"/>
      <c r="B82" s="839"/>
      <c r="C82" s="337" t="s">
        <v>425</v>
      </c>
      <c r="D82" s="834"/>
      <c r="E82" s="836"/>
      <c r="F82" s="838"/>
      <c r="G82" s="321">
        <v>370</v>
      </c>
      <c r="H82" s="322">
        <v>0</v>
      </c>
      <c r="I82" s="322">
        <v>0</v>
      </c>
      <c r="J82" s="322">
        <v>0</v>
      </c>
      <c r="K82" s="338">
        <v>0</v>
      </c>
      <c r="L82" s="846"/>
    </row>
    <row r="83" spans="1:12" ht="33" customHeight="1" x14ac:dyDescent="0.2">
      <c r="A83" s="829"/>
      <c r="B83" s="839"/>
      <c r="C83" s="327" t="s">
        <v>426</v>
      </c>
      <c r="D83" s="847"/>
      <c r="E83" s="841"/>
      <c r="F83" s="848"/>
      <c r="G83" s="339">
        <v>500</v>
      </c>
      <c r="H83" s="339">
        <v>0</v>
      </c>
      <c r="I83" s="339">
        <v>0</v>
      </c>
      <c r="J83" s="339">
        <v>0</v>
      </c>
      <c r="K83" s="340">
        <v>0</v>
      </c>
      <c r="L83" s="846"/>
    </row>
    <row r="84" spans="1:12" ht="82.5" customHeight="1" x14ac:dyDescent="0.2">
      <c r="A84" s="829"/>
      <c r="B84" s="842" t="s">
        <v>547</v>
      </c>
      <c r="C84" s="422" t="s">
        <v>545</v>
      </c>
      <c r="D84" s="849" t="s">
        <v>440</v>
      </c>
      <c r="E84" s="851" t="s">
        <v>460</v>
      </c>
      <c r="F84" s="853" t="s">
        <v>411</v>
      </c>
      <c r="G84" s="351"/>
      <c r="H84" s="351">
        <v>6498.8</v>
      </c>
      <c r="I84" s="351">
        <v>8100</v>
      </c>
      <c r="J84" s="351">
        <f>10675.7-61.4</f>
        <v>10614.300000000001</v>
      </c>
      <c r="K84" s="352">
        <v>11001.3</v>
      </c>
      <c r="L84" s="855" t="s">
        <v>459</v>
      </c>
    </row>
    <row r="85" spans="1:12" ht="53.25" customHeight="1" x14ac:dyDescent="0.2">
      <c r="A85" s="829"/>
      <c r="B85" s="843"/>
      <c r="C85" s="468" t="s">
        <v>546</v>
      </c>
      <c r="D85" s="850"/>
      <c r="E85" s="852"/>
      <c r="F85" s="854"/>
      <c r="G85" s="351"/>
      <c r="H85" s="351"/>
      <c r="I85" s="328">
        <v>14</v>
      </c>
      <c r="J85" s="351"/>
      <c r="K85" s="352"/>
      <c r="L85" s="856"/>
    </row>
    <row r="86" spans="1:12" ht="168" customHeight="1" x14ac:dyDescent="0.2">
      <c r="A86" s="829"/>
      <c r="B86" s="843"/>
      <c r="C86" s="708" t="s">
        <v>444</v>
      </c>
      <c r="D86" s="850"/>
      <c r="E86" s="691" t="s">
        <v>461</v>
      </c>
      <c r="F86" s="854"/>
      <c r="G86" s="351"/>
      <c r="H86" s="351"/>
      <c r="I86" s="351"/>
      <c r="J86" s="351"/>
      <c r="K86" s="352"/>
      <c r="L86" s="856"/>
    </row>
    <row r="87" spans="1:12" ht="199.5" customHeight="1" x14ac:dyDescent="0.2">
      <c r="A87" s="829"/>
      <c r="B87" s="843"/>
      <c r="C87" s="422" t="s">
        <v>445</v>
      </c>
      <c r="D87" s="850"/>
      <c r="E87" s="614" t="s">
        <v>462</v>
      </c>
      <c r="F87" s="854"/>
      <c r="G87" s="351"/>
      <c r="H87" s="351"/>
      <c r="I87" s="351"/>
      <c r="J87" s="351"/>
      <c r="K87" s="352"/>
      <c r="L87" s="857"/>
    </row>
    <row r="88" spans="1:12" ht="159" customHeight="1" x14ac:dyDescent="0.2">
      <c r="A88" s="829"/>
      <c r="B88" s="695"/>
      <c r="C88" s="422" t="s">
        <v>446</v>
      </c>
      <c r="D88" s="850"/>
      <c r="E88" s="614" t="s">
        <v>460</v>
      </c>
      <c r="F88" s="854"/>
      <c r="G88" s="351"/>
      <c r="H88" s="351"/>
      <c r="I88" s="351"/>
      <c r="J88" s="351"/>
      <c r="K88" s="352"/>
      <c r="L88" s="857"/>
    </row>
    <row r="89" spans="1:12" ht="183" customHeight="1" x14ac:dyDescent="0.2">
      <c r="A89" s="829"/>
      <c r="B89" s="859"/>
      <c r="C89" s="422" t="s">
        <v>612</v>
      </c>
      <c r="D89" s="850"/>
      <c r="E89" s="851" t="s">
        <v>614</v>
      </c>
      <c r="F89" s="854"/>
      <c r="G89" s="328"/>
      <c r="H89" s="328"/>
      <c r="I89" s="328"/>
      <c r="J89" s="617">
        <f>J90</f>
        <v>72</v>
      </c>
      <c r="K89" s="618">
        <f>K90</f>
        <v>28.8</v>
      </c>
      <c r="L89" s="857"/>
    </row>
    <row r="90" spans="1:12" ht="81" customHeight="1" x14ac:dyDescent="0.2">
      <c r="A90" s="829"/>
      <c r="B90" s="857"/>
      <c r="C90" s="616" t="s">
        <v>613</v>
      </c>
      <c r="D90" s="850"/>
      <c r="E90" s="860"/>
      <c r="F90" s="854"/>
      <c r="G90" s="328"/>
      <c r="H90" s="328"/>
      <c r="I90" s="328"/>
      <c r="J90" s="328">
        <v>72</v>
      </c>
      <c r="K90" s="341">
        <v>28.8</v>
      </c>
      <c r="L90" s="857"/>
    </row>
    <row r="91" spans="1:12" ht="186" customHeight="1" x14ac:dyDescent="0.2">
      <c r="A91" s="829"/>
      <c r="B91" s="695"/>
      <c r="C91" s="422" t="s">
        <v>448</v>
      </c>
      <c r="D91" s="850"/>
      <c r="E91" s="614" t="s">
        <v>464</v>
      </c>
      <c r="F91" s="854"/>
      <c r="G91" s="328"/>
      <c r="H91" s="328"/>
      <c r="I91" s="328"/>
      <c r="J91" s="328"/>
      <c r="K91" s="341"/>
      <c r="L91" s="857"/>
    </row>
    <row r="92" spans="1:12" ht="120" customHeight="1" x14ac:dyDescent="0.2">
      <c r="A92" s="829"/>
      <c r="B92" s="695"/>
      <c r="C92" s="422" t="s">
        <v>449</v>
      </c>
      <c r="D92" s="850"/>
      <c r="E92" s="614" t="s">
        <v>465</v>
      </c>
      <c r="F92" s="854"/>
      <c r="G92" s="328"/>
      <c r="H92" s="328"/>
      <c r="I92" s="328"/>
      <c r="J92" s="328"/>
      <c r="K92" s="341"/>
      <c r="L92" s="857"/>
    </row>
    <row r="93" spans="1:12" ht="127.5" customHeight="1" x14ac:dyDescent="0.2">
      <c r="A93" s="829"/>
      <c r="B93" s="695"/>
      <c r="C93" s="422" t="s">
        <v>450</v>
      </c>
      <c r="D93" s="850"/>
      <c r="E93" s="614" t="s">
        <v>466</v>
      </c>
      <c r="F93" s="854"/>
      <c r="G93" s="328"/>
      <c r="H93" s="328"/>
      <c r="I93" s="328"/>
      <c r="J93" s="328"/>
      <c r="K93" s="341"/>
      <c r="L93" s="857"/>
    </row>
    <row r="94" spans="1:12" ht="223.5" customHeight="1" x14ac:dyDescent="0.2">
      <c r="A94" s="829"/>
      <c r="B94" s="695"/>
      <c r="C94" s="422" t="s">
        <v>451</v>
      </c>
      <c r="D94" s="850"/>
      <c r="E94" s="614" t="s">
        <v>467</v>
      </c>
      <c r="F94" s="854"/>
      <c r="G94" s="328"/>
      <c r="H94" s="328"/>
      <c r="I94" s="328"/>
      <c r="J94" s="328"/>
      <c r="K94" s="341"/>
      <c r="L94" s="857"/>
    </row>
    <row r="95" spans="1:12" ht="138" customHeight="1" x14ac:dyDescent="0.2">
      <c r="A95" s="829"/>
      <c r="B95" s="695"/>
      <c r="C95" s="422" t="s">
        <v>550</v>
      </c>
      <c r="D95" s="850"/>
      <c r="E95" s="614" t="s">
        <v>468</v>
      </c>
      <c r="F95" s="854"/>
      <c r="G95" s="351"/>
      <c r="H95" s="351"/>
      <c r="I95" s="351"/>
      <c r="J95" s="351"/>
      <c r="K95" s="352"/>
      <c r="L95" s="857"/>
    </row>
    <row r="96" spans="1:12" ht="117.75" customHeight="1" x14ac:dyDescent="0.2">
      <c r="A96" s="829"/>
      <c r="B96" s="695"/>
      <c r="C96" s="422" t="s">
        <v>475</v>
      </c>
      <c r="D96" s="850"/>
      <c r="E96" s="614" t="s">
        <v>460</v>
      </c>
      <c r="F96" s="854"/>
      <c r="G96" s="328"/>
      <c r="H96" s="328"/>
      <c r="I96" s="328"/>
      <c r="J96" s="328"/>
      <c r="K96" s="341"/>
      <c r="L96" s="857"/>
    </row>
    <row r="97" spans="1:13" ht="197.25" customHeight="1" x14ac:dyDescent="0.2">
      <c r="A97" s="829"/>
      <c r="B97" s="695"/>
      <c r="C97" s="423" t="s">
        <v>476</v>
      </c>
      <c r="D97" s="850"/>
      <c r="E97" s="691" t="s">
        <v>469</v>
      </c>
      <c r="F97" s="854"/>
      <c r="G97" s="342"/>
      <c r="H97" s="342"/>
      <c r="I97" s="342"/>
      <c r="J97" s="342"/>
      <c r="K97" s="343"/>
      <c r="L97" s="858"/>
    </row>
    <row r="98" spans="1:13" ht="257.25" customHeight="1" x14ac:dyDescent="0.2">
      <c r="A98" s="829"/>
      <c r="B98" s="695"/>
      <c r="C98" s="716" t="s">
        <v>529</v>
      </c>
      <c r="D98" s="850"/>
      <c r="E98" s="615" t="s">
        <v>538</v>
      </c>
      <c r="F98" s="131" t="s">
        <v>611</v>
      </c>
      <c r="G98" s="342"/>
      <c r="H98" s="374">
        <v>88.4</v>
      </c>
      <c r="I98" s="574">
        <v>3455.2</v>
      </c>
      <c r="J98" s="374">
        <v>4945</v>
      </c>
      <c r="K98" s="538">
        <v>5645</v>
      </c>
      <c r="L98" s="666" t="s">
        <v>494</v>
      </c>
    </row>
    <row r="99" spans="1:13" ht="144" customHeight="1" x14ac:dyDescent="0.2">
      <c r="A99" s="829"/>
      <c r="B99" s="695"/>
      <c r="C99" s="423" t="s">
        <v>618</v>
      </c>
      <c r="D99" s="850"/>
      <c r="E99" s="615" t="s">
        <v>619</v>
      </c>
      <c r="F99" s="537" t="s">
        <v>411</v>
      </c>
      <c r="G99" s="342"/>
      <c r="H99" s="374"/>
      <c r="I99" s="574"/>
      <c r="J99" s="374">
        <v>310.3</v>
      </c>
      <c r="K99" s="538">
        <v>250</v>
      </c>
      <c r="L99" s="694" t="s">
        <v>620</v>
      </c>
    </row>
    <row r="100" spans="1:13" ht="63" customHeight="1" x14ac:dyDescent="0.2">
      <c r="A100" s="829"/>
      <c r="B100" s="842" t="s">
        <v>574</v>
      </c>
      <c r="C100" s="423" t="s">
        <v>576</v>
      </c>
      <c r="D100" s="850"/>
      <c r="E100" s="615" t="s">
        <v>6</v>
      </c>
      <c r="F100" s="537" t="s">
        <v>109</v>
      </c>
      <c r="G100" s="342"/>
      <c r="H100" s="374"/>
      <c r="I100" s="574"/>
      <c r="J100" s="342"/>
      <c r="K100" s="343"/>
      <c r="L100" s="792" t="s">
        <v>575</v>
      </c>
    </row>
    <row r="101" spans="1:13" ht="47.25" customHeight="1" x14ac:dyDescent="0.2">
      <c r="A101" s="829"/>
      <c r="B101" s="843"/>
      <c r="C101" s="423" t="s">
        <v>577</v>
      </c>
      <c r="D101" s="850"/>
      <c r="E101" s="615" t="s">
        <v>6</v>
      </c>
      <c r="F101" s="537" t="s">
        <v>109</v>
      </c>
      <c r="G101" s="342"/>
      <c r="H101" s="374"/>
      <c r="I101" s="700"/>
      <c r="J101" s="342"/>
      <c r="K101" s="343"/>
      <c r="L101" s="793"/>
    </row>
    <row r="102" spans="1:13" ht="91.5" customHeight="1" x14ac:dyDescent="0.2">
      <c r="A102" s="829"/>
      <c r="B102" s="843"/>
      <c r="C102" s="716" t="s">
        <v>578</v>
      </c>
      <c r="D102" s="850"/>
      <c r="E102" s="615" t="s">
        <v>6</v>
      </c>
      <c r="F102" s="537" t="s">
        <v>109</v>
      </c>
      <c r="G102" s="342"/>
      <c r="H102" s="374"/>
      <c r="I102" s="700"/>
      <c r="J102" s="342"/>
      <c r="K102" s="343"/>
      <c r="L102" s="793"/>
    </row>
    <row r="103" spans="1:13" ht="79.5" customHeight="1" x14ac:dyDescent="0.2">
      <c r="A103" s="829"/>
      <c r="B103" s="844"/>
      <c r="C103" s="423" t="s">
        <v>579</v>
      </c>
      <c r="D103" s="850"/>
      <c r="E103" s="615" t="s">
        <v>6</v>
      </c>
      <c r="F103" s="537" t="s">
        <v>109</v>
      </c>
      <c r="G103" s="342"/>
      <c r="H103" s="374"/>
      <c r="I103" s="700"/>
      <c r="J103" s="342"/>
      <c r="K103" s="343"/>
      <c r="L103" s="794"/>
    </row>
    <row r="104" spans="1:13" ht="42" customHeight="1" x14ac:dyDescent="0.2">
      <c r="A104" s="830"/>
      <c r="B104" s="861" t="s">
        <v>25</v>
      </c>
      <c r="C104" s="861"/>
      <c r="D104" s="861"/>
      <c r="E104" s="861"/>
      <c r="F104" s="344"/>
      <c r="G104" s="228">
        <f>G76+G78+G79+G84+G95+G103+G98</f>
        <v>31978.7</v>
      </c>
      <c r="H104" s="228">
        <f t="shared" ref="H104:I104" si="6">H76+H78+H79+H84+H95+H103+H98</f>
        <v>48359.700000000004</v>
      </c>
      <c r="I104" s="228">
        <f t="shared" si="6"/>
        <v>45891.199999999997</v>
      </c>
      <c r="J104" s="228">
        <f>J76+J78+J79+J84+J95+J103+J98+J89+J99</f>
        <v>58869.3</v>
      </c>
      <c r="K104" s="228">
        <f>K76+K78+K79+K84+K95+K103+K98+K89+K99</f>
        <v>60246.200000000012</v>
      </c>
      <c r="L104" s="344"/>
      <c r="M104" s="383"/>
    </row>
    <row r="105" spans="1:13" ht="36" customHeight="1" x14ac:dyDescent="0.2">
      <c r="A105" s="862" t="s">
        <v>363</v>
      </c>
      <c r="B105" s="863"/>
      <c r="C105" s="864"/>
      <c r="D105" s="863"/>
      <c r="E105" s="863"/>
      <c r="F105" s="863"/>
      <c r="G105" s="863"/>
      <c r="H105" s="863"/>
      <c r="I105" s="863"/>
      <c r="J105" s="863"/>
      <c r="K105" s="863"/>
      <c r="L105" s="865"/>
    </row>
    <row r="106" spans="1:13" ht="168.75" customHeight="1" x14ac:dyDescent="0.2">
      <c r="A106" s="737" t="s">
        <v>236</v>
      </c>
      <c r="B106" s="866" t="s">
        <v>399</v>
      </c>
      <c r="C106" s="434" t="s">
        <v>628</v>
      </c>
      <c r="D106" s="869" t="s">
        <v>10</v>
      </c>
      <c r="E106" s="872" t="s">
        <v>406</v>
      </c>
      <c r="F106" s="742" t="s">
        <v>13</v>
      </c>
      <c r="G106" s="44">
        <f>G107+G108+G109+G110+G111+G114</f>
        <v>104.3</v>
      </c>
      <c r="H106" s="44">
        <v>184.3</v>
      </c>
      <c r="I106" s="44">
        <v>0</v>
      </c>
      <c r="J106" s="44">
        <v>93.4</v>
      </c>
      <c r="K106" s="44">
        <v>102.3</v>
      </c>
      <c r="L106" s="876" t="s">
        <v>357</v>
      </c>
    </row>
    <row r="107" spans="1:13" ht="32.25" customHeight="1" x14ac:dyDescent="0.2">
      <c r="A107" s="738"/>
      <c r="B107" s="867"/>
      <c r="C107" s="720" t="s">
        <v>453</v>
      </c>
      <c r="D107" s="870"/>
      <c r="E107" s="873"/>
      <c r="F107" s="875"/>
      <c r="G107" s="347">
        <v>14.1</v>
      </c>
      <c r="H107" s="347">
        <v>0</v>
      </c>
      <c r="I107" s="347">
        <v>0</v>
      </c>
      <c r="J107" s="347">
        <v>0</v>
      </c>
      <c r="K107" s="347">
        <v>0</v>
      </c>
      <c r="L107" s="877"/>
    </row>
    <row r="108" spans="1:13" ht="31.5" customHeight="1" x14ac:dyDescent="0.2">
      <c r="A108" s="738"/>
      <c r="B108" s="867"/>
      <c r="C108" s="345" t="s">
        <v>454</v>
      </c>
      <c r="D108" s="870"/>
      <c r="E108" s="873"/>
      <c r="F108" s="875"/>
      <c r="G108" s="347">
        <v>14</v>
      </c>
      <c r="H108" s="347">
        <v>0</v>
      </c>
      <c r="I108" s="347">
        <v>0</v>
      </c>
      <c r="J108" s="347">
        <v>0</v>
      </c>
      <c r="K108" s="347">
        <v>0</v>
      </c>
      <c r="L108" s="877"/>
    </row>
    <row r="109" spans="1:13" ht="31.5" customHeight="1" x14ac:dyDescent="0.2">
      <c r="A109" s="738"/>
      <c r="B109" s="867"/>
      <c r="C109" s="345" t="s">
        <v>455</v>
      </c>
      <c r="D109" s="870"/>
      <c r="E109" s="873"/>
      <c r="F109" s="875"/>
      <c r="G109" s="347">
        <v>14.2</v>
      </c>
      <c r="H109" s="347">
        <v>0</v>
      </c>
      <c r="I109" s="347">
        <v>0</v>
      </c>
      <c r="J109" s="347">
        <v>0</v>
      </c>
      <c r="K109" s="347">
        <v>0</v>
      </c>
      <c r="L109" s="877"/>
    </row>
    <row r="110" spans="1:13" ht="20.25" customHeight="1" x14ac:dyDescent="0.2">
      <c r="A110" s="738"/>
      <c r="B110" s="867"/>
      <c r="C110" s="345" t="s">
        <v>456</v>
      </c>
      <c r="D110" s="870"/>
      <c r="E110" s="873"/>
      <c r="F110" s="875"/>
      <c r="G110" s="347">
        <v>25</v>
      </c>
      <c r="H110" s="347">
        <v>0</v>
      </c>
      <c r="I110" s="347">
        <v>0</v>
      </c>
      <c r="J110" s="347">
        <v>0</v>
      </c>
      <c r="K110" s="347">
        <v>0</v>
      </c>
      <c r="L110" s="877"/>
    </row>
    <row r="111" spans="1:13" ht="33" customHeight="1" x14ac:dyDescent="0.2">
      <c r="A111" s="738"/>
      <c r="B111" s="867"/>
      <c r="C111" s="345" t="s">
        <v>457</v>
      </c>
      <c r="D111" s="870"/>
      <c r="E111" s="873"/>
      <c r="F111" s="875"/>
      <c r="G111" s="347">
        <v>29.3</v>
      </c>
      <c r="H111" s="347">
        <v>0</v>
      </c>
      <c r="I111" s="347">
        <v>0</v>
      </c>
      <c r="J111" s="347">
        <v>18.7</v>
      </c>
      <c r="K111" s="347">
        <v>0</v>
      </c>
      <c r="L111" s="877"/>
    </row>
    <row r="112" spans="1:13" ht="33" customHeight="1" x14ac:dyDescent="0.2">
      <c r="A112" s="738"/>
      <c r="B112" s="867"/>
      <c r="C112" s="346" t="s">
        <v>458</v>
      </c>
      <c r="D112" s="870"/>
      <c r="E112" s="873"/>
      <c r="F112" s="875"/>
      <c r="G112" s="347">
        <v>7.7</v>
      </c>
      <c r="H112" s="347">
        <v>0</v>
      </c>
      <c r="I112" s="347">
        <v>0</v>
      </c>
      <c r="J112" s="347">
        <v>18.600000000000001</v>
      </c>
      <c r="K112" s="347">
        <v>0</v>
      </c>
      <c r="L112" s="877"/>
    </row>
    <row r="113" spans="1:13" ht="46.5" customHeight="1" x14ac:dyDescent="0.2">
      <c r="A113" s="738"/>
      <c r="B113" s="867"/>
      <c r="C113" s="720" t="s">
        <v>621</v>
      </c>
      <c r="D113" s="870"/>
      <c r="E113" s="873"/>
      <c r="F113" s="875"/>
      <c r="G113" s="347">
        <v>0</v>
      </c>
      <c r="H113" s="347">
        <v>0</v>
      </c>
      <c r="I113" s="347">
        <v>0</v>
      </c>
      <c r="J113" s="347">
        <v>37.200000000000003</v>
      </c>
      <c r="K113" s="347">
        <v>0</v>
      </c>
      <c r="L113" s="877"/>
    </row>
    <row r="114" spans="1:13" ht="21.75" customHeight="1" x14ac:dyDescent="0.2">
      <c r="A114" s="738"/>
      <c r="B114" s="868"/>
      <c r="C114" s="346" t="s">
        <v>622</v>
      </c>
      <c r="D114" s="871"/>
      <c r="E114" s="874"/>
      <c r="F114" s="743"/>
      <c r="G114" s="347">
        <v>7.7</v>
      </c>
      <c r="H114" s="347">
        <v>0</v>
      </c>
      <c r="I114" s="347">
        <v>0</v>
      </c>
      <c r="J114" s="347">
        <v>18.7</v>
      </c>
      <c r="K114" s="347">
        <v>0</v>
      </c>
      <c r="L114" s="878"/>
    </row>
    <row r="115" spans="1:13" ht="216" customHeight="1" x14ac:dyDescent="0.2">
      <c r="A115" s="738"/>
      <c r="B115" s="718" t="s">
        <v>378</v>
      </c>
      <c r="C115" s="717" t="s">
        <v>379</v>
      </c>
      <c r="D115" s="659" t="s">
        <v>10</v>
      </c>
      <c r="E115" s="231" t="s">
        <v>380</v>
      </c>
      <c r="F115" s="655" t="s">
        <v>13</v>
      </c>
      <c r="G115" s="50">
        <v>0</v>
      </c>
      <c r="H115" s="50">
        <v>10</v>
      </c>
      <c r="I115" s="50">
        <v>0</v>
      </c>
      <c r="J115" s="50">
        <v>0</v>
      </c>
      <c r="K115" s="50">
        <v>0</v>
      </c>
      <c r="L115" s="719" t="s">
        <v>381</v>
      </c>
    </row>
    <row r="116" spans="1:13" ht="237.75" customHeight="1" x14ac:dyDescent="0.2">
      <c r="A116" s="738"/>
      <c r="B116" s="669" t="s">
        <v>261</v>
      </c>
      <c r="C116" s="721" t="s">
        <v>387</v>
      </c>
      <c r="D116" s="670" t="s">
        <v>10</v>
      </c>
      <c r="E116" s="180" t="s">
        <v>386</v>
      </c>
      <c r="F116" s="679" t="s">
        <v>13</v>
      </c>
      <c r="G116" s="55">
        <v>39.799999999999997</v>
      </c>
      <c r="H116" s="55">
        <v>80</v>
      </c>
      <c r="I116" s="561">
        <v>25</v>
      </c>
      <c r="J116" s="561">
        <v>50</v>
      </c>
      <c r="K116" s="561">
        <v>50</v>
      </c>
      <c r="L116" s="285" t="s">
        <v>385</v>
      </c>
    </row>
    <row r="117" spans="1:13" ht="102" customHeight="1" x14ac:dyDescent="0.2">
      <c r="A117" s="738"/>
      <c r="B117" s="778" t="s">
        <v>145</v>
      </c>
      <c r="C117" s="53" t="s">
        <v>146</v>
      </c>
      <c r="D117" s="670" t="s">
        <v>10</v>
      </c>
      <c r="E117" s="596" t="s">
        <v>32</v>
      </c>
      <c r="F117" s="679" t="s">
        <v>33</v>
      </c>
      <c r="G117" s="55"/>
      <c r="H117" s="55"/>
      <c r="I117" s="55"/>
      <c r="J117" s="55"/>
      <c r="K117" s="68"/>
      <c r="L117" s="679" t="s">
        <v>17</v>
      </c>
      <c r="M117" s="2"/>
    </row>
    <row r="118" spans="1:13" ht="178.5" customHeight="1" x14ac:dyDescent="0.2">
      <c r="A118" s="738"/>
      <c r="B118" s="780"/>
      <c r="C118" s="53" t="s">
        <v>147</v>
      </c>
      <c r="D118" s="670" t="s">
        <v>10</v>
      </c>
      <c r="E118" s="238" t="s">
        <v>393</v>
      </c>
      <c r="F118" s="285" t="s">
        <v>30</v>
      </c>
      <c r="G118" s="55"/>
      <c r="H118" s="55"/>
      <c r="I118" s="55"/>
      <c r="J118" s="55"/>
      <c r="K118" s="68"/>
      <c r="L118" s="679" t="s">
        <v>392</v>
      </c>
      <c r="M118" s="2"/>
    </row>
    <row r="119" spans="1:13" ht="302.25" customHeight="1" x14ac:dyDescent="0.2">
      <c r="A119" s="738"/>
      <c r="B119" s="304" t="s">
        <v>274</v>
      </c>
      <c r="C119" s="585" t="s">
        <v>388</v>
      </c>
      <c r="D119" s="670" t="s">
        <v>10</v>
      </c>
      <c r="E119" s="596" t="s">
        <v>389</v>
      </c>
      <c r="F119" s="285" t="s">
        <v>30</v>
      </c>
      <c r="G119" s="55"/>
      <c r="H119" s="55"/>
      <c r="I119" s="55"/>
      <c r="J119" s="55"/>
      <c r="K119" s="68"/>
      <c r="L119" s="679" t="s">
        <v>35</v>
      </c>
      <c r="M119" s="2"/>
    </row>
    <row r="120" spans="1:13" ht="127.5" customHeight="1" x14ac:dyDescent="0.2">
      <c r="A120" s="738"/>
      <c r="B120" s="69"/>
      <c r="C120" s="585" t="s">
        <v>269</v>
      </c>
      <c r="D120" s="670" t="s">
        <v>10</v>
      </c>
      <c r="E120" s="722" t="s">
        <v>390</v>
      </c>
      <c r="F120" s="41" t="s">
        <v>13</v>
      </c>
      <c r="G120" s="55">
        <v>0</v>
      </c>
      <c r="H120" s="55">
        <v>100</v>
      </c>
      <c r="I120" s="561">
        <v>0</v>
      </c>
      <c r="J120" s="561">
        <v>1000</v>
      </c>
      <c r="K120" s="561">
        <v>1000</v>
      </c>
      <c r="L120" s="655" t="s">
        <v>20</v>
      </c>
      <c r="M120" s="2"/>
    </row>
    <row r="121" spans="1:13" ht="174.75" customHeight="1" x14ac:dyDescent="0.2">
      <c r="A121" s="738"/>
      <c r="B121" s="669" t="s">
        <v>279</v>
      </c>
      <c r="C121" s="238" t="s">
        <v>394</v>
      </c>
      <c r="D121" s="670" t="s">
        <v>10</v>
      </c>
      <c r="E121" s="596" t="s">
        <v>391</v>
      </c>
      <c r="F121" s="285" t="s">
        <v>30</v>
      </c>
      <c r="G121" s="55"/>
      <c r="H121" s="55"/>
      <c r="I121" s="55"/>
      <c r="J121" s="55"/>
      <c r="K121" s="68"/>
      <c r="L121" s="679" t="s">
        <v>34</v>
      </c>
      <c r="M121" s="2"/>
    </row>
    <row r="122" spans="1:13" ht="30" customHeight="1" x14ac:dyDescent="0.2">
      <c r="A122" s="739"/>
      <c r="B122" s="701" t="s">
        <v>25</v>
      </c>
      <c r="C122" s="70"/>
      <c r="D122" s="70"/>
      <c r="E122" s="689"/>
      <c r="F122" s="41"/>
      <c r="G122" s="59">
        <f>G121+G120+G119+G118+G117+G116+G115+G106</f>
        <v>144.1</v>
      </c>
      <c r="H122" s="59">
        <f t="shared" ref="H122:K122" si="7">H121+H120+H119+H118+H117+H116+H115+H106</f>
        <v>374.3</v>
      </c>
      <c r="I122" s="59">
        <f t="shared" si="7"/>
        <v>25</v>
      </c>
      <c r="J122" s="59">
        <f t="shared" si="7"/>
        <v>1143.4000000000001</v>
      </c>
      <c r="K122" s="59">
        <f t="shared" si="7"/>
        <v>1152.3</v>
      </c>
      <c r="L122" s="679"/>
      <c r="M122" s="384">
        <f>G122+H122+I122+J122+K122</f>
        <v>2839.1000000000004</v>
      </c>
    </row>
    <row r="123" spans="1:13" ht="65.25" customHeight="1" x14ac:dyDescent="0.2">
      <c r="A123" s="752" t="s">
        <v>143</v>
      </c>
      <c r="B123" s="752"/>
      <c r="C123" s="752"/>
      <c r="D123" s="752"/>
      <c r="E123" s="752"/>
      <c r="F123" s="752"/>
      <c r="G123" s="752"/>
      <c r="H123" s="752"/>
      <c r="I123" s="752"/>
      <c r="J123" s="752"/>
      <c r="K123" s="752"/>
      <c r="L123" s="752"/>
    </row>
    <row r="124" spans="1:13" ht="363" customHeight="1" x14ac:dyDescent="0.2">
      <c r="A124" s="770" t="s">
        <v>233</v>
      </c>
      <c r="B124" s="771" t="s">
        <v>148</v>
      </c>
      <c r="C124" s="53" t="s">
        <v>149</v>
      </c>
      <c r="D124" s="670" t="s">
        <v>10</v>
      </c>
      <c r="E124" s="461" t="s">
        <v>300</v>
      </c>
      <c r="F124" s="41" t="s">
        <v>270</v>
      </c>
      <c r="G124" s="55"/>
      <c r="H124" s="62"/>
      <c r="I124" s="62"/>
      <c r="J124" s="62"/>
      <c r="K124" s="68"/>
      <c r="L124" s="704" t="s">
        <v>157</v>
      </c>
    </row>
    <row r="125" spans="1:13" ht="135" customHeight="1" x14ac:dyDescent="0.2">
      <c r="A125" s="770"/>
      <c r="B125" s="771"/>
      <c r="C125" s="53" t="s">
        <v>150</v>
      </c>
      <c r="D125" s="670" t="s">
        <v>10</v>
      </c>
      <c r="E125" s="671" t="s">
        <v>76</v>
      </c>
      <c r="F125" s="41" t="s">
        <v>33</v>
      </c>
      <c r="G125" s="55"/>
      <c r="H125" s="62"/>
      <c r="I125" s="62"/>
      <c r="J125" s="62"/>
      <c r="K125" s="68"/>
      <c r="L125" s="679" t="s">
        <v>95</v>
      </c>
    </row>
    <row r="126" spans="1:13" ht="350.25" customHeight="1" x14ac:dyDescent="0.2">
      <c r="A126" s="770"/>
      <c r="B126" s="669" t="s">
        <v>284</v>
      </c>
      <c r="C126" s="60" t="s">
        <v>151</v>
      </c>
      <c r="D126" s="670" t="s">
        <v>10</v>
      </c>
      <c r="E126" s="670" t="s">
        <v>77</v>
      </c>
      <c r="F126" s="277" t="s">
        <v>30</v>
      </c>
      <c r="G126" s="55"/>
      <c r="H126" s="62"/>
      <c r="I126" s="62"/>
      <c r="J126" s="62"/>
      <c r="K126" s="68"/>
      <c r="L126" s="679" t="s">
        <v>94</v>
      </c>
    </row>
    <row r="127" spans="1:13" ht="297" customHeight="1" x14ac:dyDescent="0.2">
      <c r="A127" s="770"/>
      <c r="B127" s="669" t="s">
        <v>152</v>
      </c>
      <c r="C127" s="280" t="s">
        <v>280</v>
      </c>
      <c r="D127" s="670" t="s">
        <v>10</v>
      </c>
      <c r="E127" s="670" t="s">
        <v>78</v>
      </c>
      <c r="F127" s="41" t="s">
        <v>33</v>
      </c>
      <c r="G127" s="55"/>
      <c r="H127" s="62"/>
      <c r="I127" s="62"/>
      <c r="J127" s="62"/>
      <c r="K127" s="68"/>
      <c r="L127" s="679" t="s">
        <v>96</v>
      </c>
    </row>
    <row r="128" spans="1:13" ht="287.25" customHeight="1" x14ac:dyDescent="0.2">
      <c r="A128" s="770"/>
      <c r="B128" s="669" t="s">
        <v>153</v>
      </c>
      <c r="C128" s="585" t="s">
        <v>154</v>
      </c>
      <c r="D128" s="670" t="s">
        <v>10</v>
      </c>
      <c r="E128" s="670" t="s">
        <v>78</v>
      </c>
      <c r="F128" s="41" t="s">
        <v>33</v>
      </c>
      <c r="G128" s="55"/>
      <c r="H128" s="62"/>
      <c r="I128" s="62"/>
      <c r="J128" s="62"/>
      <c r="K128" s="68"/>
      <c r="L128" s="679" t="s">
        <v>36</v>
      </c>
    </row>
    <row r="129" spans="1:13" ht="149.25" customHeight="1" x14ac:dyDescent="0.2">
      <c r="A129" s="770"/>
      <c r="B129" s="771" t="s">
        <v>281</v>
      </c>
      <c r="C129" s="668" t="s">
        <v>155</v>
      </c>
      <c r="D129" s="670" t="s">
        <v>10</v>
      </c>
      <c r="E129" s="670" t="s">
        <v>78</v>
      </c>
      <c r="F129" s="41" t="s">
        <v>33</v>
      </c>
      <c r="G129" s="55"/>
      <c r="H129" s="62"/>
      <c r="I129" s="62"/>
      <c r="J129" s="62"/>
      <c r="K129" s="68"/>
      <c r="L129" s="679" t="s">
        <v>97</v>
      </c>
    </row>
    <row r="130" spans="1:13" ht="155.25" customHeight="1" x14ac:dyDescent="0.2">
      <c r="A130" s="770"/>
      <c r="B130" s="771"/>
      <c r="C130" s="53" t="s">
        <v>227</v>
      </c>
      <c r="D130" s="670" t="s">
        <v>10</v>
      </c>
      <c r="E130" s="670" t="s">
        <v>78</v>
      </c>
      <c r="F130" s="41" t="s">
        <v>33</v>
      </c>
      <c r="G130" s="55"/>
      <c r="H130" s="62"/>
      <c r="I130" s="62"/>
      <c r="J130" s="62"/>
      <c r="K130" s="68"/>
      <c r="L130" s="679" t="s">
        <v>98</v>
      </c>
    </row>
    <row r="131" spans="1:13" ht="195" customHeight="1" x14ac:dyDescent="0.2">
      <c r="A131" s="770"/>
      <c r="B131" s="771"/>
      <c r="C131" s="53" t="s">
        <v>226</v>
      </c>
      <c r="D131" s="670" t="s">
        <v>10</v>
      </c>
      <c r="E131" s="670" t="s">
        <v>78</v>
      </c>
      <c r="F131" s="41" t="s">
        <v>33</v>
      </c>
      <c r="G131" s="55"/>
      <c r="H131" s="62"/>
      <c r="I131" s="62"/>
      <c r="J131" s="62"/>
      <c r="K131" s="68"/>
      <c r="L131" s="679" t="s">
        <v>37</v>
      </c>
    </row>
    <row r="132" spans="1:13" ht="254.25" customHeight="1" x14ac:dyDescent="0.2">
      <c r="A132" s="770"/>
      <c r="B132" s="771"/>
      <c r="C132" s="53" t="s">
        <v>156</v>
      </c>
      <c r="D132" s="670" t="s">
        <v>10</v>
      </c>
      <c r="E132" s="670" t="s">
        <v>285</v>
      </c>
      <c r="F132" s="41" t="s">
        <v>33</v>
      </c>
      <c r="G132" s="55"/>
      <c r="H132" s="62"/>
      <c r="I132" s="62"/>
      <c r="J132" s="62"/>
      <c r="K132" s="68"/>
      <c r="L132" s="679" t="s">
        <v>37</v>
      </c>
    </row>
    <row r="133" spans="1:13" ht="351.75" customHeight="1" x14ac:dyDescent="0.2">
      <c r="A133" s="770"/>
      <c r="B133" s="669" t="s">
        <v>308</v>
      </c>
      <c r="C133" s="585" t="s">
        <v>282</v>
      </c>
      <c r="D133" s="670" t="s">
        <v>10</v>
      </c>
      <c r="E133" s="670" t="s">
        <v>38</v>
      </c>
      <c r="F133" s="277" t="s">
        <v>30</v>
      </c>
      <c r="G133" s="55"/>
      <c r="H133" s="62"/>
      <c r="I133" s="62"/>
      <c r="J133" s="62"/>
      <c r="K133" s="68"/>
      <c r="L133" s="679" t="s">
        <v>99</v>
      </c>
    </row>
    <row r="134" spans="1:13" ht="409.5" customHeight="1" x14ac:dyDescent="0.2">
      <c r="A134" s="770"/>
      <c r="B134" s="669" t="s">
        <v>307</v>
      </c>
      <c r="C134" s="53" t="s">
        <v>283</v>
      </c>
      <c r="D134" s="670" t="s">
        <v>10</v>
      </c>
      <c r="E134" s="670" t="s">
        <v>39</v>
      </c>
      <c r="F134" s="584" t="s">
        <v>40</v>
      </c>
      <c r="G134" s="55"/>
      <c r="H134" s="62"/>
      <c r="I134" s="87"/>
      <c r="J134" s="62"/>
      <c r="K134" s="68"/>
      <c r="L134" s="679" t="s">
        <v>100</v>
      </c>
    </row>
    <row r="135" spans="1:13" ht="166.5" customHeight="1" x14ac:dyDescent="0.2">
      <c r="A135" s="770"/>
      <c r="B135" s="879" t="s">
        <v>599</v>
      </c>
      <c r="C135" s="605" t="s">
        <v>606</v>
      </c>
      <c r="D135" s="742" t="s">
        <v>10</v>
      </c>
      <c r="E135" s="882" t="s">
        <v>600</v>
      </c>
      <c r="F135" s="608" t="s">
        <v>109</v>
      </c>
      <c r="G135" s="597"/>
      <c r="H135" s="599"/>
      <c r="I135" s="599"/>
      <c r="J135" s="599"/>
      <c r="K135" s="601"/>
      <c r="L135" s="750" t="s">
        <v>601</v>
      </c>
    </row>
    <row r="136" spans="1:13" ht="118.5" customHeight="1" x14ac:dyDescent="0.2">
      <c r="A136" s="770"/>
      <c r="B136" s="880"/>
      <c r="C136" s="280" t="s">
        <v>605</v>
      </c>
      <c r="D136" s="875"/>
      <c r="E136" s="883"/>
      <c r="F136" s="608" t="s">
        <v>109</v>
      </c>
      <c r="G136" s="603"/>
      <c r="H136" s="87"/>
      <c r="I136" s="87"/>
      <c r="J136" s="87"/>
      <c r="K136" s="604"/>
      <c r="L136" s="885"/>
    </row>
    <row r="137" spans="1:13" ht="169.5" customHeight="1" x14ac:dyDescent="0.2">
      <c r="A137" s="770"/>
      <c r="B137" s="881"/>
      <c r="C137" s="606" t="s">
        <v>607</v>
      </c>
      <c r="D137" s="743"/>
      <c r="E137" s="884"/>
      <c r="F137" s="608" t="s">
        <v>109</v>
      </c>
      <c r="G137" s="598"/>
      <c r="H137" s="600"/>
      <c r="I137" s="600"/>
      <c r="J137" s="600"/>
      <c r="K137" s="602"/>
      <c r="L137" s="751"/>
    </row>
    <row r="138" spans="1:13" ht="182.25" customHeight="1" x14ac:dyDescent="0.2">
      <c r="A138" s="770"/>
      <c r="B138" s="778" t="s">
        <v>602</v>
      </c>
      <c r="C138" s="611" t="s">
        <v>608</v>
      </c>
      <c r="D138" s="742" t="s">
        <v>10</v>
      </c>
      <c r="E138" s="750" t="s">
        <v>604</v>
      </c>
      <c r="F138" s="608" t="s">
        <v>109</v>
      </c>
      <c r="G138" s="597"/>
      <c r="H138" s="599"/>
      <c r="I138" s="599"/>
      <c r="J138" s="599"/>
      <c r="K138" s="601"/>
      <c r="L138" s="750" t="s">
        <v>603</v>
      </c>
    </row>
    <row r="139" spans="1:13" ht="387.75" customHeight="1" x14ac:dyDescent="0.2">
      <c r="A139" s="770"/>
      <c r="B139" s="779"/>
      <c r="C139" s="612" t="s">
        <v>609</v>
      </c>
      <c r="D139" s="875"/>
      <c r="E139" s="885"/>
      <c r="F139" s="609" t="s">
        <v>109</v>
      </c>
      <c r="G139" s="603"/>
      <c r="H139" s="87"/>
      <c r="I139" s="87"/>
      <c r="J139" s="87"/>
      <c r="K139" s="604"/>
      <c r="L139" s="885"/>
    </row>
    <row r="140" spans="1:13" ht="244.5" customHeight="1" x14ac:dyDescent="0.2">
      <c r="A140" s="770"/>
      <c r="B140" s="780"/>
      <c r="C140" s="611" t="s">
        <v>610</v>
      </c>
      <c r="D140" s="743"/>
      <c r="E140" s="751"/>
      <c r="F140" s="609" t="s">
        <v>109</v>
      </c>
      <c r="G140" s="581"/>
      <c r="H140" s="582"/>
      <c r="I140" s="582"/>
      <c r="J140" s="582"/>
      <c r="K140" s="583"/>
      <c r="L140" s="751"/>
    </row>
    <row r="141" spans="1:13" ht="31.5" customHeight="1" x14ac:dyDescent="0.2">
      <c r="A141" s="770"/>
      <c r="B141" s="701" t="s">
        <v>25</v>
      </c>
      <c r="C141" s="280"/>
      <c r="D141" s="679"/>
      <c r="E141" s="679"/>
      <c r="F141" s="41"/>
      <c r="G141" s="59">
        <f>G134+G133+G132+G131+G130+G129+G128+G127+G126+G125+G124</f>
        <v>0</v>
      </c>
      <c r="H141" s="59">
        <f>H134+H133+H132+H131+H130+H129+H128+H127+H126+H125+H124</f>
        <v>0</v>
      </c>
      <c r="I141" s="59">
        <f>I134+I133+I132+I131+I130+I129+I128+I127+I126+I125+I124</f>
        <v>0</v>
      </c>
      <c r="J141" s="59">
        <f>J134+J133+J132+J131+J130+J129+J128+J127+J126+J125+J124</f>
        <v>0</v>
      </c>
      <c r="K141" s="59">
        <f>K134+K133+K132+K131+K130+K129+K128+K127+K126+K125+K124</f>
        <v>0</v>
      </c>
      <c r="L141" s="679"/>
      <c r="M141" s="383"/>
    </row>
    <row r="142" spans="1:13" ht="35.25" customHeight="1" x14ac:dyDescent="0.2">
      <c r="A142" s="886" t="s">
        <v>137</v>
      </c>
      <c r="B142" s="887"/>
      <c r="C142" s="887"/>
      <c r="D142" s="887"/>
      <c r="E142" s="887"/>
      <c r="F142" s="887"/>
      <c r="G142" s="887"/>
      <c r="H142" s="887"/>
      <c r="I142" s="887"/>
      <c r="J142" s="887"/>
      <c r="K142" s="887"/>
      <c r="L142" s="887"/>
    </row>
    <row r="143" spans="1:13" ht="216" customHeight="1" x14ac:dyDescent="0.2">
      <c r="A143" s="737" t="s">
        <v>237</v>
      </c>
      <c r="B143" s="771" t="s">
        <v>158</v>
      </c>
      <c r="C143" s="669" t="s">
        <v>159</v>
      </c>
      <c r="D143" s="674" t="s">
        <v>10</v>
      </c>
      <c r="E143" s="674" t="s">
        <v>499</v>
      </c>
      <c r="F143" s="349" t="s">
        <v>30</v>
      </c>
      <c r="G143" s="674"/>
      <c r="H143" s="674"/>
      <c r="I143" s="674"/>
      <c r="J143" s="674"/>
      <c r="K143" s="674"/>
      <c r="L143" s="607" t="s">
        <v>41</v>
      </c>
    </row>
    <row r="144" spans="1:13" ht="341.25" customHeight="1" x14ac:dyDescent="0.2">
      <c r="A144" s="738"/>
      <c r="B144" s="771"/>
      <c r="C144" s="430" t="s">
        <v>160</v>
      </c>
      <c r="D144" s="674" t="s">
        <v>10</v>
      </c>
      <c r="E144" s="674" t="s">
        <v>498</v>
      </c>
      <c r="F144" s="349" t="s">
        <v>30</v>
      </c>
      <c r="G144" s="91"/>
      <c r="H144" s="91"/>
      <c r="I144" s="91"/>
      <c r="J144" s="91"/>
      <c r="K144" s="91"/>
      <c r="L144" s="704" t="s">
        <v>42</v>
      </c>
    </row>
    <row r="145" spans="1:12" ht="328.5" customHeight="1" x14ac:dyDescent="0.2">
      <c r="A145" s="738"/>
      <c r="B145" s="771"/>
      <c r="C145" s="678" t="s">
        <v>161</v>
      </c>
      <c r="D145" s="674" t="s">
        <v>10</v>
      </c>
      <c r="E145" s="704" t="s">
        <v>498</v>
      </c>
      <c r="F145" s="349" t="s">
        <v>30</v>
      </c>
      <c r="G145" s="674"/>
      <c r="H145" s="674"/>
      <c r="I145" s="674"/>
      <c r="J145" s="674"/>
      <c r="K145" s="674"/>
      <c r="L145" s="704" t="s">
        <v>43</v>
      </c>
    </row>
    <row r="146" spans="1:12" ht="246" customHeight="1" x14ac:dyDescent="0.2">
      <c r="A146" s="738"/>
      <c r="B146" s="771"/>
      <c r="C146" s="690" t="s">
        <v>496</v>
      </c>
      <c r="D146" s="674" t="s">
        <v>10</v>
      </c>
      <c r="E146" s="674" t="s">
        <v>497</v>
      </c>
      <c r="F146" s="349" t="s">
        <v>30</v>
      </c>
      <c r="G146" s="674"/>
      <c r="H146" s="674"/>
      <c r="I146" s="674"/>
      <c r="J146" s="674"/>
      <c r="K146" s="674"/>
      <c r="L146" s="704" t="s">
        <v>44</v>
      </c>
    </row>
    <row r="147" spans="1:12" ht="260.25" customHeight="1" x14ac:dyDescent="0.35">
      <c r="A147" s="738"/>
      <c r="B147" s="669" t="s">
        <v>162</v>
      </c>
      <c r="C147" s="669" t="s">
        <v>163</v>
      </c>
      <c r="D147" s="674" t="s">
        <v>10</v>
      </c>
      <c r="E147" s="674" t="s">
        <v>499</v>
      </c>
      <c r="F147" s="349" t="s">
        <v>30</v>
      </c>
      <c r="G147" s="674"/>
      <c r="H147" s="674"/>
      <c r="I147" s="674"/>
      <c r="J147" s="674"/>
      <c r="K147" s="674"/>
      <c r="L147" s="586" t="s">
        <v>45</v>
      </c>
    </row>
    <row r="148" spans="1:12" ht="254.25" customHeight="1" x14ac:dyDescent="0.2">
      <c r="A148" s="738"/>
      <c r="B148" s="888" t="s">
        <v>164</v>
      </c>
      <c r="C148" s="669" t="s">
        <v>165</v>
      </c>
      <c r="D148" s="674" t="s">
        <v>10</v>
      </c>
      <c r="E148" s="674" t="s">
        <v>500</v>
      </c>
      <c r="F148" s="349" t="s">
        <v>30</v>
      </c>
      <c r="G148" s="674"/>
      <c r="H148" s="674"/>
      <c r="I148" s="674"/>
      <c r="J148" s="674"/>
      <c r="K148" s="674"/>
      <c r="L148" s="704" t="s">
        <v>46</v>
      </c>
    </row>
    <row r="149" spans="1:12" ht="409.5" customHeight="1" x14ac:dyDescent="0.2">
      <c r="A149" s="738"/>
      <c r="B149" s="888"/>
      <c r="C149" s="778" t="s">
        <v>510</v>
      </c>
      <c r="D149" s="737" t="s">
        <v>10</v>
      </c>
      <c r="E149" s="737" t="s">
        <v>501</v>
      </c>
      <c r="F149" s="889" t="s">
        <v>30</v>
      </c>
      <c r="G149" s="737"/>
      <c r="H149" s="737"/>
      <c r="I149" s="737"/>
      <c r="J149" s="737"/>
      <c r="K149" s="737"/>
      <c r="L149" s="737" t="s">
        <v>47</v>
      </c>
    </row>
    <row r="150" spans="1:12" ht="303" customHeight="1" x14ac:dyDescent="0.2">
      <c r="A150" s="738"/>
      <c r="B150" s="888"/>
      <c r="C150" s="780"/>
      <c r="D150" s="739"/>
      <c r="E150" s="739"/>
      <c r="F150" s="890"/>
      <c r="G150" s="739"/>
      <c r="H150" s="739"/>
      <c r="I150" s="739"/>
      <c r="J150" s="739"/>
      <c r="K150" s="739"/>
      <c r="L150" s="739"/>
    </row>
    <row r="151" spans="1:12" ht="195.75" customHeight="1" x14ac:dyDescent="0.2">
      <c r="A151" s="738"/>
      <c r="B151" s="888"/>
      <c r="C151" s="669" t="s">
        <v>166</v>
      </c>
      <c r="D151" s="674" t="s">
        <v>10</v>
      </c>
      <c r="E151" s="674" t="s">
        <v>502</v>
      </c>
      <c r="F151" s="349" t="s">
        <v>30</v>
      </c>
      <c r="G151" s="674"/>
      <c r="H151" s="674"/>
      <c r="I151" s="674"/>
      <c r="J151" s="674"/>
      <c r="K151" s="674"/>
      <c r="L151" s="704" t="s">
        <v>48</v>
      </c>
    </row>
    <row r="152" spans="1:12" ht="370.5" customHeight="1" x14ac:dyDescent="0.2">
      <c r="A152" s="738"/>
      <c r="B152" s="888"/>
      <c r="C152" s="669" t="s">
        <v>230</v>
      </c>
      <c r="D152" s="674" t="s">
        <v>10</v>
      </c>
      <c r="E152" s="674" t="s">
        <v>503</v>
      </c>
      <c r="F152" s="349" t="s">
        <v>30</v>
      </c>
      <c r="G152" s="674"/>
      <c r="H152" s="674"/>
      <c r="I152" s="674"/>
      <c r="J152" s="674"/>
      <c r="K152" s="674"/>
      <c r="L152" s="704" t="s">
        <v>49</v>
      </c>
    </row>
    <row r="153" spans="1:12" ht="204" customHeight="1" x14ac:dyDescent="0.2">
      <c r="A153" s="738"/>
      <c r="B153" s="888"/>
      <c r="C153" s="669" t="s">
        <v>167</v>
      </c>
      <c r="D153" s="674" t="s">
        <v>10</v>
      </c>
      <c r="E153" s="674" t="s">
        <v>502</v>
      </c>
      <c r="F153" s="349" t="s">
        <v>30</v>
      </c>
      <c r="G153" s="674"/>
      <c r="H153" s="674"/>
      <c r="I153" s="674"/>
      <c r="J153" s="674"/>
      <c r="K153" s="674"/>
      <c r="L153" s="704" t="s">
        <v>50</v>
      </c>
    </row>
    <row r="154" spans="1:12" ht="252.75" customHeight="1" x14ac:dyDescent="0.2">
      <c r="A154" s="738"/>
      <c r="B154" s="888"/>
      <c r="C154" s="669" t="s">
        <v>168</v>
      </c>
      <c r="D154" s="674" t="s">
        <v>10</v>
      </c>
      <c r="E154" s="674" t="s">
        <v>498</v>
      </c>
      <c r="F154" s="349" t="s">
        <v>30</v>
      </c>
      <c r="G154" s="674"/>
      <c r="H154" s="674"/>
      <c r="I154" s="674"/>
      <c r="J154" s="674"/>
      <c r="K154" s="674"/>
      <c r="L154" s="704" t="s">
        <v>51</v>
      </c>
    </row>
    <row r="155" spans="1:12" ht="409.6" customHeight="1" x14ac:dyDescent="0.2">
      <c r="A155" s="738"/>
      <c r="B155" s="771" t="s">
        <v>169</v>
      </c>
      <c r="C155" s="893" t="s">
        <v>170</v>
      </c>
      <c r="D155" s="737" t="s">
        <v>10</v>
      </c>
      <c r="E155" s="737" t="s">
        <v>504</v>
      </c>
      <c r="F155" s="889" t="s">
        <v>30</v>
      </c>
      <c r="G155" s="737"/>
      <c r="H155" s="737"/>
      <c r="I155" s="737"/>
      <c r="J155" s="737"/>
      <c r="K155" s="737"/>
      <c r="L155" s="891" t="s">
        <v>52</v>
      </c>
    </row>
    <row r="156" spans="1:12" ht="39.75" customHeight="1" x14ac:dyDescent="0.2">
      <c r="A156" s="738"/>
      <c r="B156" s="771"/>
      <c r="C156" s="894"/>
      <c r="D156" s="739"/>
      <c r="E156" s="739"/>
      <c r="F156" s="890"/>
      <c r="G156" s="739"/>
      <c r="H156" s="739"/>
      <c r="I156" s="739"/>
      <c r="J156" s="739"/>
      <c r="K156" s="739"/>
      <c r="L156" s="892"/>
    </row>
    <row r="157" spans="1:12" ht="391.5" customHeight="1" x14ac:dyDescent="0.2">
      <c r="A157" s="738"/>
      <c r="B157" s="771"/>
      <c r="C157" s="669" t="s">
        <v>171</v>
      </c>
      <c r="D157" s="674" t="s">
        <v>10</v>
      </c>
      <c r="E157" s="674" t="s">
        <v>505</v>
      </c>
      <c r="F157" s="349" t="s">
        <v>30</v>
      </c>
      <c r="G157" s="674"/>
      <c r="H157" s="674"/>
      <c r="I157" s="674"/>
      <c r="J157" s="674"/>
      <c r="K157" s="674"/>
      <c r="L157" s="704" t="s">
        <v>53</v>
      </c>
    </row>
    <row r="158" spans="1:12" ht="211.5" customHeight="1" x14ac:dyDescent="0.2">
      <c r="A158" s="738"/>
      <c r="B158" s="771"/>
      <c r="C158" s="669" t="s">
        <v>172</v>
      </c>
      <c r="D158" s="674" t="s">
        <v>10</v>
      </c>
      <c r="E158" s="674" t="s">
        <v>498</v>
      </c>
      <c r="F158" s="349" t="s">
        <v>30</v>
      </c>
      <c r="G158" s="674"/>
      <c r="H158" s="674"/>
      <c r="I158" s="674"/>
      <c r="J158" s="674"/>
      <c r="K158" s="674"/>
      <c r="L158" s="704" t="s">
        <v>54</v>
      </c>
    </row>
    <row r="159" spans="1:12" ht="279" customHeight="1" x14ac:dyDescent="0.2">
      <c r="A159" s="738"/>
      <c r="B159" s="771" t="s">
        <v>173</v>
      </c>
      <c r="C159" s="669" t="s">
        <v>511</v>
      </c>
      <c r="D159" s="674" t="s">
        <v>10</v>
      </c>
      <c r="E159" s="675" t="s">
        <v>536</v>
      </c>
      <c r="F159" s="349" t="s">
        <v>30</v>
      </c>
      <c r="G159" s="674"/>
      <c r="H159" s="674"/>
      <c r="I159" s="674"/>
      <c r="J159" s="674"/>
      <c r="K159" s="674"/>
      <c r="L159" s="704" t="s">
        <v>55</v>
      </c>
    </row>
    <row r="160" spans="1:12" ht="300" customHeight="1" x14ac:dyDescent="0.2">
      <c r="A160" s="738"/>
      <c r="B160" s="771"/>
      <c r="C160" s="669" t="s">
        <v>174</v>
      </c>
      <c r="D160" s="674" t="s">
        <v>10</v>
      </c>
      <c r="E160" s="674" t="s">
        <v>517</v>
      </c>
      <c r="F160" s="349" t="s">
        <v>30</v>
      </c>
      <c r="G160" s="674"/>
      <c r="H160" s="674"/>
      <c r="I160" s="674"/>
      <c r="J160" s="674"/>
      <c r="K160" s="674"/>
      <c r="L160" s="675" t="s">
        <v>56</v>
      </c>
    </row>
    <row r="161" spans="1:14" ht="201.75" customHeight="1" x14ac:dyDescent="0.2">
      <c r="A161" s="738"/>
      <c r="B161" s="771" t="s">
        <v>175</v>
      </c>
      <c r="C161" s="669" t="s">
        <v>176</v>
      </c>
      <c r="D161" s="674" t="s">
        <v>10</v>
      </c>
      <c r="E161" s="674" t="s">
        <v>500</v>
      </c>
      <c r="F161" s="349" t="s">
        <v>30</v>
      </c>
      <c r="G161" s="674"/>
      <c r="H161" s="674"/>
      <c r="I161" s="674"/>
      <c r="J161" s="674"/>
      <c r="K161" s="674"/>
      <c r="L161" s="704" t="s">
        <v>57</v>
      </c>
    </row>
    <row r="162" spans="1:14" ht="201" customHeight="1" x14ac:dyDescent="0.2">
      <c r="A162" s="738"/>
      <c r="B162" s="771"/>
      <c r="C162" s="669" t="s">
        <v>177</v>
      </c>
      <c r="D162" s="674" t="s">
        <v>10</v>
      </c>
      <c r="E162" s="674" t="s">
        <v>506</v>
      </c>
      <c r="F162" s="349" t="s">
        <v>30</v>
      </c>
      <c r="G162" s="674"/>
      <c r="H162" s="674"/>
      <c r="I162" s="674"/>
      <c r="J162" s="674"/>
      <c r="K162" s="674"/>
      <c r="L162" s="704" t="s">
        <v>58</v>
      </c>
    </row>
    <row r="163" spans="1:14" ht="181.5" customHeight="1" x14ac:dyDescent="0.2">
      <c r="A163" s="738"/>
      <c r="B163" s="771"/>
      <c r="C163" s="669" t="s">
        <v>178</v>
      </c>
      <c r="D163" s="674" t="s">
        <v>10</v>
      </c>
      <c r="E163" s="675" t="s">
        <v>507</v>
      </c>
      <c r="F163" s="349" t="s">
        <v>30</v>
      </c>
      <c r="G163" s="674"/>
      <c r="H163" s="674"/>
      <c r="I163" s="674"/>
      <c r="J163" s="674"/>
      <c r="K163" s="674"/>
      <c r="L163" s="704" t="s">
        <v>59</v>
      </c>
    </row>
    <row r="164" spans="1:14" ht="210" customHeight="1" x14ac:dyDescent="0.2">
      <c r="A164" s="738"/>
      <c r="B164" s="771"/>
      <c r="C164" s="669" t="s">
        <v>400</v>
      </c>
      <c r="D164" s="674" t="s">
        <v>10</v>
      </c>
      <c r="E164" s="674" t="s">
        <v>506</v>
      </c>
      <c r="F164" s="349" t="s">
        <v>30</v>
      </c>
      <c r="G164" s="674"/>
      <c r="H164" s="674"/>
      <c r="I164" s="674"/>
      <c r="J164" s="674"/>
      <c r="K164" s="674"/>
      <c r="L164" s="704" t="s">
        <v>60</v>
      </c>
    </row>
    <row r="165" spans="1:14" ht="388.5" customHeight="1" x14ac:dyDescent="0.2">
      <c r="A165" s="738"/>
      <c r="B165" s="669" t="s">
        <v>398</v>
      </c>
      <c r="C165" s="669" t="s">
        <v>179</v>
      </c>
      <c r="D165" s="674" t="s">
        <v>10</v>
      </c>
      <c r="E165" s="674" t="s">
        <v>508</v>
      </c>
      <c r="F165" s="349" t="s">
        <v>30</v>
      </c>
      <c r="G165" s="674"/>
      <c r="H165" s="674"/>
      <c r="I165" s="674"/>
      <c r="J165" s="674"/>
      <c r="K165" s="674"/>
      <c r="L165" s="704" t="s">
        <v>61</v>
      </c>
    </row>
    <row r="166" spans="1:14" ht="364.5" customHeight="1" x14ac:dyDescent="0.2">
      <c r="A166" s="738"/>
      <c r="B166" s="669" t="s">
        <v>256</v>
      </c>
      <c r="C166" s="669" t="s">
        <v>382</v>
      </c>
      <c r="D166" s="674" t="s">
        <v>10</v>
      </c>
      <c r="E166" s="646" t="s">
        <v>509</v>
      </c>
      <c r="F166" s="120" t="s">
        <v>360</v>
      </c>
      <c r="G166" s="92">
        <v>135.6</v>
      </c>
      <c r="H166" s="92">
        <v>23.8</v>
      </c>
      <c r="I166" s="681">
        <v>18.2</v>
      </c>
      <c r="J166" s="681">
        <v>29.3</v>
      </c>
      <c r="K166" s="681">
        <v>27.9</v>
      </c>
      <c r="L166" s="704" t="s">
        <v>383</v>
      </c>
    </row>
    <row r="167" spans="1:14" ht="409.6" customHeight="1" x14ac:dyDescent="0.2">
      <c r="A167" s="738"/>
      <c r="B167" s="737" t="s">
        <v>180</v>
      </c>
      <c r="C167" s="778" t="s">
        <v>181</v>
      </c>
      <c r="D167" s="737" t="s">
        <v>10</v>
      </c>
      <c r="E167" s="737" t="s">
        <v>6</v>
      </c>
      <c r="F167" s="737" t="s">
        <v>30</v>
      </c>
      <c r="G167" s="737"/>
      <c r="H167" s="737"/>
      <c r="I167" s="737"/>
      <c r="J167" s="737"/>
      <c r="K167" s="737"/>
      <c r="L167" s="737" t="s">
        <v>62</v>
      </c>
    </row>
    <row r="168" spans="1:14" ht="71.25" customHeight="1" x14ac:dyDescent="0.2">
      <c r="A168" s="738"/>
      <c r="B168" s="739"/>
      <c r="C168" s="780"/>
      <c r="D168" s="739"/>
      <c r="E168" s="739"/>
      <c r="F168" s="739"/>
      <c r="G168" s="739"/>
      <c r="H168" s="739"/>
      <c r="I168" s="739"/>
      <c r="J168" s="739"/>
      <c r="K168" s="739"/>
      <c r="L168" s="739"/>
    </row>
    <row r="169" spans="1:14" ht="223.5" customHeight="1" x14ac:dyDescent="0.2">
      <c r="A169" s="738"/>
      <c r="B169" s="669" t="s">
        <v>182</v>
      </c>
      <c r="C169" s="669" t="s">
        <v>183</v>
      </c>
      <c r="D169" s="674" t="s">
        <v>10</v>
      </c>
      <c r="E169" s="674" t="s">
        <v>298</v>
      </c>
      <c r="F169" s="349" t="s">
        <v>30</v>
      </c>
      <c r="G169" s="674"/>
      <c r="H169" s="674"/>
      <c r="I169" s="674"/>
      <c r="J169" s="674"/>
      <c r="K169" s="674"/>
      <c r="L169" s="704" t="s">
        <v>63</v>
      </c>
    </row>
    <row r="170" spans="1:14" ht="67.5" customHeight="1" x14ac:dyDescent="0.2">
      <c r="A170" s="739"/>
      <c r="B170" s="701" t="s">
        <v>25</v>
      </c>
      <c r="C170" s="669"/>
      <c r="D170" s="674"/>
      <c r="E170" s="669"/>
      <c r="F170" s="655"/>
      <c r="G170" s="54">
        <f>G169+G167+G166+G165+G164+G163+G162+G161+G160+G159+G158+G157+G155+G154+G153+G152+G151+G149+G148+G147+G146+G145+G144+G143</f>
        <v>135.6</v>
      </c>
      <c r="H170" s="54">
        <f t="shared" ref="H170:K170" si="8">H169+H167+H166+H165+H164+H163+H162+H161+H160+H159+H158+H157+H155+H154+H153+H152+H151+H149+H148+H147+H146+H145+H144+H143</f>
        <v>23.8</v>
      </c>
      <c r="I170" s="54">
        <f t="shared" si="8"/>
        <v>18.2</v>
      </c>
      <c r="J170" s="54">
        <f t="shared" si="8"/>
        <v>29.3</v>
      </c>
      <c r="K170" s="54">
        <f t="shared" si="8"/>
        <v>27.9</v>
      </c>
      <c r="L170" s="704"/>
      <c r="M170" s="386"/>
    </row>
    <row r="171" spans="1:14" ht="67.5" customHeight="1" x14ac:dyDescent="0.2">
      <c r="A171" s="895" t="s">
        <v>303</v>
      </c>
      <c r="B171" s="782"/>
      <c r="C171" s="782"/>
      <c r="D171" s="782"/>
      <c r="E171" s="782"/>
      <c r="F171" s="782"/>
      <c r="G171" s="782"/>
      <c r="H171" s="782"/>
      <c r="I171" s="782"/>
      <c r="J171" s="782"/>
      <c r="K171" s="782"/>
      <c r="L171" s="783"/>
    </row>
    <row r="172" spans="1:14" ht="351.75" customHeight="1" x14ac:dyDescent="0.2">
      <c r="A172" s="770" t="s">
        <v>238</v>
      </c>
      <c r="B172" s="669" t="s">
        <v>484</v>
      </c>
      <c r="C172" s="667" t="s">
        <v>441</v>
      </c>
      <c r="D172" s="674" t="s">
        <v>10</v>
      </c>
      <c r="E172" s="674" t="s">
        <v>6</v>
      </c>
      <c r="F172" s="687" t="s">
        <v>13</v>
      </c>
      <c r="G172" s="92">
        <v>160</v>
      </c>
      <c r="H172" s="92">
        <v>220</v>
      </c>
      <c r="I172" s="681">
        <v>160</v>
      </c>
      <c r="J172" s="681">
        <v>240</v>
      </c>
      <c r="K172" s="681">
        <v>240</v>
      </c>
      <c r="L172" s="49" t="s">
        <v>14</v>
      </c>
    </row>
    <row r="173" spans="1:14" ht="130.5" customHeight="1" x14ac:dyDescent="0.45">
      <c r="A173" s="770"/>
      <c r="B173" s="778" t="s">
        <v>184</v>
      </c>
      <c r="C173" s="896" t="s">
        <v>304</v>
      </c>
      <c r="D173" s="778" t="s">
        <v>10</v>
      </c>
      <c r="E173" s="776" t="s">
        <v>518</v>
      </c>
      <c r="F173" s="316"/>
      <c r="G173" s="314">
        <f>G174+G175</f>
        <v>7626.1</v>
      </c>
      <c r="H173" s="92">
        <v>0</v>
      </c>
      <c r="I173" s="92">
        <v>0</v>
      </c>
      <c r="J173" s="92">
        <v>0</v>
      </c>
      <c r="K173" s="92">
        <v>0</v>
      </c>
      <c r="L173" s="891" t="s">
        <v>64</v>
      </c>
      <c r="N173" s="414"/>
    </row>
    <row r="174" spans="1:14" ht="57.75" customHeight="1" x14ac:dyDescent="0.2">
      <c r="A174" s="770"/>
      <c r="B174" s="779"/>
      <c r="C174" s="897"/>
      <c r="D174" s="779"/>
      <c r="E174" s="777"/>
      <c r="F174" s="317" t="s">
        <v>420</v>
      </c>
      <c r="G174" s="318">
        <v>3509.5</v>
      </c>
      <c r="H174" s="319">
        <v>0</v>
      </c>
      <c r="I174" s="319">
        <v>0</v>
      </c>
      <c r="J174" s="319">
        <v>0</v>
      </c>
      <c r="K174" s="319">
        <v>0</v>
      </c>
      <c r="L174" s="900"/>
    </row>
    <row r="175" spans="1:14" ht="150.75" customHeight="1" x14ac:dyDescent="0.2">
      <c r="A175" s="770"/>
      <c r="B175" s="780"/>
      <c r="C175" s="898"/>
      <c r="D175" s="780"/>
      <c r="E175" s="899"/>
      <c r="F175" s="320" t="s">
        <v>421</v>
      </c>
      <c r="G175" s="318">
        <v>4116.6000000000004</v>
      </c>
      <c r="H175" s="319">
        <v>0</v>
      </c>
      <c r="I175" s="319">
        <v>0</v>
      </c>
      <c r="J175" s="319">
        <v>0</v>
      </c>
      <c r="K175" s="319">
        <v>0</v>
      </c>
      <c r="L175" s="892"/>
    </row>
    <row r="176" spans="1:14" ht="63" customHeight="1" x14ac:dyDescent="0.2">
      <c r="A176" s="737"/>
      <c r="B176" s="305" t="s">
        <v>25</v>
      </c>
      <c r="C176" s="672"/>
      <c r="D176" s="677"/>
      <c r="E176" s="672"/>
      <c r="F176" s="688"/>
      <c r="G176" s="306">
        <f>G172+G173</f>
        <v>7786.1</v>
      </c>
      <c r="H176" s="306">
        <f t="shared" ref="H176:K176" si="9">H172+H173</f>
        <v>220</v>
      </c>
      <c r="I176" s="306">
        <f t="shared" si="9"/>
        <v>160</v>
      </c>
      <c r="J176" s="306">
        <f t="shared" si="9"/>
        <v>240</v>
      </c>
      <c r="K176" s="306">
        <f t="shared" si="9"/>
        <v>240</v>
      </c>
      <c r="L176" s="651"/>
      <c r="M176" s="385"/>
    </row>
    <row r="177" spans="1:14" ht="44.25" customHeight="1" x14ac:dyDescent="0.2">
      <c r="A177" s="296"/>
      <c r="B177" s="815" t="s">
        <v>231</v>
      </c>
      <c r="C177" s="815"/>
      <c r="D177" s="815"/>
      <c r="E177" s="815"/>
      <c r="F177" s="815"/>
      <c r="G177" s="815"/>
      <c r="H177" s="815"/>
      <c r="I177" s="815"/>
      <c r="J177" s="815"/>
      <c r="K177" s="815"/>
      <c r="L177" s="816"/>
    </row>
    <row r="178" spans="1:14" ht="320.25" customHeight="1" x14ac:dyDescent="0.2">
      <c r="A178" s="738" t="s">
        <v>232</v>
      </c>
      <c r="B178" s="897" t="s">
        <v>483</v>
      </c>
      <c r="C178" s="649" t="s">
        <v>480</v>
      </c>
      <c r="D178" s="307" t="s">
        <v>10</v>
      </c>
      <c r="E178" s="657" t="s">
        <v>6</v>
      </c>
      <c r="F178" s="702" t="s">
        <v>13</v>
      </c>
      <c r="G178" s="581">
        <v>284</v>
      </c>
      <c r="H178" s="309">
        <v>4727.8</v>
      </c>
      <c r="I178" s="576">
        <v>8345.6</v>
      </c>
      <c r="J178" s="576">
        <v>5905.7</v>
      </c>
      <c r="K178" s="576">
        <v>5200</v>
      </c>
      <c r="L178" s="903" t="s">
        <v>14</v>
      </c>
    </row>
    <row r="179" spans="1:14" ht="218.25" customHeight="1" x14ac:dyDescent="0.45">
      <c r="A179" s="738"/>
      <c r="B179" s="898"/>
      <c r="C179" s="93" t="s">
        <v>442</v>
      </c>
      <c r="D179" s="94" t="s">
        <v>10</v>
      </c>
      <c r="E179" s="461" t="s">
        <v>516</v>
      </c>
      <c r="F179" s="122" t="s">
        <v>66</v>
      </c>
      <c r="G179" s="55">
        <v>8272.2999999999993</v>
      </c>
      <c r="H179" s="51">
        <v>2521.1999999999998</v>
      </c>
      <c r="I179" s="51">
        <v>0</v>
      </c>
      <c r="J179" s="51">
        <v>0</v>
      </c>
      <c r="K179" s="51">
        <v>0</v>
      </c>
      <c r="L179" s="757"/>
      <c r="N179" s="412"/>
    </row>
    <row r="180" spans="1:14" ht="104.25" customHeight="1" x14ac:dyDescent="0.45">
      <c r="A180" s="738"/>
      <c r="B180" s="778" t="s">
        <v>530</v>
      </c>
      <c r="C180" s="669" t="s">
        <v>286</v>
      </c>
      <c r="D180" s="674" t="s">
        <v>10</v>
      </c>
      <c r="E180" s="674" t="s">
        <v>228</v>
      </c>
      <c r="F180" s="349" t="s">
        <v>30</v>
      </c>
      <c r="G180" s="674"/>
      <c r="H180" s="674"/>
      <c r="I180" s="674"/>
      <c r="J180" s="674"/>
      <c r="K180" s="674"/>
      <c r="L180" s="778" t="s">
        <v>65</v>
      </c>
      <c r="N180" s="412"/>
    </row>
    <row r="181" spans="1:14" ht="224.25" customHeight="1" x14ac:dyDescent="0.45">
      <c r="A181" s="738"/>
      <c r="B181" s="779"/>
      <c r="C181" s="699" t="s">
        <v>287</v>
      </c>
      <c r="D181" s="677" t="s">
        <v>10</v>
      </c>
      <c r="E181" s="462" t="s">
        <v>512</v>
      </c>
      <c r="F181" s="310" t="s">
        <v>267</v>
      </c>
      <c r="G181" s="674"/>
      <c r="H181" s="674"/>
      <c r="I181" s="674"/>
      <c r="J181" s="674"/>
      <c r="K181" s="674"/>
      <c r="L181" s="780"/>
      <c r="N181" s="412"/>
    </row>
    <row r="182" spans="1:14" ht="333" customHeight="1" x14ac:dyDescent="0.45">
      <c r="A182" s="777"/>
      <c r="B182" s="779"/>
      <c r="C182" s="686" t="s">
        <v>472</v>
      </c>
      <c r="D182" s="677" t="s">
        <v>10</v>
      </c>
      <c r="E182" s="723" t="s">
        <v>554</v>
      </c>
      <c r="F182" s="653" t="s">
        <v>250</v>
      </c>
      <c r="G182" s="619">
        <v>1328.9</v>
      </c>
      <c r="H182" s="619"/>
      <c r="I182" s="620">
        <f>15303.6+1644.7</f>
        <v>16948.3</v>
      </c>
      <c r="J182" s="620">
        <v>22300.3</v>
      </c>
      <c r="K182" s="620"/>
      <c r="L182" s="446" t="s">
        <v>251</v>
      </c>
      <c r="N182" s="412"/>
    </row>
    <row r="183" spans="1:14" ht="409.5" customHeight="1" x14ac:dyDescent="0.45">
      <c r="A183" s="777"/>
      <c r="B183" s="779"/>
      <c r="C183" s="904" t="s">
        <v>513</v>
      </c>
      <c r="D183" s="823">
        <v>2023</v>
      </c>
      <c r="E183" s="823" t="s">
        <v>492</v>
      </c>
      <c r="F183" s="823" t="s">
        <v>13</v>
      </c>
      <c r="G183" s="823"/>
      <c r="H183" s="823"/>
      <c r="I183" s="901">
        <v>237.6</v>
      </c>
      <c r="J183" s="902">
        <v>289.10000000000002</v>
      </c>
      <c r="K183" s="901">
        <v>640</v>
      </c>
      <c r="L183" s="823" t="s">
        <v>14</v>
      </c>
      <c r="N183" s="412"/>
    </row>
    <row r="184" spans="1:14" ht="144" customHeight="1" x14ac:dyDescent="0.45">
      <c r="A184" s="777"/>
      <c r="B184" s="780"/>
      <c r="C184" s="904"/>
      <c r="D184" s="823"/>
      <c r="E184" s="823"/>
      <c r="F184" s="823"/>
      <c r="G184" s="823"/>
      <c r="H184" s="823"/>
      <c r="I184" s="901"/>
      <c r="J184" s="902"/>
      <c r="K184" s="901"/>
      <c r="L184" s="823"/>
      <c r="N184" s="412"/>
    </row>
    <row r="185" spans="1:14" ht="37.5" customHeight="1" x14ac:dyDescent="0.45">
      <c r="A185" s="777"/>
      <c r="B185" s="402" t="s">
        <v>25</v>
      </c>
      <c r="C185" s="403"/>
      <c r="D185" s="404"/>
      <c r="E185" s="405"/>
      <c r="F185" s="242"/>
      <c r="G185" s="406">
        <f>G181+G179+G178+G180+G183+G182</f>
        <v>9885.1999999999989</v>
      </c>
      <c r="H185" s="406">
        <f t="shared" ref="H185:K185" si="10">H181+H179+H178+H180+H183+H182</f>
        <v>7249</v>
      </c>
      <c r="I185" s="406">
        <f t="shared" si="10"/>
        <v>25531.5</v>
      </c>
      <c r="J185" s="406">
        <f t="shared" si="10"/>
        <v>28495.1</v>
      </c>
      <c r="K185" s="406">
        <f t="shared" si="10"/>
        <v>5840</v>
      </c>
      <c r="L185" s="687"/>
      <c r="M185" s="383"/>
      <c r="N185" s="412"/>
    </row>
    <row r="186" spans="1:14" ht="93" customHeight="1" x14ac:dyDescent="0.45">
      <c r="A186" s="806" t="s">
        <v>533</v>
      </c>
      <c r="B186" s="806"/>
      <c r="C186" s="806"/>
      <c r="D186" s="806"/>
      <c r="E186" s="806"/>
      <c r="F186" s="806"/>
      <c r="G186" s="806"/>
      <c r="H186" s="806"/>
      <c r="I186" s="806"/>
      <c r="J186" s="806"/>
      <c r="K186" s="806"/>
      <c r="L186" s="806"/>
      <c r="N186" s="412"/>
    </row>
    <row r="187" spans="1:14" ht="409.5" customHeight="1" x14ac:dyDescent="0.2">
      <c r="A187" s="770" t="s">
        <v>239</v>
      </c>
      <c r="B187" s="771" t="s">
        <v>535</v>
      </c>
      <c r="C187" s="669" t="s">
        <v>288</v>
      </c>
      <c r="D187" s="675" t="s">
        <v>10</v>
      </c>
      <c r="E187" s="482" t="s">
        <v>557</v>
      </c>
      <c r="F187" s="349" t="s">
        <v>30</v>
      </c>
      <c r="G187" s="675"/>
      <c r="H187" s="675"/>
      <c r="I187" s="675"/>
      <c r="J187" s="675"/>
      <c r="K187" s="675"/>
      <c r="L187" s="704" t="s">
        <v>580</v>
      </c>
    </row>
    <row r="188" spans="1:14" ht="388.5" customHeight="1" x14ac:dyDescent="0.2">
      <c r="A188" s="770"/>
      <c r="B188" s="771"/>
      <c r="C188" s="669" t="s">
        <v>581</v>
      </c>
      <c r="D188" s="675" t="s">
        <v>10</v>
      </c>
      <c r="E188" s="706" t="s">
        <v>557</v>
      </c>
      <c r="F188" s="349" t="s">
        <v>30</v>
      </c>
      <c r="G188" s="675"/>
      <c r="H188" s="675"/>
      <c r="I188" s="675"/>
      <c r="J188" s="675"/>
      <c r="K188" s="675"/>
      <c r="L188" s="704" t="s">
        <v>582</v>
      </c>
    </row>
    <row r="189" spans="1:14" s="728" customFormat="1" ht="168" customHeight="1" x14ac:dyDescent="0.2">
      <c r="A189" s="770"/>
      <c r="B189" s="771" t="s">
        <v>514</v>
      </c>
      <c r="C189" s="726" t="s">
        <v>470</v>
      </c>
      <c r="D189" s="727" t="s">
        <v>10</v>
      </c>
      <c r="E189" s="725" t="s">
        <v>555</v>
      </c>
      <c r="F189" s="44" t="s">
        <v>13</v>
      </c>
      <c r="G189" s="563">
        <v>215</v>
      </c>
      <c r="H189" s="563">
        <v>281.39999999999998</v>
      </c>
      <c r="I189" s="563">
        <v>451.4</v>
      </c>
      <c r="J189" s="563">
        <v>1357.5</v>
      </c>
      <c r="K189" s="563">
        <v>1000</v>
      </c>
      <c r="L189" s="772" t="s">
        <v>515</v>
      </c>
    </row>
    <row r="190" spans="1:14" ht="320.25" customHeight="1" x14ac:dyDescent="0.2">
      <c r="A190" s="770"/>
      <c r="B190" s="771"/>
      <c r="C190" s="53" t="s">
        <v>471</v>
      </c>
      <c r="D190" s="670" t="s">
        <v>10</v>
      </c>
      <c r="E190" s="659" t="s">
        <v>624</v>
      </c>
      <c r="F190" s="41" t="s">
        <v>13</v>
      </c>
      <c r="G190" s="51">
        <v>326.8</v>
      </c>
      <c r="H190" s="51">
        <v>979</v>
      </c>
      <c r="I190" s="563">
        <v>2330.8000000000002</v>
      </c>
      <c r="J190" s="563">
        <v>3049.9</v>
      </c>
      <c r="K190" s="563">
        <v>3375.7</v>
      </c>
      <c r="L190" s="772"/>
    </row>
    <row r="191" spans="1:14" ht="409.5" customHeight="1" x14ac:dyDescent="0.2">
      <c r="A191" s="770"/>
      <c r="B191" s="905" t="s">
        <v>583</v>
      </c>
      <c r="C191" s="669" t="s">
        <v>584</v>
      </c>
      <c r="D191" s="674" t="s">
        <v>10</v>
      </c>
      <c r="E191" s="482" t="s">
        <v>556</v>
      </c>
      <c r="F191" s="349" t="s">
        <v>30</v>
      </c>
      <c r="G191" s="674"/>
      <c r="H191" s="674"/>
      <c r="I191" s="674"/>
      <c r="J191" s="674"/>
      <c r="K191" s="674"/>
      <c r="L191" s="704" t="s">
        <v>586</v>
      </c>
    </row>
    <row r="192" spans="1:14" ht="408.75" customHeight="1" x14ac:dyDescent="0.2">
      <c r="A192" s="770"/>
      <c r="B192" s="905"/>
      <c r="C192" s="669" t="s">
        <v>585</v>
      </c>
      <c r="D192" s="674" t="s">
        <v>10</v>
      </c>
      <c r="E192" s="706" t="s">
        <v>558</v>
      </c>
      <c r="F192" s="675" t="s">
        <v>30</v>
      </c>
      <c r="G192" s="674"/>
      <c r="H192" s="674"/>
      <c r="I192" s="674"/>
      <c r="J192" s="674"/>
      <c r="K192" s="674"/>
      <c r="L192" s="704" t="s">
        <v>587</v>
      </c>
    </row>
    <row r="193" spans="1:14" ht="261" customHeight="1" x14ac:dyDescent="0.2">
      <c r="A193" s="770"/>
      <c r="B193" s="905"/>
      <c r="C193" s="669" t="s">
        <v>188</v>
      </c>
      <c r="D193" s="674" t="s">
        <v>10</v>
      </c>
      <c r="E193" s="666" t="s">
        <v>559</v>
      </c>
      <c r="F193" s="675" t="s">
        <v>30</v>
      </c>
      <c r="G193" s="674"/>
      <c r="H193" s="674"/>
      <c r="I193" s="674"/>
      <c r="J193" s="674"/>
      <c r="K193" s="674"/>
      <c r="L193" s="704" t="s">
        <v>83</v>
      </c>
    </row>
    <row r="194" spans="1:14" ht="255" customHeight="1" x14ac:dyDescent="0.2">
      <c r="A194" s="770"/>
      <c r="B194" s="669" t="s">
        <v>189</v>
      </c>
      <c r="C194" s="667" t="s">
        <v>490</v>
      </c>
      <c r="D194" s="659" t="s">
        <v>10</v>
      </c>
      <c r="E194" s="231" t="s">
        <v>554</v>
      </c>
      <c r="F194" s="659" t="s">
        <v>13</v>
      </c>
      <c r="G194" s="659">
        <v>682.8</v>
      </c>
      <c r="H194" s="659">
        <v>725.2</v>
      </c>
      <c r="I194" s="680">
        <v>2017.7</v>
      </c>
      <c r="J194" s="680">
        <v>4103.1000000000004</v>
      </c>
      <c r="K194" s="680">
        <v>6357.4</v>
      </c>
      <c r="L194" s="655" t="s">
        <v>491</v>
      </c>
    </row>
    <row r="195" spans="1:14" ht="230.25" customHeight="1" x14ac:dyDescent="0.2">
      <c r="A195" s="770"/>
      <c r="B195" s="669" t="s">
        <v>190</v>
      </c>
      <c r="C195" s="669" t="s">
        <v>191</v>
      </c>
      <c r="D195" s="674" t="s">
        <v>10</v>
      </c>
      <c r="E195" s="667" t="s">
        <v>560</v>
      </c>
      <c r="F195" s="674" t="s">
        <v>33</v>
      </c>
      <c r="G195" s="674"/>
      <c r="H195" s="674"/>
      <c r="I195" s="674"/>
      <c r="J195" s="674"/>
      <c r="K195" s="674"/>
      <c r="L195" s="704" t="s">
        <v>84</v>
      </c>
    </row>
    <row r="196" spans="1:14" ht="344.25" customHeight="1" x14ac:dyDescent="0.2">
      <c r="A196" s="770"/>
      <c r="B196" s="771" t="s">
        <v>192</v>
      </c>
      <c r="C196" s="669" t="s">
        <v>193</v>
      </c>
      <c r="D196" s="674" t="s">
        <v>10</v>
      </c>
      <c r="E196" s="667" t="s">
        <v>561</v>
      </c>
      <c r="F196" s="674" t="s">
        <v>33</v>
      </c>
      <c r="G196" s="674"/>
      <c r="H196" s="674"/>
      <c r="I196" s="674"/>
      <c r="J196" s="674"/>
      <c r="K196" s="674"/>
      <c r="L196" s="704" t="s">
        <v>85</v>
      </c>
    </row>
    <row r="197" spans="1:14" ht="320.25" customHeight="1" x14ac:dyDescent="0.45">
      <c r="A197" s="770"/>
      <c r="B197" s="771"/>
      <c r="C197" s="667" t="s">
        <v>252</v>
      </c>
      <c r="D197" s="674" t="s">
        <v>10</v>
      </c>
      <c r="E197" s="482" t="s">
        <v>554</v>
      </c>
      <c r="F197" s="659" t="s">
        <v>250</v>
      </c>
      <c r="G197" s="621">
        <v>9004.6</v>
      </c>
      <c r="H197" s="621"/>
      <c r="I197" s="622">
        <v>53651</v>
      </c>
      <c r="J197" s="621">
        <v>207963.8</v>
      </c>
      <c r="K197" s="659"/>
      <c r="L197" s="696" t="s">
        <v>246</v>
      </c>
      <c r="N197" s="413"/>
    </row>
    <row r="198" spans="1:14" ht="327.75" customHeight="1" x14ac:dyDescent="0.45">
      <c r="A198" s="770"/>
      <c r="B198" s="771"/>
      <c r="C198" s="667" t="s">
        <v>473</v>
      </c>
      <c r="D198" s="674" t="s">
        <v>10</v>
      </c>
      <c r="E198" s="706" t="s">
        <v>554</v>
      </c>
      <c r="F198" s="131" t="s">
        <v>250</v>
      </c>
      <c r="G198" s="621">
        <v>3711.9</v>
      </c>
      <c r="H198" s="621"/>
      <c r="I198" s="622">
        <v>16914.3</v>
      </c>
      <c r="J198" s="621">
        <v>20313.599999999999</v>
      </c>
      <c r="K198" s="659"/>
      <c r="L198" s="151" t="s">
        <v>248</v>
      </c>
      <c r="N198" s="413"/>
    </row>
    <row r="199" spans="1:14" ht="298.5" customHeight="1" x14ac:dyDescent="0.2">
      <c r="A199" s="770"/>
      <c r="B199" s="771"/>
      <c r="C199" s="667" t="s">
        <v>493</v>
      </c>
      <c r="D199" s="674" t="s">
        <v>488</v>
      </c>
      <c r="E199" s="665" t="s">
        <v>516</v>
      </c>
      <c r="F199" s="131" t="s">
        <v>548</v>
      </c>
      <c r="G199" s="621"/>
      <c r="H199" s="623">
        <v>100000</v>
      </c>
      <c r="I199" s="624">
        <v>248472.5</v>
      </c>
      <c r="J199" s="621"/>
      <c r="K199" s="659"/>
      <c r="L199" s="696" t="s">
        <v>487</v>
      </c>
    </row>
    <row r="200" spans="1:14" ht="300.75" customHeight="1" x14ac:dyDescent="0.2">
      <c r="A200" s="770"/>
      <c r="B200" s="669" t="s">
        <v>294</v>
      </c>
      <c r="C200" s="669" t="s">
        <v>588</v>
      </c>
      <c r="D200" s="674" t="s">
        <v>10</v>
      </c>
      <c r="E200" s="666" t="s">
        <v>562</v>
      </c>
      <c r="F200" s="674" t="s">
        <v>33</v>
      </c>
      <c r="G200" s="674"/>
      <c r="H200" s="674"/>
      <c r="I200" s="674"/>
      <c r="J200" s="674"/>
      <c r="K200" s="674"/>
      <c r="L200" s="906" t="s">
        <v>67</v>
      </c>
    </row>
    <row r="201" spans="1:14" ht="297" customHeight="1" x14ac:dyDescent="0.2">
      <c r="A201" s="770"/>
      <c r="B201" s="669"/>
      <c r="C201" s="669" t="s">
        <v>195</v>
      </c>
      <c r="D201" s="674" t="s">
        <v>10</v>
      </c>
      <c r="E201" s="556" t="s">
        <v>562</v>
      </c>
      <c r="F201" s="674" t="s">
        <v>33</v>
      </c>
      <c r="G201" s="674"/>
      <c r="H201" s="674"/>
      <c r="I201" s="674"/>
      <c r="J201" s="674"/>
      <c r="K201" s="674"/>
      <c r="L201" s="906"/>
    </row>
    <row r="202" spans="1:14" ht="366" customHeight="1" x14ac:dyDescent="0.2">
      <c r="A202" s="770"/>
      <c r="B202" s="669"/>
      <c r="C202" s="669" t="s">
        <v>537</v>
      </c>
      <c r="D202" s="674" t="s">
        <v>10</v>
      </c>
      <c r="E202" s="482" t="s">
        <v>562</v>
      </c>
      <c r="F202" s="674" t="s">
        <v>33</v>
      </c>
      <c r="G202" s="674"/>
      <c r="H202" s="674"/>
      <c r="I202" s="674"/>
      <c r="J202" s="674"/>
      <c r="K202" s="674"/>
      <c r="L202" s="906"/>
    </row>
    <row r="203" spans="1:14" ht="256.5" customHeight="1" x14ac:dyDescent="0.2">
      <c r="A203" s="770"/>
      <c r="B203" s="669"/>
      <c r="C203" s="392" t="s">
        <v>301</v>
      </c>
      <c r="D203" s="674" t="s">
        <v>10</v>
      </c>
      <c r="E203" s="666" t="s">
        <v>554</v>
      </c>
      <c r="F203" s="674" t="s">
        <v>13</v>
      </c>
      <c r="G203" s="92">
        <v>556.9</v>
      </c>
      <c r="H203" s="92">
        <v>718.5</v>
      </c>
      <c r="I203" s="681">
        <v>718.5</v>
      </c>
      <c r="J203" s="92">
        <v>0</v>
      </c>
      <c r="K203" s="92">
        <v>0</v>
      </c>
      <c r="L203" s="704" t="s">
        <v>87</v>
      </c>
    </row>
    <row r="204" spans="1:14" ht="298.5" customHeight="1" x14ac:dyDescent="0.45">
      <c r="A204" s="770"/>
      <c r="B204" s="669"/>
      <c r="C204" s="669" t="s">
        <v>290</v>
      </c>
      <c r="D204" s="674" t="s">
        <v>10</v>
      </c>
      <c r="E204" s="481" t="s">
        <v>554</v>
      </c>
      <c r="F204" s="120" t="s">
        <v>66</v>
      </c>
      <c r="G204" s="92">
        <v>881.9</v>
      </c>
      <c r="H204" s="92">
        <v>955.9</v>
      </c>
      <c r="I204" s="92">
        <v>0</v>
      </c>
      <c r="J204" s="92">
        <v>1402.6</v>
      </c>
      <c r="K204" s="92">
        <v>1500.8</v>
      </c>
      <c r="L204" s="704" t="s">
        <v>291</v>
      </c>
      <c r="N204" s="414"/>
    </row>
    <row r="205" spans="1:14" ht="204.75" customHeight="1" x14ac:dyDescent="0.2">
      <c r="A205" s="770"/>
      <c r="B205" s="778" t="s">
        <v>589</v>
      </c>
      <c r="C205" s="287" t="s">
        <v>292</v>
      </c>
      <c r="D205" s="674" t="s">
        <v>10</v>
      </c>
      <c r="E205" s="696" t="s">
        <v>563</v>
      </c>
      <c r="F205" s="704" t="s">
        <v>33</v>
      </c>
      <c r="G205" s="674"/>
      <c r="H205" s="674"/>
      <c r="I205" s="674"/>
      <c r="J205" s="674"/>
      <c r="K205" s="674"/>
      <c r="L205" s="704" t="s">
        <v>590</v>
      </c>
    </row>
    <row r="206" spans="1:14" ht="409.5" customHeight="1" x14ac:dyDescent="0.2">
      <c r="A206" s="770"/>
      <c r="B206" s="780"/>
      <c r="C206" s="669" t="s">
        <v>293</v>
      </c>
      <c r="D206" s="674" t="s">
        <v>10</v>
      </c>
      <c r="E206" s="659" t="s">
        <v>564</v>
      </c>
      <c r="F206" s="349" t="s">
        <v>30</v>
      </c>
      <c r="G206" s="674"/>
      <c r="H206" s="674"/>
      <c r="I206" s="674"/>
      <c r="J206" s="674"/>
      <c r="K206" s="674"/>
      <c r="L206" s="704" t="s">
        <v>86</v>
      </c>
    </row>
    <row r="207" spans="1:14" ht="228" customHeight="1" x14ac:dyDescent="0.2">
      <c r="A207" s="770"/>
      <c r="B207" s="67"/>
      <c r="C207" s="669" t="s">
        <v>229</v>
      </c>
      <c r="D207" s="674" t="s">
        <v>10</v>
      </c>
      <c r="E207" s="659" t="s">
        <v>564</v>
      </c>
      <c r="F207" s="704" t="s">
        <v>33</v>
      </c>
      <c r="G207" s="674"/>
      <c r="H207" s="674"/>
      <c r="I207" s="674"/>
      <c r="J207" s="674"/>
      <c r="K207" s="674"/>
      <c r="L207" s="704" t="s">
        <v>88</v>
      </c>
    </row>
    <row r="208" spans="1:14" ht="200.25" customHeight="1" x14ac:dyDescent="0.2">
      <c r="A208" s="770"/>
      <c r="B208" s="771" t="s">
        <v>295</v>
      </c>
      <c r="C208" s="669" t="s">
        <v>197</v>
      </c>
      <c r="D208" s="674" t="s">
        <v>10</v>
      </c>
      <c r="E208" s="659" t="s">
        <v>565</v>
      </c>
      <c r="F208" s="704" t="s">
        <v>33</v>
      </c>
      <c r="G208" s="674"/>
      <c r="H208" s="674"/>
      <c r="I208" s="674"/>
      <c r="J208" s="674"/>
      <c r="K208" s="674"/>
      <c r="L208" s="704" t="s">
        <v>70</v>
      </c>
    </row>
    <row r="209" spans="1:14" ht="150" customHeight="1" x14ac:dyDescent="0.2">
      <c r="A209" s="770"/>
      <c r="B209" s="771"/>
      <c r="C209" s="67" t="s">
        <v>198</v>
      </c>
      <c r="D209" s="674" t="s">
        <v>10</v>
      </c>
      <c r="E209" s="659" t="s">
        <v>565</v>
      </c>
      <c r="F209" s="704" t="s">
        <v>33</v>
      </c>
      <c r="G209" s="674"/>
      <c r="H209" s="674"/>
      <c r="I209" s="674"/>
      <c r="J209" s="674"/>
      <c r="K209" s="674"/>
      <c r="L209" s="704" t="s">
        <v>70</v>
      </c>
    </row>
    <row r="210" spans="1:14" ht="200.25" customHeight="1" x14ac:dyDescent="0.2">
      <c r="A210" s="770"/>
      <c r="B210" s="771"/>
      <c r="C210" s="67" t="s">
        <v>199</v>
      </c>
      <c r="D210" s="674" t="s">
        <v>10</v>
      </c>
      <c r="E210" s="659" t="s">
        <v>565</v>
      </c>
      <c r="F210" s="704" t="s">
        <v>33</v>
      </c>
      <c r="G210" s="674"/>
      <c r="H210" s="674"/>
      <c r="I210" s="674"/>
      <c r="J210" s="674"/>
      <c r="K210" s="674"/>
      <c r="L210" s="704" t="s">
        <v>71</v>
      </c>
    </row>
    <row r="211" spans="1:14" ht="225" customHeight="1" x14ac:dyDescent="0.2">
      <c r="A211" s="770"/>
      <c r="B211" s="771"/>
      <c r="C211" s="713" t="s">
        <v>200</v>
      </c>
      <c r="D211" s="674" t="s">
        <v>10</v>
      </c>
      <c r="E211" s="659" t="s">
        <v>565</v>
      </c>
      <c r="F211" s="704" t="s">
        <v>33</v>
      </c>
      <c r="G211" s="674"/>
      <c r="H211" s="674"/>
      <c r="I211" s="674"/>
      <c r="J211" s="674"/>
      <c r="K211" s="674"/>
      <c r="L211" s="704" t="s">
        <v>70</v>
      </c>
    </row>
    <row r="212" spans="1:14" ht="149.25" customHeight="1" x14ac:dyDescent="0.2">
      <c r="A212" s="770"/>
      <c r="B212" s="771"/>
      <c r="C212" s="669" t="s">
        <v>201</v>
      </c>
      <c r="D212" s="674" t="s">
        <v>10</v>
      </c>
      <c r="E212" s="659" t="s">
        <v>565</v>
      </c>
      <c r="F212" s="704" t="s">
        <v>33</v>
      </c>
      <c r="G212" s="674"/>
      <c r="H212" s="674"/>
      <c r="I212" s="674"/>
      <c r="J212" s="674"/>
      <c r="K212" s="674"/>
      <c r="L212" s="704" t="s">
        <v>70</v>
      </c>
    </row>
    <row r="213" spans="1:14" ht="291" customHeight="1" x14ac:dyDescent="0.2">
      <c r="A213" s="770"/>
      <c r="B213" s="669" t="s">
        <v>202</v>
      </c>
      <c r="C213" s="287" t="s">
        <v>591</v>
      </c>
      <c r="D213" s="674" t="s">
        <v>10</v>
      </c>
      <c r="E213" s="659" t="s">
        <v>566</v>
      </c>
      <c r="F213" s="349" t="s">
        <v>30</v>
      </c>
      <c r="G213" s="674"/>
      <c r="H213" s="674"/>
      <c r="I213" s="674"/>
      <c r="J213" s="674"/>
      <c r="K213" s="674"/>
      <c r="L213" s="704" t="s">
        <v>89</v>
      </c>
    </row>
    <row r="214" spans="1:14" ht="190.5" customHeight="1" x14ac:dyDescent="0.2">
      <c r="A214" s="770"/>
      <c r="B214" s="669" t="s">
        <v>204</v>
      </c>
      <c r="C214" s="287" t="s">
        <v>205</v>
      </c>
      <c r="D214" s="674" t="s">
        <v>10</v>
      </c>
      <c r="E214" s="659" t="s">
        <v>567</v>
      </c>
      <c r="F214" s="349" t="s">
        <v>30</v>
      </c>
      <c r="G214" s="674"/>
      <c r="H214" s="674"/>
      <c r="I214" s="674"/>
      <c r="J214" s="674"/>
      <c r="K214" s="674"/>
      <c r="L214" s="704" t="s">
        <v>72</v>
      </c>
    </row>
    <row r="215" spans="1:14" ht="288" customHeight="1" x14ac:dyDescent="0.2">
      <c r="A215" s="770"/>
      <c r="B215" s="669" t="s">
        <v>296</v>
      </c>
      <c r="C215" s="669" t="s">
        <v>592</v>
      </c>
      <c r="D215" s="674" t="s">
        <v>10</v>
      </c>
      <c r="E215" s="666" t="s">
        <v>568</v>
      </c>
      <c r="F215" s="349" t="s">
        <v>30</v>
      </c>
      <c r="G215" s="674"/>
      <c r="H215" s="674"/>
      <c r="I215" s="674"/>
      <c r="J215" s="674"/>
      <c r="K215" s="674"/>
      <c r="L215" s="704" t="s">
        <v>593</v>
      </c>
    </row>
    <row r="216" spans="1:14" ht="326.25" customHeight="1" x14ac:dyDescent="0.2">
      <c r="A216" s="770"/>
      <c r="B216" s="771" t="s">
        <v>594</v>
      </c>
      <c r="C216" s="669" t="s">
        <v>595</v>
      </c>
      <c r="D216" s="674" t="s">
        <v>10</v>
      </c>
      <c r="E216" s="666" t="s">
        <v>569</v>
      </c>
      <c r="F216" s="704" t="s">
        <v>33</v>
      </c>
      <c r="G216" s="674"/>
      <c r="H216" s="674"/>
      <c r="I216" s="674"/>
      <c r="J216" s="674"/>
      <c r="K216" s="674"/>
      <c r="L216" s="704" t="s">
        <v>596</v>
      </c>
    </row>
    <row r="217" spans="1:14" ht="255.75" customHeight="1" x14ac:dyDescent="0.2">
      <c r="A217" s="770"/>
      <c r="B217" s="771"/>
      <c r="C217" s="669" t="s">
        <v>209</v>
      </c>
      <c r="D217" s="674" t="s">
        <v>10</v>
      </c>
      <c r="E217" s="715" t="s">
        <v>570</v>
      </c>
      <c r="F217" s="349" t="s">
        <v>30</v>
      </c>
      <c r="G217" s="674"/>
      <c r="H217" s="674"/>
      <c r="I217" s="674"/>
      <c r="J217" s="674"/>
      <c r="K217" s="674"/>
      <c r="L217" s="704" t="s">
        <v>92</v>
      </c>
    </row>
    <row r="218" spans="1:14" ht="163.5" customHeight="1" x14ac:dyDescent="0.2">
      <c r="A218" s="770"/>
      <c r="B218" s="771"/>
      <c r="C218" s="678" t="s">
        <v>597</v>
      </c>
      <c r="D218" s="674" t="s">
        <v>10</v>
      </c>
      <c r="E218" s="665" t="s">
        <v>571</v>
      </c>
      <c r="F218" s="349" t="s">
        <v>30</v>
      </c>
      <c r="G218" s="674"/>
      <c r="H218" s="674"/>
      <c r="I218" s="674"/>
      <c r="J218" s="674"/>
      <c r="K218" s="674"/>
      <c r="L218" s="704" t="s">
        <v>73</v>
      </c>
    </row>
    <row r="219" spans="1:14" ht="221.25" customHeight="1" x14ac:dyDescent="0.2">
      <c r="A219" s="770"/>
      <c r="B219" s="771"/>
      <c r="C219" s="551" t="s">
        <v>211</v>
      </c>
      <c r="D219" s="674" t="s">
        <v>10</v>
      </c>
      <c r="E219" s="556" t="s">
        <v>570</v>
      </c>
      <c r="F219" s="349" t="s">
        <v>30</v>
      </c>
      <c r="G219" s="674"/>
      <c r="H219" s="674"/>
      <c r="I219" s="674"/>
      <c r="J219" s="674"/>
      <c r="K219" s="674"/>
      <c r="L219" s="704" t="s">
        <v>74</v>
      </c>
    </row>
    <row r="220" spans="1:14" ht="221.25" customHeight="1" x14ac:dyDescent="0.2">
      <c r="A220" s="770"/>
      <c r="B220" s="771"/>
      <c r="C220" s="669" t="s">
        <v>598</v>
      </c>
      <c r="D220" s="674" t="s">
        <v>10</v>
      </c>
      <c r="E220" s="556" t="s">
        <v>572</v>
      </c>
      <c r="F220" s="704" t="s">
        <v>33</v>
      </c>
      <c r="G220" s="674"/>
      <c r="H220" s="674"/>
      <c r="I220" s="674"/>
      <c r="J220" s="674"/>
      <c r="K220" s="674"/>
      <c r="L220" s="704" t="s">
        <v>596</v>
      </c>
    </row>
    <row r="221" spans="1:14" ht="225.75" customHeight="1" x14ac:dyDescent="0.2">
      <c r="A221" s="770"/>
      <c r="B221" s="888" t="s">
        <v>213</v>
      </c>
      <c r="C221" s="304" t="s">
        <v>214</v>
      </c>
      <c r="D221" s="674" t="s">
        <v>10</v>
      </c>
      <c r="E221" s="706" t="s">
        <v>555</v>
      </c>
      <c r="F221" s="704" t="s">
        <v>13</v>
      </c>
      <c r="G221" s="92">
        <v>238</v>
      </c>
      <c r="H221" s="92">
        <v>396.6</v>
      </c>
      <c r="I221" s="92">
        <v>0</v>
      </c>
      <c r="J221" s="92">
        <v>0</v>
      </c>
      <c r="K221" s="92">
        <v>0</v>
      </c>
      <c r="L221" s="770" t="s">
        <v>93</v>
      </c>
    </row>
    <row r="222" spans="1:14" ht="324.75" customHeight="1" x14ac:dyDescent="0.45">
      <c r="A222" s="770"/>
      <c r="B222" s="888"/>
      <c r="C222" s="669" t="s">
        <v>215</v>
      </c>
      <c r="D222" s="674" t="s">
        <v>10</v>
      </c>
      <c r="E222" s="666" t="s">
        <v>554</v>
      </c>
      <c r="F222" s="120" t="s">
        <v>66</v>
      </c>
      <c r="G222" s="92">
        <v>1341.9</v>
      </c>
      <c r="H222" s="92">
        <v>1405.8</v>
      </c>
      <c r="I222" s="92">
        <v>0</v>
      </c>
      <c r="J222" s="92">
        <v>0</v>
      </c>
      <c r="K222" s="92">
        <v>0</v>
      </c>
      <c r="L222" s="770"/>
      <c r="N222" s="414"/>
    </row>
    <row r="223" spans="1:14" ht="257.25" customHeight="1" x14ac:dyDescent="0.45">
      <c r="A223" s="770"/>
      <c r="B223" s="888"/>
      <c r="C223" s="678" t="s">
        <v>413</v>
      </c>
      <c r="D223" s="675" t="s">
        <v>10</v>
      </c>
      <c r="E223" s="556" t="s">
        <v>554</v>
      </c>
      <c r="F223" s="121" t="s">
        <v>66</v>
      </c>
      <c r="G223" s="92">
        <v>410.5</v>
      </c>
      <c r="H223" s="92">
        <v>680.2</v>
      </c>
      <c r="I223" s="92">
        <v>406.6</v>
      </c>
      <c r="J223" s="92">
        <v>1526.3</v>
      </c>
      <c r="K223" s="92">
        <v>1633.1</v>
      </c>
      <c r="L223" s="770"/>
      <c r="N223" s="414"/>
    </row>
    <row r="224" spans="1:14" ht="234" customHeight="1" x14ac:dyDescent="0.45">
      <c r="A224" s="770"/>
      <c r="B224" s="888"/>
      <c r="C224" s="669" t="s">
        <v>495</v>
      </c>
      <c r="D224" s="675" t="s">
        <v>10</v>
      </c>
      <c r="E224" s="553" t="s">
        <v>554</v>
      </c>
      <c r="F224" s="121" t="s">
        <v>66</v>
      </c>
      <c r="G224" s="625">
        <v>4012.2</v>
      </c>
      <c r="H224" s="625">
        <v>3066.9</v>
      </c>
      <c r="I224" s="626">
        <v>8462.1</v>
      </c>
      <c r="J224" s="626">
        <v>7467.7</v>
      </c>
      <c r="K224" s="626">
        <v>0</v>
      </c>
      <c r="L224" s="770"/>
      <c r="N224" s="414"/>
    </row>
    <row r="225" spans="1:14" ht="341.25" customHeight="1" x14ac:dyDescent="0.2">
      <c r="A225" s="770"/>
      <c r="B225" s="888"/>
      <c r="C225" s="552" t="s">
        <v>412</v>
      </c>
      <c r="D225" s="675" t="s">
        <v>10</v>
      </c>
      <c r="E225" s="666" t="s">
        <v>573</v>
      </c>
      <c r="F225" s="675" t="s">
        <v>13</v>
      </c>
      <c r="G225" s="625">
        <v>42</v>
      </c>
      <c r="H225" s="625">
        <v>147.30000000000001</v>
      </c>
      <c r="I225" s="626">
        <v>19</v>
      </c>
      <c r="J225" s="626">
        <v>0</v>
      </c>
      <c r="K225" s="626">
        <v>45</v>
      </c>
      <c r="L225" s="770"/>
    </row>
    <row r="226" spans="1:14" ht="33.75" customHeight="1" x14ac:dyDescent="0.2">
      <c r="A226" s="770"/>
      <c r="B226" s="888"/>
      <c r="C226" s="311" t="s">
        <v>416</v>
      </c>
      <c r="D226" s="675"/>
      <c r="E226" s="696"/>
      <c r="F226" s="675"/>
      <c r="G226" s="312">
        <v>21</v>
      </c>
      <c r="H226" s="388">
        <v>52.3</v>
      </c>
      <c r="I226" s="312">
        <v>0</v>
      </c>
      <c r="J226" s="312">
        <v>0</v>
      </c>
      <c r="K226" s="312">
        <v>0</v>
      </c>
      <c r="L226" s="770"/>
    </row>
    <row r="227" spans="1:14" ht="304.5" customHeight="1" x14ac:dyDescent="0.45">
      <c r="A227" s="770"/>
      <c r="B227" s="888"/>
      <c r="C227" s="287" t="s">
        <v>417</v>
      </c>
      <c r="D227" s="675" t="s">
        <v>10</v>
      </c>
      <c r="E227" s="724" t="s">
        <v>554</v>
      </c>
      <c r="F227" s="675" t="s">
        <v>66</v>
      </c>
      <c r="G227" s="92">
        <v>200</v>
      </c>
      <c r="H227" s="92">
        <v>0</v>
      </c>
      <c r="I227" s="92">
        <v>0</v>
      </c>
      <c r="J227" s="92">
        <v>0</v>
      </c>
      <c r="K227" s="92">
        <v>0</v>
      </c>
      <c r="L227" s="770"/>
      <c r="N227" s="414"/>
    </row>
    <row r="228" spans="1:14" ht="219" customHeight="1" x14ac:dyDescent="0.45">
      <c r="A228" s="770"/>
      <c r="B228" s="710"/>
      <c r="C228" s="711" t="s">
        <v>626</v>
      </c>
      <c r="D228" s="712" t="s">
        <v>10</v>
      </c>
      <c r="E228" s="711" t="s">
        <v>625</v>
      </c>
      <c r="F228" s="712" t="s">
        <v>250</v>
      </c>
      <c r="G228" s="709"/>
      <c r="H228" s="709"/>
      <c r="I228" s="709"/>
      <c r="J228" s="709">
        <v>56.6</v>
      </c>
      <c r="K228" s="709"/>
      <c r="L228" s="712" t="s">
        <v>627</v>
      </c>
      <c r="N228" s="414"/>
    </row>
    <row r="229" spans="1:14" ht="28.5" customHeight="1" x14ac:dyDescent="0.2">
      <c r="A229" s="770"/>
      <c r="B229" s="701" t="s">
        <v>25</v>
      </c>
      <c r="C229" s="53"/>
      <c r="D229" s="679"/>
      <c r="E229" s="679"/>
      <c r="F229" s="298"/>
      <c r="G229" s="150">
        <f>+G222+G221+G204+G203+G194+G190+G189+G220+G219+G218+G217+G216+G215+G214+G213+G212+G211+G209+G210+G208+G206+G205+G207+G187+G191+G188+G192+G193+G195+G196+G197+G199+G201+G202+G200+G223+G224+G225+G227+G198</f>
        <v>21624.500000000004</v>
      </c>
      <c r="H229" s="150">
        <f>+H222+H221+H204+H203+H194+H190+H189+H220+H219+H218+H217+H216+H215+H214+H213+H212+H211+H209+H210+H208+H206+H205+H207+H187+H191+H188+H192+H193+H195+H196+H197+H199+H201+H202+H200+H223+H224+H225+H227+H198</f>
        <v>109356.79999999999</v>
      </c>
      <c r="I229" s="150">
        <f>+I222+I221+I204+I203+I194+I190+I189+I220+I219+I218+I217+I216+I215+I214+I213+I212+I211+I209+I210+I208+I206+I205+I207+I187+I191+I188+I192+I193+I195+I196+I197+I199+I201+I202+I200+I223+I224+I225+I227+I198</f>
        <v>333443.89999999997</v>
      </c>
      <c r="J229" s="150">
        <f>+J222+J221+J204+J203+J194+J190+J189+J220+J219+J218+J217+J216+J215+J214+J213+J212+J211+J209+J210+J208+J206+J205+J207+J187+J191+J188+J192+J193+J195+J196+J197+J199+J201+J202+J200+J223+J224+J225+J227+J198+J228</f>
        <v>247241.1</v>
      </c>
      <c r="K229" s="150">
        <f>+K222+K221+K204+K203+K194+K190+K189+K220+K219+K218+K217+K216+K215+K214+K213+K212+K211+K209+K210+K208+K206+K205+K207+K187+K191+K188+K192+K193+K195+K196+K197+K199+K201+K202+K200+K223+K224+K225+K227+K198+K228</f>
        <v>13912</v>
      </c>
      <c r="L229" s="679"/>
      <c r="M229" s="383"/>
    </row>
    <row r="230" spans="1:14" ht="44.25" customHeight="1" x14ac:dyDescent="0.2">
      <c r="A230" s="781" t="s">
        <v>138</v>
      </c>
      <c r="B230" s="782"/>
      <c r="C230" s="782"/>
      <c r="D230" s="782"/>
      <c r="E230" s="782"/>
      <c r="F230" s="782"/>
      <c r="G230" s="782"/>
      <c r="H230" s="782"/>
      <c r="I230" s="782"/>
      <c r="J230" s="782"/>
      <c r="K230" s="782"/>
      <c r="L230" s="783"/>
    </row>
    <row r="231" spans="1:14" ht="198.75" customHeight="1" x14ac:dyDescent="0.2">
      <c r="A231" s="771" t="s">
        <v>240</v>
      </c>
      <c r="B231" s="905" t="s">
        <v>216</v>
      </c>
      <c r="C231" s="678" t="s">
        <v>217</v>
      </c>
      <c r="D231" s="675" t="s">
        <v>10</v>
      </c>
      <c r="E231" s="678" t="s">
        <v>263</v>
      </c>
      <c r="F231" s="675" t="s">
        <v>30</v>
      </c>
      <c r="G231" s="678"/>
      <c r="H231" s="678"/>
      <c r="I231" s="678"/>
      <c r="J231" s="678"/>
      <c r="K231" s="678"/>
      <c r="L231" s="678" t="s">
        <v>75</v>
      </c>
    </row>
    <row r="232" spans="1:14" ht="290.25" customHeight="1" x14ac:dyDescent="0.2">
      <c r="A232" s="771"/>
      <c r="B232" s="905"/>
      <c r="C232" s="554" t="s">
        <v>218</v>
      </c>
      <c r="D232" s="675" t="s">
        <v>10</v>
      </c>
      <c r="E232" s="675" t="s">
        <v>540</v>
      </c>
      <c r="F232" s="675" t="s">
        <v>30</v>
      </c>
      <c r="G232" s="678"/>
      <c r="H232" s="678"/>
      <c r="I232" s="678"/>
      <c r="J232" s="678"/>
      <c r="K232" s="678"/>
      <c r="L232" s="678" t="s">
        <v>27</v>
      </c>
    </row>
    <row r="233" spans="1:14" ht="268.5" customHeight="1" x14ac:dyDescent="0.2">
      <c r="A233" s="771"/>
      <c r="B233" s="778" t="s">
        <v>219</v>
      </c>
      <c r="C233" s="678" t="s">
        <v>220</v>
      </c>
      <c r="D233" s="674" t="s">
        <v>10</v>
      </c>
      <c r="E233" s="674" t="s">
        <v>541</v>
      </c>
      <c r="F233" s="675" t="s">
        <v>30</v>
      </c>
      <c r="G233" s="669"/>
      <c r="H233" s="669"/>
      <c r="I233" s="669"/>
      <c r="J233" s="669"/>
      <c r="K233" s="669"/>
      <c r="L233" s="669" t="s">
        <v>28</v>
      </c>
    </row>
    <row r="234" spans="1:14" ht="409.5" customHeight="1" x14ac:dyDescent="0.2">
      <c r="A234" s="771"/>
      <c r="B234" s="779"/>
      <c r="C234" s="879" t="s">
        <v>221</v>
      </c>
      <c r="D234" s="737" t="s">
        <v>10</v>
      </c>
      <c r="E234" s="737" t="s">
        <v>264</v>
      </c>
      <c r="F234" s="909" t="s">
        <v>30</v>
      </c>
      <c r="G234" s="737"/>
      <c r="H234" s="737"/>
      <c r="I234" s="737"/>
      <c r="J234" s="737"/>
      <c r="K234" s="737"/>
      <c r="L234" s="737" t="s">
        <v>29</v>
      </c>
    </row>
    <row r="235" spans="1:14" ht="85.5" customHeight="1" x14ac:dyDescent="0.2">
      <c r="A235" s="771"/>
      <c r="B235" s="780"/>
      <c r="C235" s="881"/>
      <c r="D235" s="739"/>
      <c r="E235" s="739"/>
      <c r="F235" s="910"/>
      <c r="G235" s="739"/>
      <c r="H235" s="739"/>
      <c r="I235" s="739"/>
      <c r="J235" s="739"/>
      <c r="K235" s="739"/>
      <c r="L235" s="739"/>
    </row>
    <row r="236" spans="1:14" ht="405.75" customHeight="1" x14ac:dyDescent="0.2">
      <c r="A236" s="771"/>
      <c r="B236" s="771" t="s">
        <v>260</v>
      </c>
      <c r="C236" s="771" t="s">
        <v>222</v>
      </c>
      <c r="D236" s="770" t="s">
        <v>10</v>
      </c>
      <c r="E236" s="907" t="s">
        <v>531</v>
      </c>
      <c r="F236" s="908" t="s">
        <v>30</v>
      </c>
      <c r="G236" s="770"/>
      <c r="H236" s="770"/>
      <c r="I236" s="770"/>
      <c r="J236" s="770"/>
      <c r="K236" s="770"/>
      <c r="L236" s="771" t="s">
        <v>405</v>
      </c>
    </row>
    <row r="237" spans="1:14" ht="93.75" hidden="1" customHeight="1" x14ac:dyDescent="0.2">
      <c r="A237" s="771"/>
      <c r="B237" s="771"/>
      <c r="C237" s="771"/>
      <c r="D237" s="770"/>
      <c r="E237" s="907"/>
      <c r="F237" s="908"/>
      <c r="G237" s="770"/>
      <c r="H237" s="770"/>
      <c r="I237" s="770"/>
      <c r="J237" s="770"/>
      <c r="K237" s="770"/>
      <c r="L237" s="771"/>
    </row>
    <row r="238" spans="1:14" ht="409.5" customHeight="1" x14ac:dyDescent="0.2">
      <c r="A238" s="771"/>
      <c r="B238" s="771"/>
      <c r="C238" s="669" t="s">
        <v>223</v>
      </c>
      <c r="D238" s="674" t="s">
        <v>10</v>
      </c>
      <c r="E238" s="714" t="s">
        <v>265</v>
      </c>
      <c r="F238" s="675" t="s">
        <v>30</v>
      </c>
      <c r="G238" s="669"/>
      <c r="H238" s="669"/>
      <c r="I238" s="669"/>
      <c r="J238" s="669"/>
      <c r="K238" s="669"/>
      <c r="L238" s="669" t="s">
        <v>31</v>
      </c>
    </row>
    <row r="239" spans="1:14" ht="253.5" customHeight="1" x14ac:dyDescent="0.2">
      <c r="A239" s="771"/>
      <c r="B239" s="771"/>
      <c r="C239" s="668" t="s">
        <v>404</v>
      </c>
      <c r="D239" s="670" t="s">
        <v>10</v>
      </c>
      <c r="E239" s="670" t="s">
        <v>542</v>
      </c>
      <c r="F239" s="670" t="s">
        <v>13</v>
      </c>
      <c r="G239" s="97">
        <v>1164.2</v>
      </c>
      <c r="H239" s="97">
        <v>1269</v>
      </c>
      <c r="I239" s="578">
        <v>1269</v>
      </c>
      <c r="J239" s="578">
        <v>1540.8</v>
      </c>
      <c r="K239" s="578">
        <v>1540.8</v>
      </c>
      <c r="L239" s="668" t="s">
        <v>253</v>
      </c>
    </row>
    <row r="240" spans="1:14" ht="49.5" customHeight="1" x14ac:dyDescent="0.2">
      <c r="A240" s="771"/>
      <c r="B240" s="98" t="s">
        <v>25</v>
      </c>
      <c r="C240" s="668"/>
      <c r="D240" s="668"/>
      <c r="E240" s="668"/>
      <c r="F240" s="668"/>
      <c r="G240" s="59">
        <f>G239+G238+G236+G234+G233+G232+G231</f>
        <v>1164.2</v>
      </c>
      <c r="H240" s="59">
        <f>H239+H238+H236+H234+H233+H232+H231</f>
        <v>1269</v>
      </c>
      <c r="I240" s="59">
        <f>I239+I238+I236+I234+I233+I232+I231</f>
        <v>1269</v>
      </c>
      <c r="J240" s="59">
        <f>J239+J238+J236+J234+J233+J232+J231</f>
        <v>1540.8</v>
      </c>
      <c r="K240" s="59">
        <f>K239+K238+K236+K234+K233+K232+K231</f>
        <v>1540.8</v>
      </c>
      <c r="L240" s="668"/>
      <c r="M240" s="379"/>
    </row>
    <row r="241" spans="1:13" ht="43.5" customHeight="1" x14ac:dyDescent="0.2">
      <c r="A241" s="911" t="s">
        <v>254</v>
      </c>
      <c r="B241" s="912"/>
      <c r="C241" s="912"/>
      <c r="D241" s="912"/>
      <c r="E241" s="912"/>
      <c r="F241" s="912"/>
      <c r="G241" s="912"/>
      <c r="H241" s="912"/>
      <c r="I241" s="912"/>
      <c r="J241" s="912"/>
      <c r="K241" s="912"/>
      <c r="L241" s="913"/>
    </row>
    <row r="242" spans="1:13" ht="128.25" customHeight="1" x14ac:dyDescent="0.2">
      <c r="A242" s="771" t="s">
        <v>241</v>
      </c>
      <c r="B242" s="771" t="s">
        <v>224</v>
      </c>
      <c r="C242" s="667" t="s">
        <v>225</v>
      </c>
      <c r="D242" s="668" t="s">
        <v>10</v>
      </c>
      <c r="E242" s="914" t="s">
        <v>6</v>
      </c>
      <c r="F242" s="915" t="s">
        <v>13</v>
      </c>
      <c r="G242" s="51">
        <v>37713.4</v>
      </c>
      <c r="H242" s="51">
        <v>38204.1</v>
      </c>
      <c r="I242" s="563">
        <v>35656.199999999997</v>
      </c>
      <c r="J242" s="563">
        <v>40204.300000000003</v>
      </c>
      <c r="K242" s="563">
        <v>41171.599999999999</v>
      </c>
      <c r="L242" s="904" t="s">
        <v>21</v>
      </c>
    </row>
    <row r="243" spans="1:13" ht="97.5" customHeight="1" x14ac:dyDescent="0.2">
      <c r="A243" s="771"/>
      <c r="B243" s="771"/>
      <c r="C243" s="99" t="s">
        <v>245</v>
      </c>
      <c r="D243" s="668" t="s">
        <v>10</v>
      </c>
      <c r="E243" s="914"/>
      <c r="F243" s="915"/>
      <c r="G243" s="123">
        <v>0</v>
      </c>
      <c r="H243" s="44">
        <v>50</v>
      </c>
      <c r="I243" s="44">
        <v>0</v>
      </c>
      <c r="J243" s="44">
        <v>0</v>
      </c>
      <c r="K243" s="41">
        <v>0</v>
      </c>
      <c r="L243" s="904"/>
    </row>
    <row r="244" spans="1:13" ht="224.25" customHeight="1" x14ac:dyDescent="0.2">
      <c r="A244" s="771"/>
      <c r="B244" s="771" t="s">
        <v>271</v>
      </c>
      <c r="C244" s="436" t="s">
        <v>272</v>
      </c>
      <c r="D244" s="101" t="s">
        <v>10</v>
      </c>
      <c r="E244" s="914" t="s">
        <v>6</v>
      </c>
      <c r="F244" s="671" t="s">
        <v>109</v>
      </c>
      <c r="G244" s="100"/>
      <c r="H244" s="100"/>
      <c r="I244" s="100"/>
      <c r="J244" s="100"/>
      <c r="K244" s="102"/>
      <c r="L244" s="918" t="s">
        <v>110</v>
      </c>
    </row>
    <row r="245" spans="1:13" ht="246.75" customHeight="1" x14ac:dyDescent="0.2">
      <c r="A245" s="771"/>
      <c r="B245" s="771"/>
      <c r="C245" s="101" t="s">
        <v>273</v>
      </c>
      <c r="D245" s="101" t="s">
        <v>10</v>
      </c>
      <c r="E245" s="914"/>
      <c r="F245" s="671" t="s">
        <v>109</v>
      </c>
      <c r="G245" s="100"/>
      <c r="H245" s="100"/>
      <c r="I245" s="100"/>
      <c r="J245" s="100"/>
      <c r="K245" s="102"/>
      <c r="L245" s="918"/>
    </row>
    <row r="246" spans="1:13" ht="176.25" customHeight="1" x14ac:dyDescent="0.2">
      <c r="A246" s="771"/>
      <c r="B246" s="771"/>
      <c r="C246" s="101" t="s">
        <v>397</v>
      </c>
      <c r="D246" s="101" t="s">
        <v>10</v>
      </c>
      <c r="E246" s="670" t="s">
        <v>6</v>
      </c>
      <c r="F246" s="671" t="s">
        <v>109</v>
      </c>
      <c r="G246" s="100"/>
      <c r="H246" s="100"/>
      <c r="I246" s="100"/>
      <c r="J246" s="100"/>
      <c r="K246" s="102"/>
      <c r="L246" s="918"/>
    </row>
    <row r="247" spans="1:13" ht="210" customHeight="1" x14ac:dyDescent="0.2">
      <c r="A247" s="771"/>
      <c r="B247" s="669" t="s">
        <v>349</v>
      </c>
      <c r="C247" s="101" t="s">
        <v>350</v>
      </c>
      <c r="D247" s="101" t="s">
        <v>10</v>
      </c>
      <c r="E247" s="670" t="s">
        <v>6</v>
      </c>
      <c r="F247" s="670" t="s">
        <v>257</v>
      </c>
      <c r="G247" s="100"/>
      <c r="H247" s="100"/>
      <c r="I247" s="100"/>
      <c r="J247" s="100"/>
      <c r="K247" s="102"/>
      <c r="L247" s="668" t="s">
        <v>249</v>
      </c>
    </row>
    <row r="248" spans="1:13" ht="264.75" customHeight="1" x14ac:dyDescent="0.2">
      <c r="A248" s="771"/>
      <c r="B248" s="920" t="s">
        <v>351</v>
      </c>
      <c r="C248" s="778" t="s">
        <v>544</v>
      </c>
      <c r="D248" s="922" t="s">
        <v>10</v>
      </c>
      <c r="E248" s="742" t="s">
        <v>516</v>
      </c>
      <c r="F248" s="924" t="s">
        <v>109</v>
      </c>
      <c r="G248" s="926"/>
      <c r="H248" s="926"/>
      <c r="I248" s="926"/>
      <c r="J248" s="926"/>
      <c r="K248" s="916"/>
      <c r="L248" s="744" t="s">
        <v>258</v>
      </c>
    </row>
    <row r="249" spans="1:13" ht="216" customHeight="1" x14ac:dyDescent="0.2">
      <c r="A249" s="771"/>
      <c r="B249" s="921"/>
      <c r="C249" s="780"/>
      <c r="D249" s="923"/>
      <c r="E249" s="743"/>
      <c r="F249" s="925"/>
      <c r="G249" s="927"/>
      <c r="H249" s="927"/>
      <c r="I249" s="927"/>
      <c r="J249" s="927"/>
      <c r="K249" s="917"/>
      <c r="L249" s="745"/>
    </row>
    <row r="250" spans="1:13" ht="194.25" customHeight="1" x14ac:dyDescent="0.2">
      <c r="A250" s="771"/>
      <c r="B250" s="904" t="s">
        <v>352</v>
      </c>
      <c r="C250" s="101" t="s">
        <v>353</v>
      </c>
      <c r="D250" s="101" t="s">
        <v>10</v>
      </c>
      <c r="E250" s="670" t="s">
        <v>6</v>
      </c>
      <c r="F250" s="671" t="s">
        <v>109</v>
      </c>
      <c r="G250" s="100"/>
      <c r="H250" s="100"/>
      <c r="I250" s="100"/>
      <c r="J250" s="100"/>
      <c r="K250" s="102"/>
      <c r="L250" s="918" t="s">
        <v>259</v>
      </c>
    </row>
    <row r="251" spans="1:13" ht="173.25" customHeight="1" x14ac:dyDescent="0.2">
      <c r="A251" s="771"/>
      <c r="B251" s="904"/>
      <c r="C251" s="101" t="s">
        <v>354</v>
      </c>
      <c r="D251" s="101" t="s">
        <v>10</v>
      </c>
      <c r="E251" s="670" t="s">
        <v>6</v>
      </c>
      <c r="F251" s="671" t="s">
        <v>109</v>
      </c>
      <c r="G251" s="100"/>
      <c r="H251" s="100"/>
      <c r="I251" s="100"/>
      <c r="J251" s="100"/>
      <c r="K251" s="102"/>
      <c r="L251" s="918"/>
    </row>
    <row r="252" spans="1:13" ht="216" customHeight="1" x14ac:dyDescent="0.2">
      <c r="A252" s="771"/>
      <c r="B252" s="904"/>
      <c r="C252" s="99" t="s">
        <v>355</v>
      </c>
      <c r="D252" s="99" t="s">
        <v>10</v>
      </c>
      <c r="E252" s="666" t="s">
        <v>516</v>
      </c>
      <c r="F252" s="659" t="s">
        <v>13</v>
      </c>
      <c r="G252" s="158">
        <v>0</v>
      </c>
      <c r="H252" s="158">
        <v>42</v>
      </c>
      <c r="I252" s="158">
        <v>0</v>
      </c>
      <c r="J252" s="158">
        <v>0</v>
      </c>
      <c r="K252" s="158">
        <v>0</v>
      </c>
      <c r="L252" s="667" t="s">
        <v>22</v>
      </c>
    </row>
    <row r="253" spans="1:13" ht="67.5" customHeight="1" x14ac:dyDescent="0.2">
      <c r="A253" s="771"/>
      <c r="B253" s="689" t="s">
        <v>25</v>
      </c>
      <c r="C253" s="124"/>
      <c r="D253" s="124"/>
      <c r="E253" s="679"/>
      <c r="F253" s="679"/>
      <c r="G253" s="54">
        <f>G252+G251+G250+G248+G247+G246+G245+G244+G243+G242</f>
        <v>37713.4</v>
      </c>
      <c r="H253" s="54">
        <f t="shared" ref="H253:K253" si="11">H252+H251+H250+H248+H247+H246+H245+H244+H243+H242</f>
        <v>38296.1</v>
      </c>
      <c r="I253" s="54">
        <f t="shared" si="11"/>
        <v>35656.199999999997</v>
      </c>
      <c r="J253" s="54">
        <f t="shared" si="11"/>
        <v>40204.300000000003</v>
      </c>
      <c r="K253" s="54">
        <f t="shared" si="11"/>
        <v>41171.599999999999</v>
      </c>
      <c r="L253" s="668"/>
      <c r="M253" s="385"/>
    </row>
    <row r="254" spans="1:13" ht="69.75" customHeight="1" x14ac:dyDescent="0.2">
      <c r="A254" s="919" t="s">
        <v>244</v>
      </c>
      <c r="B254" s="919"/>
      <c r="C254" s="919"/>
      <c r="D254" s="919"/>
      <c r="E254" s="919"/>
      <c r="F254" s="919"/>
      <c r="G254" s="919"/>
      <c r="H254" s="919"/>
      <c r="I254" s="919"/>
      <c r="J254" s="919"/>
      <c r="K254" s="919"/>
      <c r="L254" s="919"/>
    </row>
    <row r="255" spans="1:13" ht="230.25" customHeight="1" x14ac:dyDescent="0.2">
      <c r="A255" s="876" t="s">
        <v>242</v>
      </c>
      <c r="B255" s="60" t="s">
        <v>297</v>
      </c>
      <c r="C255" s="667" t="s">
        <v>262</v>
      </c>
      <c r="D255" s="659" t="s">
        <v>10</v>
      </c>
      <c r="E255" s="659" t="s">
        <v>68</v>
      </c>
      <c r="F255" s="655" t="s">
        <v>33</v>
      </c>
      <c r="G255" s="659"/>
      <c r="H255" s="659"/>
      <c r="I255" s="659"/>
      <c r="J255" s="659"/>
      <c r="K255" s="659"/>
      <c r="L255" s="906" t="s">
        <v>69</v>
      </c>
    </row>
    <row r="256" spans="1:13" ht="394.5" customHeight="1" x14ac:dyDescent="0.2">
      <c r="A256" s="877"/>
      <c r="B256" s="659"/>
      <c r="C256" s="210" t="s">
        <v>266</v>
      </c>
      <c r="D256" s="213" t="s">
        <v>10</v>
      </c>
      <c r="E256" s="659" t="s">
        <v>519</v>
      </c>
      <c r="F256" s="659" t="s">
        <v>33</v>
      </c>
      <c r="G256" s="50"/>
      <c r="H256" s="50"/>
      <c r="I256" s="50"/>
      <c r="J256" s="50"/>
      <c r="K256" s="214"/>
      <c r="L256" s="906"/>
    </row>
    <row r="257" spans="1:58" ht="70.5" customHeight="1" x14ac:dyDescent="0.2">
      <c r="A257" s="813" t="s">
        <v>337</v>
      </c>
      <c r="B257" s="815"/>
      <c r="C257" s="815"/>
      <c r="D257" s="815"/>
      <c r="E257" s="815"/>
      <c r="F257" s="815"/>
      <c r="G257" s="815"/>
      <c r="H257" s="815"/>
      <c r="I257" s="815"/>
      <c r="J257" s="815"/>
      <c r="K257" s="815"/>
      <c r="L257" s="816"/>
    </row>
    <row r="258" spans="1:58" ht="171.75" customHeight="1" x14ac:dyDescent="0.2">
      <c r="A258" s="737" t="s">
        <v>243</v>
      </c>
      <c r="B258" s="929" t="s">
        <v>338</v>
      </c>
      <c r="C258" s="192" t="s">
        <v>339</v>
      </c>
      <c r="D258" s="193">
        <v>2021</v>
      </c>
      <c r="E258" s="193" t="s">
        <v>104</v>
      </c>
      <c r="F258" s="659" t="s">
        <v>13</v>
      </c>
      <c r="G258" s="194">
        <v>242.8</v>
      </c>
      <c r="H258" s="194"/>
      <c r="I258" s="194"/>
      <c r="J258" s="194"/>
      <c r="K258" s="194"/>
      <c r="L258" s="195" t="s">
        <v>23</v>
      </c>
    </row>
    <row r="259" spans="1:58" ht="280.5" customHeight="1" x14ac:dyDescent="0.2">
      <c r="A259" s="738"/>
      <c r="B259" s="930"/>
      <c r="C259" s="435" t="s">
        <v>340</v>
      </c>
      <c r="D259" s="196">
        <v>2021</v>
      </c>
      <c r="E259" s="463" t="s">
        <v>104</v>
      </c>
      <c r="F259" s="653" t="s">
        <v>13</v>
      </c>
      <c r="G259" s="197">
        <v>6</v>
      </c>
      <c r="H259" s="197"/>
      <c r="I259" s="197"/>
      <c r="J259" s="197"/>
      <c r="K259" s="197"/>
      <c r="L259" s="198" t="s">
        <v>23</v>
      </c>
    </row>
    <row r="260" spans="1:58" ht="408.75" customHeight="1" x14ac:dyDescent="0.2">
      <c r="A260" s="738"/>
      <c r="B260" s="930"/>
      <c r="C260" s="931" t="s">
        <v>341</v>
      </c>
      <c r="D260" s="823">
        <v>2021</v>
      </c>
      <c r="E260" s="932" t="s">
        <v>520</v>
      </c>
      <c r="F260" s="876" t="s">
        <v>13</v>
      </c>
      <c r="G260" s="934">
        <v>16.5</v>
      </c>
      <c r="H260" s="934"/>
      <c r="I260" s="934"/>
      <c r="J260" s="934"/>
      <c r="K260" s="934"/>
      <c r="L260" s="906" t="s">
        <v>23</v>
      </c>
    </row>
    <row r="261" spans="1:58" ht="62.25" customHeight="1" x14ac:dyDescent="0.2">
      <c r="A261" s="738"/>
      <c r="B261" s="930"/>
      <c r="C261" s="931"/>
      <c r="D261" s="823"/>
      <c r="E261" s="933"/>
      <c r="F261" s="878"/>
      <c r="G261" s="934"/>
      <c r="H261" s="934"/>
      <c r="I261" s="934"/>
      <c r="J261" s="934"/>
      <c r="K261" s="934"/>
      <c r="L261" s="906"/>
    </row>
    <row r="262" spans="1:58" ht="191.25" customHeight="1" x14ac:dyDescent="0.2">
      <c r="A262" s="738"/>
      <c r="B262" s="930"/>
      <c r="C262" s="93" t="s">
        <v>342</v>
      </c>
      <c r="D262" s="659">
        <v>2021</v>
      </c>
      <c r="E262" s="467" t="s">
        <v>104</v>
      </c>
      <c r="F262" s="659" t="s">
        <v>13</v>
      </c>
      <c r="G262" s="199">
        <v>9</v>
      </c>
      <c r="H262" s="200"/>
      <c r="I262" s="200"/>
      <c r="J262" s="200"/>
      <c r="K262" s="200"/>
      <c r="L262" s="659" t="s">
        <v>23</v>
      </c>
    </row>
    <row r="263" spans="1:58" ht="272.25" customHeight="1" x14ac:dyDescent="0.2">
      <c r="A263" s="738"/>
      <c r="B263" s="930"/>
      <c r="C263" s="437" t="s">
        <v>543</v>
      </c>
      <c r="D263" s="201">
        <v>2021</v>
      </c>
      <c r="E263" s="464" t="s">
        <v>104</v>
      </c>
      <c r="F263" s="661" t="s">
        <v>13</v>
      </c>
      <c r="G263" s="202">
        <v>173</v>
      </c>
      <c r="H263" s="202"/>
      <c r="I263" s="202"/>
      <c r="J263" s="202"/>
      <c r="K263" s="202"/>
      <c r="L263" s="195" t="s">
        <v>24</v>
      </c>
    </row>
    <row r="264" spans="1:58" ht="119.25" customHeight="1" x14ac:dyDescent="0.2">
      <c r="A264" s="738"/>
      <c r="B264" s="930"/>
      <c r="C264" s="203" t="s">
        <v>343</v>
      </c>
      <c r="D264" s="653">
        <v>2021</v>
      </c>
      <c r="E264" s="465" t="s">
        <v>104</v>
      </c>
      <c r="F264" s="651" t="s">
        <v>13</v>
      </c>
      <c r="G264" s="650">
        <v>5</v>
      </c>
      <c r="H264" s="650"/>
      <c r="I264" s="650"/>
      <c r="J264" s="650"/>
      <c r="K264" s="650"/>
      <c r="L264" s="651" t="s">
        <v>105</v>
      </c>
    </row>
    <row r="265" spans="1:58" s="136" customFormat="1" ht="38.25" customHeight="1" x14ac:dyDescent="0.2">
      <c r="A265" s="738"/>
      <c r="B265" s="633" t="s">
        <v>323</v>
      </c>
      <c r="C265" s="205"/>
      <c r="D265" s="204"/>
      <c r="E265" s="206"/>
      <c r="F265" s="204"/>
      <c r="G265" s="207">
        <f>G264+G263+G262+G260+G259+G258</f>
        <v>452.3</v>
      </c>
      <c r="H265" s="207">
        <f t="shared" ref="H265:K265" si="12">H264+H263+H262+H260+H259+H258</f>
        <v>0</v>
      </c>
      <c r="I265" s="207">
        <f t="shared" si="12"/>
        <v>0</v>
      </c>
      <c r="J265" s="207">
        <f t="shared" si="12"/>
        <v>0</v>
      </c>
      <c r="K265" s="207">
        <f t="shared" si="12"/>
        <v>0</v>
      </c>
      <c r="L265" s="208"/>
      <c r="M265" s="387"/>
      <c r="Y265" s="137"/>
      <c r="Z265" s="137"/>
      <c r="AA265" s="137"/>
      <c r="AB265" s="137"/>
      <c r="AC265" s="137"/>
      <c r="AD265" s="137"/>
      <c r="AE265" s="137"/>
      <c r="AF265" s="137"/>
      <c r="AG265" s="137"/>
      <c r="AH265" s="137"/>
      <c r="AI265" s="137"/>
      <c r="AJ265" s="137"/>
      <c r="AK265" s="137"/>
      <c r="AL265" s="137"/>
      <c r="AM265" s="137"/>
      <c r="AN265" s="137"/>
      <c r="AO265" s="137"/>
      <c r="AP265" s="137"/>
      <c r="AQ265" s="137"/>
      <c r="AR265" s="137"/>
      <c r="AS265" s="137"/>
      <c r="AT265" s="137"/>
      <c r="AU265" s="137"/>
      <c r="AV265" s="137"/>
      <c r="AW265" s="137"/>
      <c r="AX265" s="137"/>
      <c r="AY265" s="137"/>
      <c r="AZ265" s="137"/>
      <c r="BA265" s="137"/>
      <c r="BB265" s="137"/>
      <c r="BC265" s="137"/>
      <c r="BD265" s="137"/>
      <c r="BE265" s="137"/>
      <c r="BF265" s="137"/>
    </row>
    <row r="266" spans="1:58" ht="48.75" customHeight="1" x14ac:dyDescent="0.2">
      <c r="A266" s="738"/>
      <c r="B266" s="935" t="s">
        <v>395</v>
      </c>
      <c r="C266" s="936"/>
      <c r="D266" s="936"/>
      <c r="E266" s="936"/>
      <c r="F266" s="936"/>
      <c r="G266" s="936"/>
      <c r="H266" s="936"/>
      <c r="I266" s="936"/>
      <c r="J266" s="936"/>
      <c r="K266" s="936"/>
      <c r="L266" s="936"/>
    </row>
    <row r="267" spans="1:58" ht="409.5" customHeight="1" x14ac:dyDescent="0.2">
      <c r="A267" s="738"/>
      <c r="B267" s="937" t="s">
        <v>347</v>
      </c>
      <c r="C267" s="939" t="s">
        <v>312</v>
      </c>
      <c r="D267" s="823" t="s">
        <v>10</v>
      </c>
      <c r="E267" s="940" t="s">
        <v>521</v>
      </c>
      <c r="F267" s="941" t="s">
        <v>109</v>
      </c>
      <c r="G267" s="942"/>
      <c r="H267" s="945"/>
      <c r="I267" s="945"/>
      <c r="J267" s="945"/>
      <c r="K267" s="945"/>
      <c r="L267" s="943" t="s">
        <v>313</v>
      </c>
    </row>
    <row r="268" spans="1:58" ht="27" customHeight="1" x14ac:dyDescent="0.2">
      <c r="A268" s="738"/>
      <c r="B268" s="937"/>
      <c r="C268" s="939"/>
      <c r="D268" s="823"/>
      <c r="E268" s="940"/>
      <c r="F268" s="941"/>
      <c r="G268" s="942"/>
      <c r="H268" s="945"/>
      <c r="I268" s="945"/>
      <c r="J268" s="945"/>
      <c r="K268" s="945"/>
      <c r="L268" s="943"/>
    </row>
    <row r="269" spans="1:58" ht="289.5" customHeight="1" x14ac:dyDescent="0.2">
      <c r="A269" s="738"/>
      <c r="B269" s="938"/>
      <c r="C269" s="939" t="s">
        <v>336</v>
      </c>
      <c r="D269" s="823" t="s">
        <v>10</v>
      </c>
      <c r="E269" s="944" t="s">
        <v>521</v>
      </c>
      <c r="F269" s="941" t="s">
        <v>109</v>
      </c>
      <c r="G269" s="945"/>
      <c r="H269" s="945"/>
      <c r="I269" s="945"/>
      <c r="J269" s="945"/>
      <c r="K269" s="945"/>
      <c r="L269" s="943" t="s">
        <v>314</v>
      </c>
    </row>
    <row r="270" spans="1:58" ht="275.25" customHeight="1" x14ac:dyDescent="0.2">
      <c r="A270" s="738"/>
      <c r="B270" s="938"/>
      <c r="C270" s="939"/>
      <c r="D270" s="823"/>
      <c r="E270" s="944"/>
      <c r="F270" s="941"/>
      <c r="G270" s="945"/>
      <c r="H270" s="945"/>
      <c r="I270" s="945"/>
      <c r="J270" s="945"/>
      <c r="K270" s="945"/>
      <c r="L270" s="943"/>
    </row>
    <row r="271" spans="1:58" ht="357.75" customHeight="1" x14ac:dyDescent="0.2">
      <c r="A271" s="738"/>
      <c r="B271" s="938"/>
      <c r="C271" s="664" t="s">
        <v>348</v>
      </c>
      <c r="D271" s="659" t="s">
        <v>10</v>
      </c>
      <c r="E271" s="665" t="s">
        <v>327</v>
      </c>
      <c r="F271" s="663" t="s">
        <v>13</v>
      </c>
      <c r="G271" s="159">
        <v>2</v>
      </c>
      <c r="H271" s="159">
        <v>2</v>
      </c>
      <c r="I271" s="159">
        <v>2</v>
      </c>
      <c r="J271" s="159">
        <v>2.2000000000000002</v>
      </c>
      <c r="K271" s="159">
        <v>2.4</v>
      </c>
      <c r="L271" s="663" t="s">
        <v>315</v>
      </c>
    </row>
    <row r="272" spans="1:58" ht="409.5" customHeight="1" x14ac:dyDescent="0.2">
      <c r="A272" s="738"/>
      <c r="B272" s="938"/>
      <c r="C272" s="939" t="s">
        <v>322</v>
      </c>
      <c r="D272" s="823" t="s">
        <v>10</v>
      </c>
      <c r="E272" s="944" t="s">
        <v>522</v>
      </c>
      <c r="F272" s="943" t="s">
        <v>109</v>
      </c>
      <c r="G272" s="945"/>
      <c r="H272" s="945"/>
      <c r="I272" s="945"/>
      <c r="J272" s="945"/>
      <c r="K272" s="945"/>
      <c r="L272" s="958" t="s">
        <v>316</v>
      </c>
    </row>
    <row r="273" spans="1:12" ht="203.25" customHeight="1" x14ac:dyDescent="0.2">
      <c r="A273" s="738"/>
      <c r="B273" s="938"/>
      <c r="C273" s="939"/>
      <c r="D273" s="823"/>
      <c r="E273" s="944"/>
      <c r="F273" s="943"/>
      <c r="G273" s="945"/>
      <c r="H273" s="945"/>
      <c r="I273" s="945"/>
      <c r="J273" s="945"/>
      <c r="K273" s="945"/>
      <c r="L273" s="958"/>
    </row>
    <row r="274" spans="1:12" ht="294" customHeight="1" x14ac:dyDescent="0.2">
      <c r="A274" s="738"/>
      <c r="B274" s="662"/>
      <c r="C274" s="658" t="s">
        <v>311</v>
      </c>
      <c r="D274" s="659" t="s">
        <v>10</v>
      </c>
      <c r="E274" s="231" t="s">
        <v>327</v>
      </c>
      <c r="F274" s="660" t="s">
        <v>109</v>
      </c>
      <c r="G274" s="654"/>
      <c r="H274" s="654"/>
      <c r="I274" s="654"/>
      <c r="J274" s="654"/>
      <c r="K274" s="654"/>
      <c r="L274" s="163" t="s">
        <v>324</v>
      </c>
    </row>
    <row r="275" spans="1:12" ht="396.75" customHeight="1" x14ac:dyDescent="0.2">
      <c r="A275" s="738"/>
      <c r="B275" s="946" t="s">
        <v>321</v>
      </c>
      <c r="C275" s="948" t="s">
        <v>328</v>
      </c>
      <c r="D275" s="876" t="s">
        <v>10</v>
      </c>
      <c r="E275" s="950" t="s">
        <v>523</v>
      </c>
      <c r="F275" s="952" t="s">
        <v>109</v>
      </c>
      <c r="G275" s="954"/>
      <c r="H275" s="954"/>
      <c r="I275" s="954"/>
      <c r="J275" s="954"/>
      <c r="K275" s="954"/>
      <c r="L275" s="956" t="s">
        <v>317</v>
      </c>
    </row>
    <row r="276" spans="1:12" ht="269.25" customHeight="1" x14ac:dyDescent="0.2">
      <c r="A276" s="738"/>
      <c r="B276" s="947"/>
      <c r="C276" s="949"/>
      <c r="D276" s="877"/>
      <c r="E276" s="951"/>
      <c r="F276" s="953"/>
      <c r="G276" s="955"/>
      <c r="H276" s="955"/>
      <c r="I276" s="955"/>
      <c r="J276" s="955"/>
      <c r="K276" s="955"/>
      <c r="L276" s="957"/>
    </row>
    <row r="277" spans="1:12" ht="409.5" customHeight="1" x14ac:dyDescent="0.2">
      <c r="A277" s="738"/>
      <c r="B277" s="959"/>
      <c r="C277" s="931" t="s">
        <v>414</v>
      </c>
      <c r="D277" s="823" t="s">
        <v>10</v>
      </c>
      <c r="E277" s="962" t="s">
        <v>524</v>
      </c>
      <c r="F277" s="941" t="s">
        <v>109</v>
      </c>
      <c r="G277" s="934"/>
      <c r="H277" s="934"/>
      <c r="I277" s="934"/>
      <c r="J277" s="934"/>
      <c r="K277" s="934"/>
      <c r="L277" s="823" t="s">
        <v>396</v>
      </c>
    </row>
    <row r="278" spans="1:12" ht="408.75" customHeight="1" x14ac:dyDescent="0.2">
      <c r="A278" s="738"/>
      <c r="B278" s="960"/>
      <c r="C278" s="931"/>
      <c r="D278" s="823"/>
      <c r="E278" s="962"/>
      <c r="F278" s="941"/>
      <c r="G278" s="934"/>
      <c r="H278" s="934"/>
      <c r="I278" s="934"/>
      <c r="J278" s="934"/>
      <c r="K278" s="934"/>
      <c r="L278" s="823"/>
    </row>
    <row r="279" spans="1:12" ht="353.25" customHeight="1" x14ac:dyDescent="0.2">
      <c r="A279" s="738"/>
      <c r="B279" s="635"/>
      <c r="C279" s="658" t="s">
        <v>329</v>
      </c>
      <c r="D279" s="659" t="s">
        <v>10</v>
      </c>
      <c r="E279" s="213" t="s">
        <v>516</v>
      </c>
      <c r="F279" s="660" t="s">
        <v>109</v>
      </c>
      <c r="G279" s="654"/>
      <c r="H279" s="654"/>
      <c r="I279" s="654"/>
      <c r="J279" s="654"/>
      <c r="K279" s="654"/>
      <c r="L279" s="660" t="s">
        <v>326</v>
      </c>
    </row>
    <row r="280" spans="1:12" ht="339.75" customHeight="1" x14ac:dyDescent="0.2">
      <c r="A280" s="738"/>
      <c r="B280" s="635"/>
      <c r="C280" s="658" t="s">
        <v>330</v>
      </c>
      <c r="D280" s="659" t="s">
        <v>10</v>
      </c>
      <c r="E280" s="213" t="s">
        <v>516</v>
      </c>
      <c r="F280" s="660" t="s">
        <v>109</v>
      </c>
      <c r="G280" s="654"/>
      <c r="H280" s="654"/>
      <c r="I280" s="654"/>
      <c r="J280" s="654"/>
      <c r="K280" s="654"/>
      <c r="L280" s="655" t="s">
        <v>325</v>
      </c>
    </row>
    <row r="281" spans="1:12" ht="408" customHeight="1" x14ac:dyDescent="0.2">
      <c r="A281" s="738"/>
      <c r="B281" s="959"/>
      <c r="C281" s="931" t="s">
        <v>331</v>
      </c>
      <c r="D281" s="823" t="s">
        <v>10</v>
      </c>
      <c r="E281" s="961" t="s">
        <v>525</v>
      </c>
      <c r="F281" s="941" t="s">
        <v>109</v>
      </c>
      <c r="G281" s="934"/>
      <c r="H281" s="934"/>
      <c r="I281" s="934"/>
      <c r="J281" s="934"/>
      <c r="K281" s="934"/>
      <c r="L281" s="906" t="s">
        <v>320</v>
      </c>
    </row>
    <row r="282" spans="1:12" ht="408.75" customHeight="1" x14ac:dyDescent="0.2">
      <c r="A282" s="738"/>
      <c r="B282" s="960"/>
      <c r="C282" s="931"/>
      <c r="D282" s="823"/>
      <c r="E282" s="961"/>
      <c r="F282" s="941"/>
      <c r="G282" s="934"/>
      <c r="H282" s="934"/>
      <c r="I282" s="934"/>
      <c r="J282" s="934"/>
      <c r="K282" s="934"/>
      <c r="L282" s="906"/>
    </row>
    <row r="283" spans="1:12" ht="381" customHeight="1" x14ac:dyDescent="0.2">
      <c r="A283" s="738"/>
      <c r="B283" s="959"/>
      <c r="C283" s="931" t="s">
        <v>332</v>
      </c>
      <c r="D283" s="823" t="s">
        <v>10</v>
      </c>
      <c r="E283" s="967" t="s">
        <v>521</v>
      </c>
      <c r="F283" s="941" t="s">
        <v>109</v>
      </c>
      <c r="G283" s="934"/>
      <c r="H283" s="934"/>
      <c r="I283" s="934"/>
      <c r="J283" s="934"/>
      <c r="K283" s="934"/>
      <c r="L283" s="971" t="s">
        <v>319</v>
      </c>
    </row>
    <row r="284" spans="1:12" ht="114.75" customHeight="1" x14ac:dyDescent="0.2">
      <c r="A284" s="738"/>
      <c r="B284" s="960"/>
      <c r="C284" s="931"/>
      <c r="D284" s="823"/>
      <c r="E284" s="967"/>
      <c r="F284" s="941"/>
      <c r="G284" s="934"/>
      <c r="H284" s="934"/>
      <c r="I284" s="934"/>
      <c r="J284" s="934"/>
      <c r="K284" s="934"/>
      <c r="L284" s="971"/>
    </row>
    <row r="285" spans="1:12" ht="310.5" customHeight="1" x14ac:dyDescent="0.2">
      <c r="A285" s="738"/>
      <c r="B285" s="959"/>
      <c r="C285" s="948" t="s">
        <v>333</v>
      </c>
      <c r="D285" s="876" t="s">
        <v>10</v>
      </c>
      <c r="E285" s="964" t="s">
        <v>526</v>
      </c>
      <c r="F285" s="952" t="s">
        <v>109</v>
      </c>
      <c r="G285" s="954"/>
      <c r="H285" s="954"/>
      <c r="I285" s="954"/>
      <c r="J285" s="954"/>
      <c r="K285" s="954"/>
      <c r="L285" s="969" t="s">
        <v>318</v>
      </c>
    </row>
    <row r="286" spans="1:12" ht="114" customHeight="1" x14ac:dyDescent="0.2">
      <c r="A286" s="738"/>
      <c r="B286" s="960"/>
      <c r="C286" s="963"/>
      <c r="D286" s="878"/>
      <c r="E286" s="965"/>
      <c r="F286" s="966"/>
      <c r="G286" s="968"/>
      <c r="H286" s="968"/>
      <c r="I286" s="968"/>
      <c r="J286" s="968"/>
      <c r="K286" s="968"/>
      <c r="L286" s="970"/>
    </row>
    <row r="287" spans="1:12" ht="319.5" customHeight="1" x14ac:dyDescent="0.2">
      <c r="A287" s="738"/>
      <c r="B287" s="635"/>
      <c r="C287" s="658" t="s">
        <v>334</v>
      </c>
      <c r="D287" s="659" t="s">
        <v>10</v>
      </c>
      <c r="E287" s="665" t="s">
        <v>516</v>
      </c>
      <c r="F287" s="660" t="s">
        <v>109</v>
      </c>
      <c r="G287" s="654"/>
      <c r="H287" s="654"/>
      <c r="I287" s="654"/>
      <c r="J287" s="654"/>
      <c r="K287" s="654"/>
      <c r="L287" s="655" t="s">
        <v>318</v>
      </c>
    </row>
    <row r="288" spans="1:12" ht="409.5" customHeight="1" x14ac:dyDescent="0.2">
      <c r="A288" s="738"/>
      <c r="B288" s="636"/>
      <c r="C288" s="948" t="s">
        <v>335</v>
      </c>
      <c r="D288" s="876" t="s">
        <v>10</v>
      </c>
      <c r="E288" s="977" t="s">
        <v>527</v>
      </c>
      <c r="F288" s="952" t="s">
        <v>109</v>
      </c>
      <c r="G288" s="954"/>
      <c r="H288" s="954"/>
      <c r="I288" s="954"/>
      <c r="J288" s="954"/>
      <c r="K288" s="954"/>
      <c r="L288" s="969" t="s">
        <v>384</v>
      </c>
    </row>
    <row r="289" spans="1:19" ht="123.75" customHeight="1" x14ac:dyDescent="0.2">
      <c r="A289" s="738"/>
      <c r="B289" s="637"/>
      <c r="C289" s="963"/>
      <c r="D289" s="878"/>
      <c r="E289" s="978"/>
      <c r="F289" s="966"/>
      <c r="G289" s="968"/>
      <c r="H289" s="968"/>
      <c r="I289" s="968"/>
      <c r="J289" s="968"/>
      <c r="K289" s="968"/>
      <c r="L289" s="970"/>
    </row>
    <row r="290" spans="1:19" ht="301.5" customHeight="1" x14ac:dyDescent="0.2">
      <c r="A290" s="738"/>
      <c r="B290" s="635"/>
      <c r="C290" s="658" t="s">
        <v>415</v>
      </c>
      <c r="D290" s="659" t="s">
        <v>10</v>
      </c>
      <c r="E290" s="647" t="s">
        <v>528</v>
      </c>
      <c r="F290" s="660" t="s">
        <v>109</v>
      </c>
      <c r="G290" s="654"/>
      <c r="H290" s="654"/>
      <c r="I290" s="654"/>
      <c r="J290" s="654"/>
      <c r="K290" s="654"/>
      <c r="L290" s="655" t="s">
        <v>356</v>
      </c>
    </row>
    <row r="291" spans="1:19" ht="60.75" customHeight="1" x14ac:dyDescent="0.4">
      <c r="A291" s="738"/>
      <c r="B291" s="638" t="s">
        <v>25</v>
      </c>
      <c r="C291" s="169"/>
      <c r="D291" s="170"/>
      <c r="E291" s="171"/>
      <c r="F291" s="172"/>
      <c r="G291" s="409">
        <f>G290+G288+G287+G285+G283+G281+G280+G279+G277+G275+G274+G272+G271+G269+G267</f>
        <v>2</v>
      </c>
      <c r="H291" s="409">
        <f>H290+H288+H287+H285+H283+H281+H280+H279+H277+H275+H274+H272+H271+H269+H267</f>
        <v>2</v>
      </c>
      <c r="I291" s="409">
        <f>I290+I288+I287+I285+I283+I281+I280+I279+I277+I275+I274+I272+I271+I269+I267</f>
        <v>2</v>
      </c>
      <c r="J291" s="409">
        <f>J290+J288+J287+J285+J283+J281+J280+J279+J277+J275+J274+J272+J271+J269+J267</f>
        <v>2.2000000000000002</v>
      </c>
      <c r="K291" s="409">
        <f>K290+K288+K287+K285+K283+K281+K280+K279+K277+K275+K274+K272+K271+K269+K267</f>
        <v>2.4</v>
      </c>
      <c r="L291" s="173"/>
      <c r="M291" s="390"/>
      <c r="N291" s="130"/>
      <c r="O291" s="130"/>
      <c r="P291" s="130"/>
      <c r="Q291" s="130"/>
      <c r="R291" s="130"/>
    </row>
    <row r="292" spans="1:19" ht="66" customHeight="1" x14ac:dyDescent="0.4">
      <c r="A292" s="928"/>
      <c r="B292" s="639" t="s">
        <v>489</v>
      </c>
      <c r="C292" s="557"/>
      <c r="D292" s="170"/>
      <c r="E292" s="171"/>
      <c r="F292" s="172"/>
      <c r="G292" s="632">
        <f>G34+G41+G51+G63+G69+G74+G104+G122+G141+G170+G176+G185+G229+G240+G253+G265+G291</f>
        <v>921459.7999999997</v>
      </c>
      <c r="H292" s="632">
        <f>H34+H41+H51+H63+H69+H74+H104+H122+H141+H170+H176+H185+H229+H240+H253+H265+H291</f>
        <v>1089744.3000000003</v>
      </c>
      <c r="I292" s="632">
        <f>I34+I41+I51+I63+I69+I74+I104+I122+I141+I170+I176+I185+I229+I240+I253+I265+I291</f>
        <v>985167.49999999977</v>
      </c>
      <c r="J292" s="632">
        <f>J34+J41+J51+J63+J69+J74+J104+J122+J141+J170+J176+J185+J229+J240+J253+J265+J291</f>
        <v>979070.70000000019</v>
      </c>
      <c r="K292" s="632">
        <f>K34+K41+K51+K63+K69+K74+K104+K122+K141+K170+K176+K185+K229+K240+K253+K265+K291</f>
        <v>769708.47600000014</v>
      </c>
      <c r="L292" s="610"/>
      <c r="M292" s="421"/>
      <c r="N292" s="10"/>
      <c r="O292" s="10"/>
      <c r="P292" s="10"/>
      <c r="Q292" s="10"/>
      <c r="R292" s="35"/>
      <c r="S292" s="10"/>
    </row>
    <row r="293" spans="1:19" ht="115.5" customHeight="1" x14ac:dyDescent="0.4">
      <c r="A293" s="707"/>
      <c r="B293" s="973" t="s">
        <v>629</v>
      </c>
      <c r="C293" s="973"/>
      <c r="D293" s="139"/>
      <c r="E293" s="140"/>
      <c r="F293" s="141"/>
      <c r="G293" s="705"/>
      <c r="H293" s="258" t="s">
        <v>630</v>
      </c>
      <c r="I293" s="258"/>
      <c r="J293" s="705"/>
      <c r="K293" s="109"/>
      <c r="L293" s="108"/>
      <c r="M293" s="34"/>
      <c r="N293" s="34"/>
      <c r="O293" s="34"/>
      <c r="P293" s="34"/>
      <c r="Q293" s="34"/>
    </row>
    <row r="294" spans="1:19" ht="25.5" customHeight="1" x14ac:dyDescent="0.45">
      <c r="A294" s="707"/>
      <c r="B294" s="143"/>
      <c r="C294" s="144"/>
      <c r="D294" s="145"/>
      <c r="E294" s="140"/>
      <c r="F294" s="141"/>
      <c r="G294" s="146"/>
      <c r="H294" s="146"/>
      <c r="I294" s="146"/>
      <c r="J294" s="146"/>
      <c r="K294" s="107"/>
      <c r="L294" s="108"/>
      <c r="O294" s="413"/>
    </row>
    <row r="295" spans="1:19" ht="127.5" customHeight="1" x14ac:dyDescent="0.55000000000000004">
      <c r="A295" s="111"/>
      <c r="B295" s="974" t="s">
        <v>482</v>
      </c>
      <c r="C295" s="974"/>
      <c r="D295" s="376"/>
      <c r="E295" s="147"/>
      <c r="F295" s="148"/>
      <c r="G295" s="975" t="s">
        <v>617</v>
      </c>
      <c r="H295" s="976"/>
      <c r="I295" s="976"/>
      <c r="J295" s="976"/>
      <c r="K295" s="112"/>
      <c r="L295" s="110"/>
      <c r="M295" s="408"/>
      <c r="O295" s="415"/>
    </row>
    <row r="296" spans="1:19" ht="25.5" customHeight="1" x14ac:dyDescent="0.3">
      <c r="A296" s="703"/>
      <c r="B296" s="15"/>
      <c r="C296" s="16"/>
      <c r="D296" s="16"/>
      <c r="E296" s="21"/>
      <c r="F296" s="18" t="s">
        <v>615</v>
      </c>
      <c r="G296" s="559">
        <f>G12+G14+G16+G19+G20+G22+G25+G26+G27+G28+G36+G37+G38+G39+G40+G43+G44+G46+G47+G48+G49+G50+G60+G61+G62+G65+G67+G76+G78+G84+G89+G98+G106+G116+G120+G166+G172+G178+G183+G190+G194+G225+G239+G242+G17+G18+G24+G45+G271+G189+G57+G175+G203+G221+G258+G259+G260+G262+G263+G264+G29+G30+G31</f>
        <v>131612.19999999998</v>
      </c>
      <c r="H296" s="559">
        <f>H12+H14+H16+H19+H20+H22+H25+H26+H27+H28+H36+H37+H38+H39+H40+H43+H44+H46+H47+H48+H49+H50+H60+H61+H62+H65+H67+H76+H78+H84+H89+H98+H106+H116+H120+H166+H172+H178+H183+H190+H194+H225+H239+H242+H17+H18+H24+H45+H271+H189+H57+H175+H203+H221+H258+H259+H260+H262+H263+H264+H29+H30+H31+H21+H33+H115+H199+H252+H243</f>
        <v>316619.49999999994</v>
      </c>
      <c r="I296" s="559">
        <f>I12+I14+I16+I19+I20+I22+I25+I26+I27+I28+I36+I37+I38+I39+I40+I43+I44+I46+I47+I48+I49+I50+I60+I61+I62+I65+I67+I76+I78+I84+I89+I98+I106+I116+I120+I166+I172+I178+I183+I190+I194+I225+I239+I242+I17+I18+I24+I45+I271+I189+I57+I175+I203+I221+I258+I259+I260+I262+I263+I264+I29+I30+I31+I21+I33+I115+I199+I252</f>
        <v>400122.29999999993</v>
      </c>
      <c r="J296" s="559">
        <f>J12+J14+J16+J19+J20+J22+J25+J26+J27+J28+J36+J37+J38+J39+J40+J43+J44+J46+J47+J48+J49+J50+J60+J61+J62+J65+J67+J76+J78+J84+J89+J98+J106+J116+J120+J166+J172+J178+J183+J190+J194+J225+J239+J242+J17+J18+J24+J45+J271+J189+J99</f>
        <v>175439.3</v>
      </c>
      <c r="K296" s="559">
        <f>K12+K14+K16+K19+K20+K22+K25+K26+K27+K28+K36+K37+K38+K39+K40+K43+K44+K46+K47+K48+K49+K50+K60+K61+K62+K65+K67+K76+K78+K84+K89+K98+K106+K116+K120+K166+K172+K178+K183+K190+K194+K225+K239+K242+K17+K18+K24+K45+K271+K189+K99</f>
        <v>188316.076</v>
      </c>
      <c r="L296" s="630">
        <f>G296+H296+I296+J296+K296</f>
        <v>1212109.3759999997</v>
      </c>
    </row>
    <row r="297" spans="1:19" ht="24" customHeight="1" x14ac:dyDescent="0.3">
      <c r="A297" s="3"/>
      <c r="B297" s="28"/>
      <c r="C297" s="3"/>
      <c r="D297" s="3"/>
      <c r="E297" s="19"/>
      <c r="F297" s="631" t="s">
        <v>616</v>
      </c>
      <c r="G297" s="629">
        <f>G53+G54+G55+G56+G68+G72+G73+G182+G197+G198+G204+G222+G223+G224+G79+G174+G179+G227</f>
        <v>789847.6</v>
      </c>
      <c r="H297" s="629">
        <f>H53+H54+H55+H56+H68+H72+H73+H182+H197+H198+H204+H222+H223+H224+H79+H174+H179+H227</f>
        <v>773124.8</v>
      </c>
      <c r="I297" s="629">
        <f>I53+I54+I55+I56+I68+I72+I73+I182+I197+I198+I204+I222+I223+I224+I79+I174+I179+I227</f>
        <v>585045.19999999995</v>
      </c>
      <c r="J297" s="629">
        <f>J53+J54+J55+J56+J68+J72+J73+J182+J197+J198+J204+J222+J223+J224+J228</f>
        <v>803631.4</v>
      </c>
      <c r="K297" s="629">
        <f>K53+K54+K55+K56+K68+K72+K73+K182+K197+K198+K204+K222+K223+K224</f>
        <v>581392.4</v>
      </c>
      <c r="L297" s="630">
        <f>G297+H297+I297+J297+K297</f>
        <v>3533041.3999999994</v>
      </c>
    </row>
    <row r="298" spans="1:19" ht="23.25" customHeight="1" x14ac:dyDescent="0.3">
      <c r="G298" s="627">
        <f>G296+G297</f>
        <v>921459.79999999993</v>
      </c>
      <c r="H298" s="627">
        <f t="shared" ref="H298:L298" si="13">H296+H297</f>
        <v>1089744.3</v>
      </c>
      <c r="I298" s="627">
        <f t="shared" si="13"/>
        <v>985167.49999999988</v>
      </c>
      <c r="J298" s="627">
        <f t="shared" si="13"/>
        <v>979070.7</v>
      </c>
      <c r="K298" s="627">
        <f>K296+K297</f>
        <v>769708.47600000002</v>
      </c>
      <c r="L298" s="628">
        <f t="shared" si="13"/>
        <v>4745150.7759999987</v>
      </c>
    </row>
    <row r="299" spans="1:19" ht="18.75" x14ac:dyDescent="0.3">
      <c r="B299" s="972"/>
      <c r="C299" s="972"/>
      <c r="D299" s="972"/>
      <c r="E299" s="972"/>
      <c r="F299" s="972"/>
      <c r="G299" s="972"/>
      <c r="H299" s="972"/>
      <c r="I299" s="972"/>
      <c r="J299" s="972"/>
      <c r="K299" s="972"/>
      <c r="L299" s="972"/>
    </row>
    <row r="300" spans="1:19" ht="18.75" customHeight="1" x14ac:dyDescent="0.3">
      <c r="B300" s="972"/>
      <c r="C300" s="972"/>
      <c r="D300" s="972"/>
      <c r="E300" s="972"/>
      <c r="F300" s="972"/>
      <c r="G300" s="972"/>
      <c r="H300" s="972"/>
      <c r="I300" s="972"/>
      <c r="J300" s="972"/>
      <c r="K300" s="972"/>
      <c r="L300" s="972"/>
    </row>
    <row r="301" spans="1:19" ht="18.75" customHeight="1" x14ac:dyDescent="0.2"/>
    <row r="303" spans="1:19" ht="18.75" x14ac:dyDescent="0.3">
      <c r="B303" s="30"/>
      <c r="C303" s="5"/>
      <c r="D303" s="5"/>
    </row>
    <row r="306" spans="2:2" x14ac:dyDescent="0.2">
      <c r="B306" s="31"/>
    </row>
    <row r="307" spans="2:2" x14ac:dyDescent="0.2">
      <c r="B307" s="31"/>
    </row>
    <row r="308" spans="2:2" x14ac:dyDescent="0.2">
      <c r="B308" s="31"/>
    </row>
  </sheetData>
  <sheetProtection selectLockedCells="1" selectUnlockedCells="1"/>
  <customSheetViews>
    <customSheetView guid="{7ACE5E4E-280C-42D6-9B8F-0F2A9BCD9FF7}" showPageBreaks="1" printArea="1" hiddenRows="1" topLeftCell="A292">
      <selection activeCell="G294" sqref="G294"/>
      <rowBreaks count="59" manualBreakCount="59">
        <brk id="13" max="11" man="1"/>
        <brk id="24" max="11" man="1"/>
        <brk id="29" max="11" man="1"/>
        <brk id="36" max="11" man="1"/>
        <brk id="41" max="11" man="1"/>
        <brk id="45" max="11" man="1"/>
        <brk id="49" max="11" man="1"/>
        <brk id="54" max="11" man="1"/>
        <brk id="59" max="11" man="1"/>
        <brk id="63" max="11" man="1"/>
        <brk id="69" max="11" man="1"/>
        <brk id="74" max="11" man="1"/>
        <brk id="83" max="11" man="1"/>
        <brk id="90" max="11" man="1"/>
        <brk id="96" max="11" man="1"/>
        <brk id="104" max="11" man="1"/>
        <brk id="116" max="11" man="1"/>
        <brk id="122" max="11" man="1"/>
        <brk id="126" max="11" man="1"/>
        <brk id="133" max="11" man="1"/>
        <brk id="137" max="11" man="1"/>
        <brk id="141" max="11" man="1"/>
        <brk id="145" max="11" man="1"/>
        <brk id="154" max="11" man="1"/>
        <brk id="157" max="11" man="1"/>
        <brk id="160" max="11" man="1"/>
        <brk id="164" max="11" man="1"/>
        <brk id="170" max="11" man="1"/>
        <brk id="176" max="11" man="1"/>
        <brk id="188" max="11" man="1"/>
        <brk id="191" max="11" man="1"/>
        <brk id="194" max="11" man="1"/>
        <brk id="197" max="11" man="1"/>
        <brk id="200" max="11" man="1"/>
        <brk id="203" max="11" man="1"/>
        <brk id="206" max="11" man="1"/>
        <brk id="210" max="11" man="1"/>
        <brk id="214" max="11" man="1"/>
        <brk id="217" max="11" man="1"/>
        <brk id="221" max="11" man="1"/>
        <brk id="224" max="11" man="1"/>
        <brk id="229" max="11" man="1"/>
        <brk id="233" max="11" man="1"/>
        <brk id="237" max="11" man="1"/>
        <brk id="240" max="11" man="1"/>
        <brk id="246" max="11" man="1"/>
        <brk id="250" max="11" man="1"/>
        <brk id="255" max="11" man="1"/>
        <brk id="259" max="11" man="1"/>
        <brk id="262" max="11" man="1"/>
        <brk id="268" max="11" man="1"/>
        <brk id="271" max="11" man="1"/>
        <brk id="274" max="11" man="1"/>
        <brk id="276" max="11" man="1"/>
        <brk id="278" max="11" man="1"/>
        <brk id="280" max="11" man="1"/>
        <brk id="282" max="11" man="1"/>
        <brk id="286" max="11" man="1"/>
        <brk id="289" max="11" man="1"/>
      </rowBreaks>
      <colBreaks count="1" manualBreakCount="1">
        <brk id="12" max="1048575" man="1"/>
      </colBreaks>
      <pageMargins left="0.35433070866141736" right="0.70866141732283472" top="1.1811023622047245" bottom="0.70866141732283472" header="0.51181102362204722" footer="0.51181102362204722"/>
      <pageSetup paperSize="9" scale="51" firstPageNumber="14" fitToHeight="0" orientation="landscape" useFirstPageNumber="1" r:id="rId1"/>
      <headerFooter>
        <oddHeader xml:space="preserve">&amp;C&amp;"Times New Roman,обычный"&amp;16
&amp;P&amp;R&amp;"Times New Roman,обычный"&amp;16
Продовження додатка 
&amp;"Arial,обычный"&amp;10
</oddHeader>
        <firstHeader>&amp;R&amp;"Times New Roman,обычный"&amp;16Продовження додатка</firstHeader>
      </headerFooter>
    </customSheetView>
  </customSheetViews>
  <mergeCells count="361">
    <mergeCell ref="L283:L284"/>
    <mergeCell ref="G283:G284"/>
    <mergeCell ref="B299:L299"/>
    <mergeCell ref="B300:L300"/>
    <mergeCell ref="I288:I289"/>
    <mergeCell ref="J288:J289"/>
    <mergeCell ref="K288:K289"/>
    <mergeCell ref="L288:L289"/>
    <mergeCell ref="B293:C293"/>
    <mergeCell ref="B295:C295"/>
    <mergeCell ref="G295:J295"/>
    <mergeCell ref="C288:C289"/>
    <mergeCell ref="D288:D289"/>
    <mergeCell ref="E288:E289"/>
    <mergeCell ref="F288:F289"/>
    <mergeCell ref="G288:G289"/>
    <mergeCell ref="H288:H289"/>
    <mergeCell ref="J277:J278"/>
    <mergeCell ref="K277:K278"/>
    <mergeCell ref="L277:L278"/>
    <mergeCell ref="G277:G278"/>
    <mergeCell ref="B285:B286"/>
    <mergeCell ref="C285:C286"/>
    <mergeCell ref="D285:D286"/>
    <mergeCell ref="E285:E286"/>
    <mergeCell ref="F285:F286"/>
    <mergeCell ref="B283:B284"/>
    <mergeCell ref="C283:C284"/>
    <mergeCell ref="D283:D284"/>
    <mergeCell ref="E283:E284"/>
    <mergeCell ref="F283:F284"/>
    <mergeCell ref="G285:G286"/>
    <mergeCell ref="H285:H286"/>
    <mergeCell ref="I285:I286"/>
    <mergeCell ref="J285:J286"/>
    <mergeCell ref="K285:K286"/>
    <mergeCell ref="L285:L286"/>
    <mergeCell ref="H283:H284"/>
    <mergeCell ref="I283:I284"/>
    <mergeCell ref="J283:J284"/>
    <mergeCell ref="K283:K284"/>
    <mergeCell ref="L275:L276"/>
    <mergeCell ref="H272:H273"/>
    <mergeCell ref="I272:I273"/>
    <mergeCell ref="J272:J273"/>
    <mergeCell ref="K272:K273"/>
    <mergeCell ref="L272:L273"/>
    <mergeCell ref="B281:B282"/>
    <mergeCell ref="C281:C282"/>
    <mergeCell ref="D281:D282"/>
    <mergeCell ref="E281:E282"/>
    <mergeCell ref="F281:F282"/>
    <mergeCell ref="B277:B278"/>
    <mergeCell ref="C277:C278"/>
    <mergeCell ref="D277:D278"/>
    <mergeCell ref="E277:E278"/>
    <mergeCell ref="F277:F278"/>
    <mergeCell ref="G281:G282"/>
    <mergeCell ref="H281:H282"/>
    <mergeCell ref="I281:I282"/>
    <mergeCell ref="J281:J282"/>
    <mergeCell ref="K281:K282"/>
    <mergeCell ref="L281:L282"/>
    <mergeCell ref="H277:H278"/>
    <mergeCell ref="I277:I278"/>
    <mergeCell ref="B275:B276"/>
    <mergeCell ref="C275:C276"/>
    <mergeCell ref="D275:D276"/>
    <mergeCell ref="E275:E276"/>
    <mergeCell ref="F275:F276"/>
    <mergeCell ref="H269:H270"/>
    <mergeCell ref="I269:I270"/>
    <mergeCell ref="J269:J270"/>
    <mergeCell ref="K269:K270"/>
    <mergeCell ref="G275:G276"/>
    <mergeCell ref="H275:H276"/>
    <mergeCell ref="I275:I276"/>
    <mergeCell ref="J275:J276"/>
    <mergeCell ref="K275:K276"/>
    <mergeCell ref="F272:F273"/>
    <mergeCell ref="G272:G273"/>
    <mergeCell ref="H267:H268"/>
    <mergeCell ref="I267:I268"/>
    <mergeCell ref="J267:J268"/>
    <mergeCell ref="K267:K268"/>
    <mergeCell ref="L267:L268"/>
    <mergeCell ref="C269:C270"/>
    <mergeCell ref="D269:D270"/>
    <mergeCell ref="E269:E270"/>
    <mergeCell ref="F269:F270"/>
    <mergeCell ref="G269:G270"/>
    <mergeCell ref="A257:L257"/>
    <mergeCell ref="A258:A292"/>
    <mergeCell ref="B258:B264"/>
    <mergeCell ref="C260:C261"/>
    <mergeCell ref="D260:D261"/>
    <mergeCell ref="E260:E261"/>
    <mergeCell ref="F260:F261"/>
    <mergeCell ref="G260:G261"/>
    <mergeCell ref="H260:H261"/>
    <mergeCell ref="I260:I261"/>
    <mergeCell ref="J260:J261"/>
    <mergeCell ref="K260:K261"/>
    <mergeCell ref="L260:L261"/>
    <mergeCell ref="B266:L266"/>
    <mergeCell ref="B267:B273"/>
    <mergeCell ref="C267:C268"/>
    <mergeCell ref="D267:D268"/>
    <mergeCell ref="E267:E268"/>
    <mergeCell ref="F267:F268"/>
    <mergeCell ref="G267:G268"/>
    <mergeCell ref="L269:L270"/>
    <mergeCell ref="C272:C273"/>
    <mergeCell ref="D272:D273"/>
    <mergeCell ref="E272:E273"/>
    <mergeCell ref="A254:L254"/>
    <mergeCell ref="A255:A256"/>
    <mergeCell ref="L255:L256"/>
    <mergeCell ref="L244:L246"/>
    <mergeCell ref="B248:B249"/>
    <mergeCell ref="C248:C249"/>
    <mergeCell ref="D248:D249"/>
    <mergeCell ref="E248:E249"/>
    <mergeCell ref="F248:F249"/>
    <mergeCell ref="G248:G249"/>
    <mergeCell ref="H248:H249"/>
    <mergeCell ref="I248:I249"/>
    <mergeCell ref="J248:J249"/>
    <mergeCell ref="L236:L237"/>
    <mergeCell ref="A241:L241"/>
    <mergeCell ref="A242:A253"/>
    <mergeCell ref="B242:B243"/>
    <mergeCell ref="E242:E243"/>
    <mergeCell ref="F242:F243"/>
    <mergeCell ref="L242:L243"/>
    <mergeCell ref="B244:B246"/>
    <mergeCell ref="E244:E245"/>
    <mergeCell ref="K248:K249"/>
    <mergeCell ref="L248:L249"/>
    <mergeCell ref="B250:B252"/>
    <mergeCell ref="L250:L251"/>
    <mergeCell ref="A230:L230"/>
    <mergeCell ref="A231:A240"/>
    <mergeCell ref="B231:B232"/>
    <mergeCell ref="B233:B235"/>
    <mergeCell ref="C234:C235"/>
    <mergeCell ref="D234:D235"/>
    <mergeCell ref="E234:E235"/>
    <mergeCell ref="L234:L235"/>
    <mergeCell ref="B236:B239"/>
    <mergeCell ref="C236:C237"/>
    <mergeCell ref="D236:D237"/>
    <mergeCell ref="E236:E237"/>
    <mergeCell ref="F236:F237"/>
    <mergeCell ref="G236:G237"/>
    <mergeCell ref="H236:H237"/>
    <mergeCell ref="I236:I237"/>
    <mergeCell ref="J236:J237"/>
    <mergeCell ref="F234:F235"/>
    <mergeCell ref="G234:G235"/>
    <mergeCell ref="H234:H235"/>
    <mergeCell ref="I234:I235"/>
    <mergeCell ref="J234:J235"/>
    <mergeCell ref="K234:K235"/>
    <mergeCell ref="K236:K237"/>
    <mergeCell ref="A186:L186"/>
    <mergeCell ref="A187:A229"/>
    <mergeCell ref="B187:B188"/>
    <mergeCell ref="B189:B190"/>
    <mergeCell ref="L189:L190"/>
    <mergeCell ref="B191:B193"/>
    <mergeCell ref="B196:B199"/>
    <mergeCell ref="L200:L202"/>
    <mergeCell ref="B205:B206"/>
    <mergeCell ref="B208:B212"/>
    <mergeCell ref="B216:B220"/>
    <mergeCell ref="B221:B227"/>
    <mergeCell ref="L221:L227"/>
    <mergeCell ref="G183:G184"/>
    <mergeCell ref="H183:H184"/>
    <mergeCell ref="I183:I184"/>
    <mergeCell ref="J183:J184"/>
    <mergeCell ref="K183:K184"/>
    <mergeCell ref="L183:L184"/>
    <mergeCell ref="B177:L177"/>
    <mergeCell ref="A178:A185"/>
    <mergeCell ref="B178:B179"/>
    <mergeCell ref="L178:L179"/>
    <mergeCell ref="B180:B184"/>
    <mergeCell ref="L180:L181"/>
    <mergeCell ref="C183:C184"/>
    <mergeCell ref="D183:D184"/>
    <mergeCell ref="E183:E184"/>
    <mergeCell ref="F183:F184"/>
    <mergeCell ref="J155:J156"/>
    <mergeCell ref="A171:L171"/>
    <mergeCell ref="A172:A176"/>
    <mergeCell ref="B173:B175"/>
    <mergeCell ref="C173:C175"/>
    <mergeCell ref="D173:D175"/>
    <mergeCell ref="E173:E175"/>
    <mergeCell ref="L173:L175"/>
    <mergeCell ref="G167:G168"/>
    <mergeCell ref="H167:H168"/>
    <mergeCell ref="I167:I168"/>
    <mergeCell ref="J167:J168"/>
    <mergeCell ref="K167:K168"/>
    <mergeCell ref="L167:L168"/>
    <mergeCell ref="G155:G156"/>
    <mergeCell ref="B161:B164"/>
    <mergeCell ref="B167:B168"/>
    <mergeCell ref="C167:C168"/>
    <mergeCell ref="D167:D168"/>
    <mergeCell ref="E167:E168"/>
    <mergeCell ref="F167:F168"/>
    <mergeCell ref="H155:H156"/>
    <mergeCell ref="I155:I156"/>
    <mergeCell ref="G149:G150"/>
    <mergeCell ref="H149:H150"/>
    <mergeCell ref="I149:I150"/>
    <mergeCell ref="J149:J150"/>
    <mergeCell ref="K149:K150"/>
    <mergeCell ref="L149:L150"/>
    <mergeCell ref="E138:E140"/>
    <mergeCell ref="L138:L140"/>
    <mergeCell ref="A142:L142"/>
    <mergeCell ref="A143:A170"/>
    <mergeCell ref="B143:B146"/>
    <mergeCell ref="B148:B154"/>
    <mergeCell ref="C149:C150"/>
    <mergeCell ref="D149:D150"/>
    <mergeCell ref="E149:E150"/>
    <mergeCell ref="F149:F150"/>
    <mergeCell ref="K155:K156"/>
    <mergeCell ref="L155:L156"/>
    <mergeCell ref="B159:B160"/>
    <mergeCell ref="B155:B158"/>
    <mergeCell ref="C155:C156"/>
    <mergeCell ref="D155:D156"/>
    <mergeCell ref="E155:E156"/>
    <mergeCell ref="F155:F156"/>
    <mergeCell ref="A123:L123"/>
    <mergeCell ref="A124:A141"/>
    <mergeCell ref="B124:B125"/>
    <mergeCell ref="B129:B132"/>
    <mergeCell ref="B135:B137"/>
    <mergeCell ref="D135:D137"/>
    <mergeCell ref="E135:E137"/>
    <mergeCell ref="L135:L137"/>
    <mergeCell ref="B138:B140"/>
    <mergeCell ref="D138:D140"/>
    <mergeCell ref="E89:E90"/>
    <mergeCell ref="L100:L103"/>
    <mergeCell ref="B104:E104"/>
    <mergeCell ref="A105:L105"/>
    <mergeCell ref="A106:A122"/>
    <mergeCell ref="B106:B114"/>
    <mergeCell ref="D106:D114"/>
    <mergeCell ref="E106:E114"/>
    <mergeCell ref="F106:F114"/>
    <mergeCell ref="L106:L114"/>
    <mergeCell ref="B117:B118"/>
    <mergeCell ref="G76:G77"/>
    <mergeCell ref="H76:H77"/>
    <mergeCell ref="I76:I77"/>
    <mergeCell ref="J76:J77"/>
    <mergeCell ref="K76:K77"/>
    <mergeCell ref="L76:L77"/>
    <mergeCell ref="A76:A104"/>
    <mergeCell ref="B76:B77"/>
    <mergeCell ref="C76:C77"/>
    <mergeCell ref="D76:D77"/>
    <mergeCell ref="E76:E77"/>
    <mergeCell ref="F76:F77"/>
    <mergeCell ref="B78:B83"/>
    <mergeCell ref="E78:E83"/>
    <mergeCell ref="B100:B103"/>
    <mergeCell ref="L78:L83"/>
    <mergeCell ref="D79:D83"/>
    <mergeCell ref="F79:F83"/>
    <mergeCell ref="B84:B87"/>
    <mergeCell ref="D84:D103"/>
    <mergeCell ref="E84:E85"/>
    <mergeCell ref="F84:F97"/>
    <mergeCell ref="L84:L97"/>
    <mergeCell ref="B89:B90"/>
    <mergeCell ref="A70:L70"/>
    <mergeCell ref="A71:A74"/>
    <mergeCell ref="B71:B73"/>
    <mergeCell ref="L71:L73"/>
    <mergeCell ref="B74:E74"/>
    <mergeCell ref="A75:L75"/>
    <mergeCell ref="L57:L59"/>
    <mergeCell ref="B63:E63"/>
    <mergeCell ref="B64:L64"/>
    <mergeCell ref="A65:A69"/>
    <mergeCell ref="B65:B68"/>
    <mergeCell ref="D65:D66"/>
    <mergeCell ref="E65:E66"/>
    <mergeCell ref="L65:L68"/>
    <mergeCell ref="B69:E69"/>
    <mergeCell ref="A43:A51"/>
    <mergeCell ref="B43:B46"/>
    <mergeCell ref="L45:L46"/>
    <mergeCell ref="B48:B50"/>
    <mergeCell ref="A52:L52"/>
    <mergeCell ref="A53:A63"/>
    <mergeCell ref="B54:B56"/>
    <mergeCell ref="D57:D59"/>
    <mergeCell ref="E57:E59"/>
    <mergeCell ref="F57:F59"/>
    <mergeCell ref="A42:L42"/>
    <mergeCell ref="I22:I23"/>
    <mergeCell ref="J22:J23"/>
    <mergeCell ref="K22:K23"/>
    <mergeCell ref="L22:L23"/>
    <mergeCell ref="D31:D32"/>
    <mergeCell ref="E31:E32"/>
    <mergeCell ref="F31:F32"/>
    <mergeCell ref="L31:L33"/>
    <mergeCell ref="B22:B23"/>
    <mergeCell ref="C22:C23"/>
    <mergeCell ref="D22:D23"/>
    <mergeCell ref="E22:E23"/>
    <mergeCell ref="F22:F23"/>
    <mergeCell ref="G22:G23"/>
    <mergeCell ref="H22:H23"/>
    <mergeCell ref="A35:L35"/>
    <mergeCell ref="A36:A41"/>
    <mergeCell ref="B36:B39"/>
    <mergeCell ref="L36:L39"/>
    <mergeCell ref="B41:F41"/>
    <mergeCell ref="A11:L11"/>
    <mergeCell ref="A14:A15"/>
    <mergeCell ref="B14:B15"/>
    <mergeCell ref="C14:C15"/>
    <mergeCell ref="D14:D15"/>
    <mergeCell ref="E14:E15"/>
    <mergeCell ref="F14:F15"/>
    <mergeCell ref="G14:G15"/>
    <mergeCell ref="H14:H15"/>
    <mergeCell ref="I14:I15"/>
    <mergeCell ref="J14:J15"/>
    <mergeCell ref="K14:K15"/>
    <mergeCell ref="L14:L15"/>
    <mergeCell ref="L7:L9"/>
    <mergeCell ref="G8:G9"/>
    <mergeCell ref="H8:H9"/>
    <mergeCell ref="I8:I9"/>
    <mergeCell ref="J8:J9"/>
    <mergeCell ref="K8:K9"/>
    <mergeCell ref="C4:L4"/>
    <mergeCell ref="C5:L5"/>
    <mergeCell ref="A6:C6"/>
    <mergeCell ref="A7:A9"/>
    <mergeCell ref="B7:B9"/>
    <mergeCell ref="C7:C9"/>
    <mergeCell ref="D7:D9"/>
    <mergeCell ref="E7:E9"/>
    <mergeCell ref="F7:F9"/>
    <mergeCell ref="G7:K7"/>
  </mergeCells>
  <pageMargins left="0.35433070866141736" right="0.70866141732283472" top="1.1811023622047245" bottom="0.70866141732283472" header="0.51181102362204722" footer="0.51181102362204722"/>
  <pageSetup paperSize="9" scale="51" firstPageNumber="14" fitToHeight="0" orientation="landscape" useFirstPageNumber="1" r:id="rId2"/>
  <headerFooter>
    <oddHeader xml:space="preserve">&amp;C&amp;"Times New Roman,обычный"&amp;16
&amp;P&amp;R&amp;"Times New Roman,обычный"&amp;16
Продовження додатка 
&amp;"Arial,обычный"&amp;10
</oddHeader>
    <firstHeader>&amp;R&amp;"Times New Roman,обычный"&amp;16Продовження додатка</firstHeader>
  </headerFooter>
  <rowBreaks count="59" manualBreakCount="59">
    <brk id="13" max="11" man="1"/>
    <brk id="24" max="11" man="1"/>
    <brk id="29" max="11" man="1"/>
    <brk id="36" max="11" man="1"/>
    <brk id="41" max="11" man="1"/>
    <brk id="45" max="11" man="1"/>
    <brk id="49" max="11" man="1"/>
    <brk id="54" max="11" man="1"/>
    <brk id="59" max="11" man="1"/>
    <brk id="63" max="11" man="1"/>
    <brk id="69" max="11" man="1"/>
    <brk id="74" max="11" man="1"/>
    <brk id="83" max="11" man="1"/>
    <brk id="90" max="11" man="1"/>
    <brk id="96" max="11" man="1"/>
    <brk id="104" max="11" man="1"/>
    <brk id="116" max="11" man="1"/>
    <brk id="122" max="11" man="1"/>
    <brk id="126" max="11" man="1"/>
    <brk id="133" max="11" man="1"/>
    <brk id="137" max="11" man="1"/>
    <brk id="141" max="11" man="1"/>
    <brk id="145" max="11" man="1"/>
    <brk id="154" max="11" man="1"/>
    <brk id="157" max="11" man="1"/>
    <brk id="160" max="11" man="1"/>
    <brk id="164" max="11" man="1"/>
    <brk id="170" max="11" man="1"/>
    <brk id="176" max="11" man="1"/>
    <brk id="188" max="11" man="1"/>
    <brk id="191" max="11" man="1"/>
    <brk id="194" max="11" man="1"/>
    <brk id="197" max="11" man="1"/>
    <brk id="200" max="11" man="1"/>
    <brk id="203" max="11" man="1"/>
    <brk id="206" max="11" man="1"/>
    <brk id="210" max="11" man="1"/>
    <brk id="214" max="11" man="1"/>
    <brk id="217" max="11" man="1"/>
    <brk id="221" max="11" man="1"/>
    <brk id="224" max="11" man="1"/>
    <brk id="229" max="11" man="1"/>
    <brk id="233" max="11" man="1"/>
    <brk id="237" max="11" man="1"/>
    <brk id="240" max="11" man="1"/>
    <brk id="246" max="11" man="1"/>
    <brk id="250" max="11" man="1"/>
    <brk id="255" max="11" man="1"/>
    <brk id="259" max="11" man="1"/>
    <brk id="262" max="11" man="1"/>
    <brk id="268" max="11" man="1"/>
    <brk id="271" max="11" man="1"/>
    <brk id="274" max="11" man="1"/>
    <brk id="276" max="11" man="1"/>
    <brk id="278" max="11" man="1"/>
    <brk id="280" max="11" man="1"/>
    <brk id="282" max="11" man="1"/>
    <brk id="286" max="11" man="1"/>
    <brk id="289" max="11" man="1"/>
  </rowBreaks>
  <colBreaks count="1" manualBreakCount="1">
    <brk id="12"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305"/>
  <sheetViews>
    <sheetView view="pageBreakPreview" topLeftCell="A7" zoomScaleNormal="100" zoomScaleSheetLayoutView="100" zoomScalePageLayoutView="50" workbookViewId="0">
      <pane ySplit="3" topLeftCell="A291" activePane="bottomLeft" state="frozen"/>
      <selection activeCell="A7" sqref="A7"/>
      <selection pane="bottomLeft" activeCell="B297" sqref="B297:L297"/>
    </sheetView>
  </sheetViews>
  <sheetFormatPr defaultColWidth="8.7109375" defaultRowHeight="12.75" x14ac:dyDescent="0.2"/>
  <cols>
    <col min="1" max="1" width="7.28515625" style="1" customWidth="1"/>
    <col min="2" max="2" width="26.5703125" style="29" customWidth="1"/>
    <col min="3" max="3" width="40.85546875" style="1" customWidth="1"/>
    <col min="4" max="4" width="13.28515625" style="1" customWidth="1"/>
    <col min="5" max="5" width="32.7109375" style="20" customWidth="1"/>
    <col min="6" max="6" width="22.140625" style="25" customWidth="1"/>
    <col min="7" max="7" width="15.42578125" style="1" customWidth="1"/>
    <col min="8" max="8" width="18" style="1" customWidth="1"/>
    <col min="9" max="9" width="18.28515625" style="1" customWidth="1"/>
    <col min="10" max="10" width="18" style="1" customWidth="1"/>
    <col min="11" max="11" width="17.28515625" style="1" customWidth="1"/>
    <col min="12" max="12" width="38" style="20" customWidth="1"/>
    <col min="13" max="13" width="71" style="1" customWidth="1"/>
    <col min="14" max="14" width="62.85546875" style="1" customWidth="1"/>
    <col min="15" max="15" width="32.5703125" style="1" customWidth="1"/>
    <col min="16" max="16" width="33" style="1" customWidth="1"/>
    <col min="17" max="17" width="39.28515625" style="1" customWidth="1"/>
    <col min="18" max="18" width="32.5703125" style="1" customWidth="1"/>
    <col min="19" max="24" width="8.7109375" style="1"/>
    <col min="25" max="58" width="8.7109375" style="7"/>
    <col min="59" max="16384" width="8.7109375" style="1"/>
  </cols>
  <sheetData>
    <row r="1" spans="1:58" ht="26.25" x14ac:dyDescent="0.4">
      <c r="A1" s="13"/>
      <c r="B1" s="26"/>
      <c r="C1" s="13"/>
      <c r="D1" s="13"/>
      <c r="E1" s="17"/>
      <c r="F1" s="22"/>
      <c r="G1" s="13"/>
      <c r="H1" s="13"/>
      <c r="I1" s="13"/>
      <c r="J1" s="13"/>
      <c r="K1" s="13"/>
      <c r="L1" s="17"/>
      <c r="M1" s="32"/>
      <c r="N1" s="32"/>
      <c r="O1" s="32"/>
      <c r="P1" s="32"/>
      <c r="Q1" s="32"/>
      <c r="R1" s="126"/>
    </row>
    <row r="2" spans="1:58" ht="30.75" customHeight="1" x14ac:dyDescent="0.4">
      <c r="A2" s="13"/>
      <c r="B2" s="26"/>
      <c r="C2" s="13"/>
      <c r="D2" s="13"/>
      <c r="E2" s="17"/>
      <c r="F2" s="22"/>
      <c r="G2" s="13"/>
      <c r="H2" s="13"/>
      <c r="I2" s="13"/>
      <c r="J2" s="251"/>
      <c r="K2" s="251"/>
      <c r="L2" s="251" t="s">
        <v>299</v>
      </c>
      <c r="M2" s="216"/>
      <c r="N2" s="33"/>
      <c r="O2" s="33"/>
      <c r="P2" s="33"/>
      <c r="Q2" s="33"/>
      <c r="R2" s="220"/>
    </row>
    <row r="3" spans="1:58" ht="30" customHeight="1" x14ac:dyDescent="0.4">
      <c r="A3" s="13"/>
      <c r="B3" s="26"/>
      <c r="C3" s="13"/>
      <c r="D3" s="13"/>
      <c r="E3" s="17"/>
      <c r="F3" s="22"/>
      <c r="G3" s="13"/>
      <c r="H3" s="13"/>
      <c r="I3" s="13"/>
      <c r="J3" s="251"/>
      <c r="K3" s="251"/>
      <c r="L3" s="251" t="s">
        <v>275</v>
      </c>
      <c r="M3" s="216"/>
      <c r="N3" s="216"/>
      <c r="O3" s="216"/>
      <c r="P3" s="216"/>
      <c r="Q3" s="216"/>
      <c r="R3" s="217"/>
    </row>
    <row r="4" spans="1:58" ht="119.25" customHeight="1" x14ac:dyDescent="0.4">
      <c r="A4" s="14"/>
      <c r="B4" s="27"/>
      <c r="C4" s="730" t="s">
        <v>364</v>
      </c>
      <c r="D4" s="730"/>
      <c r="E4" s="730"/>
      <c r="F4" s="730"/>
      <c r="G4" s="730"/>
      <c r="H4" s="730"/>
      <c r="I4" s="730"/>
      <c r="J4" s="730"/>
      <c r="K4" s="730"/>
      <c r="L4" s="730"/>
      <c r="M4" s="218"/>
      <c r="N4" s="218"/>
      <c r="O4" s="218"/>
      <c r="P4" s="218"/>
      <c r="Q4" s="218"/>
      <c r="R4" s="219"/>
    </row>
    <row r="5" spans="1:58" ht="34.5" customHeight="1" x14ac:dyDescent="0.35">
      <c r="A5" s="14"/>
      <c r="B5" s="27"/>
      <c r="C5" s="731"/>
      <c r="D5" s="731"/>
      <c r="E5" s="731"/>
      <c r="F5" s="731"/>
      <c r="G5" s="731"/>
      <c r="H5" s="731"/>
      <c r="I5" s="731"/>
      <c r="J5" s="731"/>
      <c r="K5" s="731"/>
      <c r="L5" s="731"/>
      <c r="R5" s="219"/>
    </row>
    <row r="6" spans="1:58" ht="11.25" customHeight="1" x14ac:dyDescent="0.35">
      <c r="A6" s="732"/>
      <c r="B6" s="732"/>
      <c r="C6" s="732"/>
      <c r="D6" s="13"/>
      <c r="E6" s="17"/>
      <c r="F6" s="22"/>
      <c r="G6" s="13"/>
      <c r="H6" s="13"/>
      <c r="I6" s="13"/>
      <c r="J6" s="13"/>
      <c r="K6" s="13"/>
      <c r="L6" s="17"/>
      <c r="M6" s="10"/>
      <c r="N6" s="10"/>
      <c r="O6" s="10"/>
      <c r="P6" s="10"/>
      <c r="Q6" s="10"/>
      <c r="R6" s="219"/>
    </row>
    <row r="7" spans="1:58" ht="78" customHeight="1" x14ac:dyDescent="0.35">
      <c r="A7" s="733" t="s">
        <v>0</v>
      </c>
      <c r="B7" s="733" t="s">
        <v>11</v>
      </c>
      <c r="C7" s="733" t="s">
        <v>1</v>
      </c>
      <c r="D7" s="733" t="s">
        <v>2</v>
      </c>
      <c r="E7" s="733" t="s">
        <v>3</v>
      </c>
      <c r="F7" s="733" t="s">
        <v>306</v>
      </c>
      <c r="G7" s="733" t="s">
        <v>358</v>
      </c>
      <c r="H7" s="733"/>
      <c r="I7" s="733"/>
      <c r="J7" s="733"/>
      <c r="K7" s="733"/>
      <c r="L7" s="729" t="s">
        <v>12</v>
      </c>
      <c r="M7" s="219"/>
      <c r="N7" s="219"/>
      <c r="O7" s="219"/>
      <c r="P7" s="219"/>
      <c r="Q7" s="219"/>
      <c r="R7" s="219"/>
    </row>
    <row r="8" spans="1:58" ht="26.25" customHeight="1" x14ac:dyDescent="0.35">
      <c r="A8" s="733"/>
      <c r="B8" s="733"/>
      <c r="C8" s="733"/>
      <c r="D8" s="733"/>
      <c r="E8" s="733"/>
      <c r="F8" s="733"/>
      <c r="G8" s="729">
        <v>2021</v>
      </c>
      <c r="H8" s="729">
        <v>2022</v>
      </c>
      <c r="I8" s="729">
        <v>2023</v>
      </c>
      <c r="J8" s="729">
        <v>2024</v>
      </c>
      <c r="K8" s="729">
        <v>2025</v>
      </c>
      <c r="L8" s="729"/>
      <c r="M8" s="219"/>
      <c r="N8" s="9"/>
      <c r="O8" s="9"/>
      <c r="P8" s="9"/>
      <c r="Q8" s="9"/>
    </row>
    <row r="9" spans="1:58" ht="38.25" customHeight="1" x14ac:dyDescent="0.2">
      <c r="A9" s="733"/>
      <c r="B9" s="733"/>
      <c r="C9" s="733"/>
      <c r="D9" s="733"/>
      <c r="E9" s="733"/>
      <c r="F9" s="733"/>
      <c r="G9" s="729"/>
      <c r="H9" s="729"/>
      <c r="I9" s="729"/>
      <c r="J9" s="729"/>
      <c r="K9" s="729"/>
      <c r="L9" s="729"/>
      <c r="O9" s="2"/>
      <c r="P9" s="2"/>
      <c r="Q9" s="2"/>
    </row>
    <row r="10" spans="1:58" ht="60" customHeight="1" x14ac:dyDescent="0.3">
      <c r="A10" s="36">
        <v>1</v>
      </c>
      <c r="B10" s="36">
        <v>2</v>
      </c>
      <c r="C10" s="36">
        <v>3</v>
      </c>
      <c r="D10" s="36">
        <v>4</v>
      </c>
      <c r="E10" s="36">
        <v>5</v>
      </c>
      <c r="F10" s="36">
        <v>6</v>
      </c>
      <c r="G10" s="37">
        <v>7</v>
      </c>
      <c r="H10" s="37">
        <v>8</v>
      </c>
      <c r="I10" s="37">
        <v>9</v>
      </c>
      <c r="J10" s="37">
        <v>10</v>
      </c>
      <c r="K10" s="37">
        <v>11</v>
      </c>
      <c r="L10" s="37">
        <v>12</v>
      </c>
      <c r="M10" s="9"/>
      <c r="N10" s="11"/>
    </row>
    <row r="11" spans="1:58" ht="81.75" customHeight="1" x14ac:dyDescent="0.4">
      <c r="A11" s="734" t="s">
        <v>26</v>
      </c>
      <c r="B11" s="735"/>
      <c r="C11" s="735"/>
      <c r="D11" s="735"/>
      <c r="E11" s="735"/>
      <c r="F11" s="735"/>
      <c r="G11" s="735"/>
      <c r="H11" s="735"/>
      <c r="I11" s="735"/>
      <c r="J11" s="735"/>
      <c r="K11" s="735"/>
      <c r="L11" s="736"/>
      <c r="M11" s="221"/>
      <c r="N11" s="221"/>
      <c r="O11" s="221"/>
      <c r="P11" s="221"/>
      <c r="Q11" s="221"/>
      <c r="R11" s="222"/>
    </row>
    <row r="12" spans="1:58" ht="345" customHeight="1" x14ac:dyDescent="0.2">
      <c r="A12" s="487" t="s">
        <v>4</v>
      </c>
      <c r="B12" s="95" t="s">
        <v>305</v>
      </c>
      <c r="C12" s="38" t="s">
        <v>5</v>
      </c>
      <c r="D12" s="504" t="s">
        <v>10</v>
      </c>
      <c r="E12" s="497" t="s">
        <v>365</v>
      </c>
      <c r="F12" s="41" t="s">
        <v>13</v>
      </c>
      <c r="G12" s="42">
        <v>774.3</v>
      </c>
      <c r="H12" s="558">
        <v>861</v>
      </c>
      <c r="I12" s="560">
        <v>861</v>
      </c>
      <c r="J12" s="560">
        <v>954</v>
      </c>
      <c r="K12" s="560">
        <v>1020.8</v>
      </c>
      <c r="L12" s="118" t="s">
        <v>366</v>
      </c>
      <c r="M12" s="224"/>
      <c r="N12" s="224"/>
      <c r="O12" s="224"/>
      <c r="P12" s="224"/>
      <c r="Q12" s="224"/>
      <c r="R12" s="223"/>
    </row>
    <row r="13" spans="1:58" s="272" customFormat="1" ht="1.5" customHeight="1" x14ac:dyDescent="0.2">
      <c r="A13" s="274"/>
      <c r="B13" s="274"/>
      <c r="C13" s="271"/>
      <c r="D13" s="265"/>
      <c r="E13" s="265"/>
      <c r="F13" s="265"/>
      <c r="G13" s="266"/>
      <c r="H13" s="267"/>
      <c r="I13" s="266"/>
      <c r="J13" s="266"/>
      <c r="K13" s="266"/>
      <c r="L13" s="270"/>
      <c r="M13" s="268"/>
      <c r="N13" s="268"/>
      <c r="O13" s="268"/>
      <c r="P13" s="268"/>
      <c r="Q13" s="268"/>
      <c r="R13" s="269"/>
      <c r="Y13" s="273"/>
      <c r="Z13" s="273"/>
      <c r="AA13" s="273"/>
      <c r="AB13" s="273"/>
      <c r="AC13" s="273"/>
      <c r="AD13" s="273"/>
      <c r="AE13" s="273"/>
      <c r="AF13" s="273"/>
      <c r="AG13" s="273"/>
      <c r="AH13" s="273"/>
      <c r="AI13" s="273"/>
      <c r="AJ13" s="273"/>
      <c r="AK13" s="273"/>
      <c r="AL13" s="273"/>
      <c r="AM13" s="273"/>
      <c r="AN13" s="273"/>
      <c r="AO13" s="273"/>
      <c r="AP13" s="273"/>
      <c r="AQ13" s="273"/>
      <c r="AR13" s="273"/>
      <c r="AS13" s="273"/>
      <c r="AT13" s="273"/>
      <c r="AU13" s="273"/>
      <c r="AV13" s="273"/>
      <c r="AW13" s="273"/>
      <c r="AX13" s="273"/>
      <c r="AY13" s="273"/>
      <c r="AZ13" s="273"/>
      <c r="BA13" s="273"/>
      <c r="BB13" s="273"/>
      <c r="BC13" s="273"/>
      <c r="BD13" s="273"/>
      <c r="BE13" s="273"/>
      <c r="BF13" s="273"/>
    </row>
    <row r="14" spans="1:58" ht="409.5" customHeight="1" x14ac:dyDescent="0.3">
      <c r="A14" s="737"/>
      <c r="B14" s="737"/>
      <c r="C14" s="740" t="s">
        <v>485</v>
      </c>
      <c r="D14" s="742" t="s">
        <v>10</v>
      </c>
      <c r="E14" s="744" t="s">
        <v>367</v>
      </c>
      <c r="F14" s="746" t="s">
        <v>13</v>
      </c>
      <c r="G14" s="748">
        <v>7150.3</v>
      </c>
      <c r="H14" s="748">
        <v>21922.5</v>
      </c>
      <c r="I14" s="748">
        <v>20255.2</v>
      </c>
      <c r="J14" s="748">
        <v>22235.7</v>
      </c>
      <c r="K14" s="748">
        <v>23792.2</v>
      </c>
      <c r="L14" s="750" t="s">
        <v>368</v>
      </c>
      <c r="M14" s="12"/>
      <c r="N14" s="12"/>
      <c r="O14" s="12"/>
      <c r="P14" s="12"/>
      <c r="Q14" s="12"/>
    </row>
    <row r="15" spans="1:58" ht="120" customHeight="1" x14ac:dyDescent="0.3">
      <c r="A15" s="738"/>
      <c r="B15" s="739"/>
      <c r="C15" s="741"/>
      <c r="D15" s="743"/>
      <c r="E15" s="745"/>
      <c r="F15" s="747"/>
      <c r="G15" s="749"/>
      <c r="H15" s="749"/>
      <c r="I15" s="749"/>
      <c r="J15" s="749"/>
      <c r="K15" s="749"/>
      <c r="L15" s="751"/>
      <c r="M15" s="12"/>
      <c r="N15" s="12"/>
      <c r="O15" s="12"/>
      <c r="P15" s="12"/>
      <c r="Q15" s="12"/>
    </row>
    <row r="16" spans="1:58" ht="390.75" customHeight="1" x14ac:dyDescent="0.2">
      <c r="A16" s="492"/>
      <c r="B16" s="67"/>
      <c r="C16" s="360" t="s">
        <v>474</v>
      </c>
      <c r="D16" s="483" t="s">
        <v>10</v>
      </c>
      <c r="E16" s="497" t="s">
        <v>6</v>
      </c>
      <c r="F16" s="41" t="s">
        <v>13</v>
      </c>
      <c r="G16" s="55">
        <v>4088.3</v>
      </c>
      <c r="H16" s="55">
        <v>7650</v>
      </c>
      <c r="I16" s="561">
        <v>12181.7</v>
      </c>
      <c r="J16" s="561">
        <v>12181.7</v>
      </c>
      <c r="K16" s="561">
        <v>12181.7</v>
      </c>
      <c r="L16" s="500"/>
      <c r="M16" s="4"/>
      <c r="N16" s="3"/>
    </row>
    <row r="17" spans="1:18" ht="168.75" customHeight="1" x14ac:dyDescent="0.2">
      <c r="A17" s="492"/>
      <c r="B17" s="96"/>
      <c r="C17" s="358" t="s">
        <v>479</v>
      </c>
      <c r="D17" s="499" t="s">
        <v>10</v>
      </c>
      <c r="E17" s="524" t="s">
        <v>6</v>
      </c>
      <c r="F17" s="525" t="s">
        <v>13</v>
      </c>
      <c r="G17" s="514">
        <v>12</v>
      </c>
      <c r="H17" s="514">
        <v>18</v>
      </c>
      <c r="I17" s="579">
        <v>18</v>
      </c>
      <c r="J17" s="579">
        <v>18</v>
      </c>
      <c r="K17" s="579">
        <v>18</v>
      </c>
      <c r="L17" s="515" t="s">
        <v>369</v>
      </c>
      <c r="M17" s="4"/>
      <c r="N17" s="3"/>
    </row>
    <row r="18" spans="1:18" ht="144" customHeight="1" x14ac:dyDescent="0.35">
      <c r="A18" s="492"/>
      <c r="B18" s="96"/>
      <c r="C18" s="38" t="s">
        <v>431</v>
      </c>
      <c r="D18" s="504" t="s">
        <v>10</v>
      </c>
      <c r="E18" s="497" t="s">
        <v>6</v>
      </c>
      <c r="F18" s="41" t="s">
        <v>13</v>
      </c>
      <c r="G18" s="50">
        <v>230</v>
      </c>
      <c r="H18" s="41">
        <v>96</v>
      </c>
      <c r="I18" s="44">
        <v>161</v>
      </c>
      <c r="J18" s="44">
        <v>176</v>
      </c>
      <c r="K18" s="44">
        <v>176</v>
      </c>
      <c r="L18" s="48" t="s">
        <v>14</v>
      </c>
      <c r="M18" s="246"/>
      <c r="N18" s="246"/>
      <c r="O18" s="246"/>
      <c r="P18" s="246"/>
      <c r="Q18" s="246"/>
      <c r="R18" s="246"/>
    </row>
    <row r="19" spans="1:18" ht="265.5" customHeight="1" x14ac:dyDescent="0.2">
      <c r="A19" s="492"/>
      <c r="B19" s="96"/>
      <c r="C19" s="45" t="s">
        <v>432</v>
      </c>
      <c r="D19" s="504" t="s">
        <v>10</v>
      </c>
      <c r="E19" s="497" t="s">
        <v>6</v>
      </c>
      <c r="F19" s="41" t="s">
        <v>13</v>
      </c>
      <c r="G19" s="41">
        <v>0</v>
      </c>
      <c r="H19" s="41">
        <v>39</v>
      </c>
      <c r="I19" s="44">
        <v>42.2</v>
      </c>
      <c r="J19" s="44">
        <v>46.2</v>
      </c>
      <c r="K19" s="44">
        <v>49.4</v>
      </c>
      <c r="L19" s="48" t="s">
        <v>14</v>
      </c>
    </row>
    <row r="20" spans="1:18" ht="228" customHeight="1" x14ac:dyDescent="0.2">
      <c r="A20" s="492"/>
      <c r="B20" s="96"/>
      <c r="C20" s="38" t="s">
        <v>433</v>
      </c>
      <c r="D20" s="504" t="s">
        <v>10</v>
      </c>
      <c r="E20" s="497" t="s">
        <v>6</v>
      </c>
      <c r="F20" s="41" t="s">
        <v>13</v>
      </c>
      <c r="G20" s="41">
        <v>1291.5</v>
      </c>
      <c r="H20" s="41">
        <v>1431</v>
      </c>
      <c r="I20" s="44">
        <v>1431</v>
      </c>
      <c r="J20" s="44">
        <v>1431</v>
      </c>
      <c r="K20" s="44">
        <v>1431</v>
      </c>
      <c r="L20" s="500" t="s">
        <v>14</v>
      </c>
    </row>
    <row r="21" spans="1:18" ht="363" customHeight="1" x14ac:dyDescent="0.2">
      <c r="A21" s="492"/>
      <c r="B21" s="96"/>
      <c r="C21" s="38" t="s">
        <v>434</v>
      </c>
      <c r="D21" s="504" t="s">
        <v>10</v>
      </c>
      <c r="E21" s="497" t="s">
        <v>6</v>
      </c>
      <c r="F21" s="41" t="s">
        <v>13</v>
      </c>
      <c r="G21" s="41">
        <v>0</v>
      </c>
      <c r="H21" s="41">
        <v>226.6</v>
      </c>
      <c r="I21" s="44">
        <v>0</v>
      </c>
      <c r="J21" s="44">
        <v>0</v>
      </c>
      <c r="K21" s="44">
        <v>0</v>
      </c>
      <c r="L21" s="49" t="s">
        <v>14</v>
      </c>
    </row>
    <row r="22" spans="1:18" ht="409.5" customHeight="1" x14ac:dyDescent="0.2">
      <c r="A22" s="492"/>
      <c r="B22" s="738"/>
      <c r="C22" s="767" t="s">
        <v>532</v>
      </c>
      <c r="D22" s="742" t="s">
        <v>10</v>
      </c>
      <c r="E22" s="744" t="s">
        <v>6</v>
      </c>
      <c r="F22" s="746" t="s">
        <v>13</v>
      </c>
      <c r="G22" s="746">
        <v>114.5</v>
      </c>
      <c r="H22" s="746">
        <v>180</v>
      </c>
      <c r="I22" s="754">
        <v>252</v>
      </c>
      <c r="J22" s="754">
        <v>270</v>
      </c>
      <c r="K22" s="754">
        <v>270</v>
      </c>
      <c r="L22" s="756" t="s">
        <v>14</v>
      </c>
    </row>
    <row r="23" spans="1:18" ht="32.25" customHeight="1" x14ac:dyDescent="0.2">
      <c r="A23" s="492"/>
      <c r="B23" s="738"/>
      <c r="C23" s="768"/>
      <c r="D23" s="743"/>
      <c r="E23" s="745"/>
      <c r="F23" s="747"/>
      <c r="G23" s="747"/>
      <c r="H23" s="747"/>
      <c r="I23" s="755"/>
      <c r="J23" s="755"/>
      <c r="K23" s="755"/>
      <c r="L23" s="757"/>
    </row>
    <row r="24" spans="1:18" ht="122.25" customHeight="1" x14ac:dyDescent="0.2">
      <c r="A24" s="492"/>
      <c r="B24" s="96"/>
      <c r="C24" s="38" t="s">
        <v>435</v>
      </c>
      <c r="D24" s="504" t="s">
        <v>10</v>
      </c>
      <c r="E24" s="497" t="s">
        <v>6</v>
      </c>
      <c r="F24" s="41" t="s">
        <v>13</v>
      </c>
      <c r="G24" s="41">
        <v>105.4</v>
      </c>
      <c r="H24" s="41">
        <v>1704.2</v>
      </c>
      <c r="I24" s="44">
        <v>2809.8</v>
      </c>
      <c r="J24" s="44">
        <v>3142.9</v>
      </c>
      <c r="K24" s="44">
        <v>3362.9</v>
      </c>
      <c r="L24" s="238" t="s">
        <v>370</v>
      </c>
    </row>
    <row r="25" spans="1:18" ht="204.75" customHeight="1" x14ac:dyDescent="0.2">
      <c r="A25" s="492"/>
      <c r="B25" s="96"/>
      <c r="C25" s="275" t="s">
        <v>436</v>
      </c>
      <c r="D25" s="505" t="s">
        <v>10</v>
      </c>
      <c r="E25" s="180" t="s">
        <v>6</v>
      </c>
      <c r="F25" s="277" t="s">
        <v>13</v>
      </c>
      <c r="G25" s="278">
        <v>617.5</v>
      </c>
      <c r="H25" s="278">
        <v>695</v>
      </c>
      <c r="I25" s="562">
        <v>620.70000000000005</v>
      </c>
      <c r="J25" s="562">
        <v>771.8</v>
      </c>
      <c r="K25" s="562">
        <v>825.8</v>
      </c>
      <c r="L25" s="280" t="s">
        <v>370</v>
      </c>
    </row>
    <row r="26" spans="1:18" ht="135.75" customHeight="1" x14ac:dyDescent="0.2">
      <c r="A26" s="492"/>
      <c r="B26" s="96"/>
      <c r="C26" s="275" t="s">
        <v>477</v>
      </c>
      <c r="D26" s="505" t="s">
        <v>10</v>
      </c>
      <c r="E26" s="180" t="s">
        <v>6</v>
      </c>
      <c r="F26" s="277" t="s">
        <v>13</v>
      </c>
      <c r="G26" s="278">
        <v>9</v>
      </c>
      <c r="H26" s="278">
        <v>150</v>
      </c>
      <c r="I26" s="562">
        <v>80</v>
      </c>
      <c r="J26" s="562">
        <v>180</v>
      </c>
      <c r="K26" s="562">
        <v>180</v>
      </c>
      <c r="L26" s="283" t="s">
        <v>15</v>
      </c>
    </row>
    <row r="27" spans="1:18" ht="144.75" customHeight="1" x14ac:dyDescent="0.2">
      <c r="A27" s="492"/>
      <c r="B27" s="96"/>
      <c r="C27" s="279" t="s">
        <v>437</v>
      </c>
      <c r="D27" s="505" t="s">
        <v>486</v>
      </c>
      <c r="E27" s="180" t="s">
        <v>6</v>
      </c>
      <c r="F27" s="235" t="s">
        <v>13</v>
      </c>
      <c r="G27" s="278">
        <v>2311.9</v>
      </c>
      <c r="H27" s="278">
        <v>4642.1000000000004</v>
      </c>
      <c r="I27" s="278">
        <v>0</v>
      </c>
      <c r="J27" s="278">
        <v>0</v>
      </c>
      <c r="K27" s="278">
        <v>0</v>
      </c>
      <c r="L27" s="284" t="s">
        <v>371</v>
      </c>
    </row>
    <row r="28" spans="1:18" ht="117" customHeight="1" x14ac:dyDescent="0.2">
      <c r="A28" s="492"/>
      <c r="B28" s="96"/>
      <c r="C28" s="280" t="s">
        <v>276</v>
      </c>
      <c r="D28" s="281" t="s">
        <v>10</v>
      </c>
      <c r="E28" s="180" t="s">
        <v>6</v>
      </c>
      <c r="F28" s="277" t="s">
        <v>13</v>
      </c>
      <c r="G28" s="278">
        <v>9.4</v>
      </c>
      <c r="H28" s="282">
        <v>28.1</v>
      </c>
      <c r="I28" s="282">
        <v>10</v>
      </c>
      <c r="J28" s="282">
        <v>15</v>
      </c>
      <c r="K28" s="282">
        <v>15</v>
      </c>
      <c r="L28" s="285" t="s">
        <v>105</v>
      </c>
    </row>
    <row r="29" spans="1:18" ht="186" customHeight="1" x14ac:dyDescent="0.2">
      <c r="A29" s="492"/>
      <c r="B29" s="96"/>
      <c r="C29" s="280" t="s">
        <v>408</v>
      </c>
      <c r="D29" s="281">
        <v>2021</v>
      </c>
      <c r="E29" s="180" t="s">
        <v>6</v>
      </c>
      <c r="F29" s="277" t="s">
        <v>13</v>
      </c>
      <c r="G29" s="278">
        <v>150</v>
      </c>
      <c r="H29" s="278">
        <v>0</v>
      </c>
      <c r="I29" s="278">
        <v>0</v>
      </c>
      <c r="J29" s="278">
        <v>0</v>
      </c>
      <c r="K29" s="278">
        <v>0</v>
      </c>
      <c r="L29" s="284" t="s">
        <v>14</v>
      </c>
    </row>
    <row r="30" spans="1:18" ht="182.25" customHeight="1" x14ac:dyDescent="0.2">
      <c r="A30" s="492"/>
      <c r="B30" s="96"/>
      <c r="C30" s="457" t="s">
        <v>409</v>
      </c>
      <c r="D30" s="281">
        <v>2021</v>
      </c>
      <c r="E30" s="180" t="s">
        <v>6</v>
      </c>
      <c r="F30" s="277" t="s">
        <v>13</v>
      </c>
      <c r="G30" s="278">
        <v>85</v>
      </c>
      <c r="H30" s="282">
        <v>0</v>
      </c>
      <c r="I30" s="282">
        <v>0</v>
      </c>
      <c r="J30" s="282">
        <v>0</v>
      </c>
      <c r="K30" s="282">
        <v>0</v>
      </c>
      <c r="L30" s="284" t="s">
        <v>14</v>
      </c>
    </row>
    <row r="31" spans="1:18" ht="226.5" customHeight="1" x14ac:dyDescent="0.2">
      <c r="A31" s="503"/>
      <c r="B31" s="294"/>
      <c r="C31" s="456" t="s">
        <v>539</v>
      </c>
      <c r="D31" s="758">
        <v>2021</v>
      </c>
      <c r="E31" s="760" t="s">
        <v>6</v>
      </c>
      <c r="F31" s="762" t="s">
        <v>13</v>
      </c>
      <c r="G31" s="278">
        <v>1200</v>
      </c>
      <c r="H31" s="282">
        <v>0</v>
      </c>
      <c r="I31" s="282">
        <v>0</v>
      </c>
      <c r="J31" s="282">
        <v>0</v>
      </c>
      <c r="K31" s="282">
        <v>0</v>
      </c>
      <c r="L31" s="764" t="s">
        <v>14</v>
      </c>
    </row>
    <row r="32" spans="1:18" ht="27.75" customHeight="1" x14ac:dyDescent="0.2">
      <c r="A32" s="511"/>
      <c r="B32" s="294"/>
      <c r="C32" s="295" t="s">
        <v>410</v>
      </c>
      <c r="D32" s="759"/>
      <c r="E32" s="761"/>
      <c r="F32" s="763"/>
      <c r="G32" s="366">
        <v>600</v>
      </c>
      <c r="H32" s="367">
        <v>0</v>
      </c>
      <c r="I32" s="367">
        <v>0</v>
      </c>
      <c r="J32" s="367">
        <v>0</v>
      </c>
      <c r="K32" s="367">
        <v>0</v>
      </c>
      <c r="L32" s="765"/>
    </row>
    <row r="33" spans="1:13" ht="163.5" customHeight="1" x14ac:dyDescent="0.2">
      <c r="A33" s="511"/>
      <c r="B33" s="365"/>
      <c r="C33" s="370" t="s">
        <v>478</v>
      </c>
      <c r="D33" s="371">
        <v>2022</v>
      </c>
      <c r="E33" s="370" t="s">
        <v>6</v>
      </c>
      <c r="F33" s="458" t="s">
        <v>13</v>
      </c>
      <c r="G33" s="372">
        <v>0</v>
      </c>
      <c r="H33" s="373">
        <v>150</v>
      </c>
      <c r="I33" s="373">
        <v>0</v>
      </c>
      <c r="J33" s="373">
        <v>0</v>
      </c>
      <c r="K33" s="373">
        <v>0</v>
      </c>
      <c r="L33" s="766"/>
    </row>
    <row r="34" spans="1:13" ht="52.5" customHeight="1" x14ac:dyDescent="0.2">
      <c r="A34" s="296"/>
      <c r="B34" s="522" t="s">
        <v>25</v>
      </c>
      <c r="C34" s="286"/>
      <c r="D34" s="286"/>
      <c r="E34" s="275"/>
      <c r="F34" s="369"/>
      <c r="G34" s="368">
        <f>G12+G14+G16+G17+G18+G19+G20+G21+G22+G24+G25+G26+G27+G28+G29+G30+G31</f>
        <v>18149.100000000002</v>
      </c>
      <c r="H34" s="368">
        <f>H12+H14+H16+H17+H18+H19+H20+H21+H22+H24+H25+H26+H27+H28+H29+H30+H31+H33</f>
        <v>39793.499999999993</v>
      </c>
      <c r="I34" s="368">
        <f t="shared" ref="I34:K34" si="0">I12+I14+I16+I17+I18+I19+I20+I21+I22+I24+I25+I26+I27+I28+I29+I30+I31+I33</f>
        <v>38722.6</v>
      </c>
      <c r="J34" s="368">
        <f t="shared" si="0"/>
        <v>41422.300000000003</v>
      </c>
      <c r="K34" s="368">
        <f t="shared" si="0"/>
        <v>43322.8</v>
      </c>
      <c r="L34" s="285"/>
      <c r="M34" s="377"/>
    </row>
    <row r="35" spans="1:13" ht="52.5" customHeight="1" x14ac:dyDescent="0.2">
      <c r="A35" s="769" t="s">
        <v>111</v>
      </c>
      <c r="B35" s="769"/>
      <c r="C35" s="769"/>
      <c r="D35" s="769"/>
      <c r="E35" s="769"/>
      <c r="F35" s="769"/>
      <c r="G35" s="752"/>
      <c r="H35" s="752"/>
      <c r="I35" s="752"/>
      <c r="J35" s="752"/>
      <c r="K35" s="752"/>
      <c r="L35" s="752"/>
      <c r="M35" s="2"/>
    </row>
    <row r="36" spans="1:13" ht="218.25" customHeight="1" x14ac:dyDescent="0.2">
      <c r="A36" s="770" t="s">
        <v>112</v>
      </c>
      <c r="B36" s="771" t="s">
        <v>277</v>
      </c>
      <c r="C36" s="53" t="s">
        <v>113</v>
      </c>
      <c r="D36" s="504" t="s">
        <v>10</v>
      </c>
      <c r="E36" s="180" t="s">
        <v>6</v>
      </c>
      <c r="F36" s="41" t="s">
        <v>13</v>
      </c>
      <c r="G36" s="51">
        <v>0</v>
      </c>
      <c r="H36" s="51">
        <v>23.6</v>
      </c>
      <c r="I36" s="51">
        <v>0</v>
      </c>
      <c r="J36" s="51">
        <v>0</v>
      </c>
      <c r="K36" s="51">
        <v>0</v>
      </c>
      <c r="L36" s="772" t="s">
        <v>372</v>
      </c>
      <c r="M36" s="2"/>
    </row>
    <row r="37" spans="1:13" ht="240" customHeight="1" x14ac:dyDescent="0.2">
      <c r="A37" s="770"/>
      <c r="B37" s="771"/>
      <c r="C37" s="350" t="s">
        <v>114</v>
      </c>
      <c r="D37" s="483" t="s">
        <v>10</v>
      </c>
      <c r="E37" s="151" t="s">
        <v>6</v>
      </c>
      <c r="F37" s="50" t="s">
        <v>13</v>
      </c>
      <c r="G37" s="51">
        <v>0</v>
      </c>
      <c r="H37" s="51">
        <v>0</v>
      </c>
      <c r="I37" s="51">
        <v>0</v>
      </c>
      <c r="J37" s="51">
        <v>0</v>
      </c>
      <c r="K37" s="51">
        <v>0</v>
      </c>
      <c r="L37" s="772"/>
      <c r="M37" s="2"/>
    </row>
    <row r="38" spans="1:13" ht="172.5" customHeight="1" x14ac:dyDescent="0.2">
      <c r="A38" s="770"/>
      <c r="B38" s="771"/>
      <c r="C38" s="280" t="s">
        <v>403</v>
      </c>
      <c r="D38" s="504" t="s">
        <v>10</v>
      </c>
      <c r="E38" s="440" t="s">
        <v>6</v>
      </c>
      <c r="F38" s="41" t="s">
        <v>13</v>
      </c>
      <c r="G38" s="55">
        <v>190.9</v>
      </c>
      <c r="H38" s="55">
        <v>0</v>
      </c>
      <c r="I38" s="55">
        <v>0</v>
      </c>
      <c r="J38" s="55">
        <v>0</v>
      </c>
      <c r="K38" s="55">
        <v>0</v>
      </c>
      <c r="L38" s="772"/>
      <c r="M38" s="2"/>
    </row>
    <row r="39" spans="1:13" ht="235.5" customHeight="1" x14ac:dyDescent="0.2">
      <c r="A39" s="770"/>
      <c r="B39" s="771"/>
      <c r="C39" s="280" t="s">
        <v>115</v>
      </c>
      <c r="D39" s="504" t="s">
        <v>10</v>
      </c>
      <c r="E39" s="441" t="s">
        <v>516</v>
      </c>
      <c r="F39" s="41" t="s">
        <v>13</v>
      </c>
      <c r="G39" s="51">
        <v>36</v>
      </c>
      <c r="H39" s="51">
        <v>68.400000000000006</v>
      </c>
      <c r="I39" s="563">
        <v>114</v>
      </c>
      <c r="J39" s="563">
        <v>120</v>
      </c>
      <c r="K39" s="563">
        <v>128.4</v>
      </c>
      <c r="L39" s="772"/>
      <c r="M39" s="2"/>
    </row>
    <row r="40" spans="1:13" ht="240.75" customHeight="1" x14ac:dyDescent="0.2">
      <c r="A40" s="770"/>
      <c r="B40" s="496" t="s">
        <v>278</v>
      </c>
      <c r="C40" s="57" t="s">
        <v>438</v>
      </c>
      <c r="D40" s="483" t="s">
        <v>10</v>
      </c>
      <c r="E40" s="442" t="s">
        <v>6</v>
      </c>
      <c r="F40" s="495" t="s">
        <v>13</v>
      </c>
      <c r="G40" s="50">
        <v>20</v>
      </c>
      <c r="H40" s="50">
        <v>27.6</v>
      </c>
      <c r="I40" s="123">
        <v>19</v>
      </c>
      <c r="J40" s="123">
        <v>20</v>
      </c>
      <c r="K40" s="123">
        <v>21.4</v>
      </c>
      <c r="L40" s="500" t="s">
        <v>373</v>
      </c>
      <c r="M40" s="2"/>
    </row>
    <row r="41" spans="1:13" ht="36.75" customHeight="1" x14ac:dyDescent="0.2">
      <c r="A41" s="770"/>
      <c r="B41" s="773" t="s">
        <v>25</v>
      </c>
      <c r="C41" s="774"/>
      <c r="D41" s="774"/>
      <c r="E41" s="774"/>
      <c r="F41" s="775"/>
      <c r="G41" s="59">
        <f>G36+G37+G38+G39+G40</f>
        <v>246.9</v>
      </c>
      <c r="H41" s="59">
        <f t="shared" ref="H41:K41" si="1">H36+H37+H38+H39+H40</f>
        <v>119.6</v>
      </c>
      <c r="I41" s="59">
        <f t="shared" si="1"/>
        <v>133</v>
      </c>
      <c r="J41" s="59">
        <f t="shared" si="1"/>
        <v>140</v>
      </c>
      <c r="K41" s="59">
        <f t="shared" si="1"/>
        <v>149.80000000000001</v>
      </c>
      <c r="L41" s="495"/>
      <c r="M41" s="378"/>
    </row>
    <row r="42" spans="1:13" ht="66" customHeight="1" x14ac:dyDescent="0.2">
      <c r="A42" s="752" t="s">
        <v>116</v>
      </c>
      <c r="B42" s="753"/>
      <c r="C42" s="752"/>
      <c r="D42" s="752"/>
      <c r="E42" s="752"/>
      <c r="F42" s="752"/>
      <c r="G42" s="752"/>
      <c r="H42" s="752"/>
      <c r="I42" s="752"/>
      <c r="J42" s="752"/>
      <c r="K42" s="752"/>
      <c r="L42" s="752"/>
    </row>
    <row r="43" spans="1:13" ht="242.25" customHeight="1" x14ac:dyDescent="0.2">
      <c r="A43" s="776" t="s">
        <v>120</v>
      </c>
      <c r="B43" s="778" t="s">
        <v>117</v>
      </c>
      <c r="C43" s="45" t="s">
        <v>418</v>
      </c>
      <c r="D43" s="483" t="s">
        <v>10</v>
      </c>
      <c r="E43" s="496" t="s">
        <v>6</v>
      </c>
      <c r="F43" s="50" t="s">
        <v>13</v>
      </c>
      <c r="G43" s="51">
        <v>840</v>
      </c>
      <c r="H43" s="51">
        <v>910</v>
      </c>
      <c r="I43" s="563">
        <v>804</v>
      </c>
      <c r="J43" s="563">
        <v>852</v>
      </c>
      <c r="K43" s="563">
        <v>1004.4</v>
      </c>
      <c r="L43" s="500" t="s">
        <v>419</v>
      </c>
    </row>
    <row r="44" spans="1:13" ht="296.25" customHeight="1" x14ac:dyDescent="0.2">
      <c r="A44" s="777"/>
      <c r="B44" s="779"/>
      <c r="C44" s="38" t="s">
        <v>429</v>
      </c>
      <c r="D44" s="504"/>
      <c r="E44" s="297" t="s">
        <v>516</v>
      </c>
      <c r="F44" s="50" t="s">
        <v>13</v>
      </c>
      <c r="G44" s="51">
        <v>991</v>
      </c>
      <c r="H44" s="51">
        <v>1051.9000000000001</v>
      </c>
      <c r="I44" s="563">
        <v>1131.3</v>
      </c>
      <c r="J44" s="563">
        <v>1249.5999999999999</v>
      </c>
      <c r="K44" s="563">
        <v>1337.1</v>
      </c>
      <c r="L44" s="504" t="s">
        <v>18</v>
      </c>
    </row>
    <row r="45" spans="1:13" ht="231.75" customHeight="1" x14ac:dyDescent="0.2">
      <c r="A45" s="777"/>
      <c r="B45" s="779"/>
      <c r="C45" s="275" t="s">
        <v>549</v>
      </c>
      <c r="D45" s="504" t="s">
        <v>10</v>
      </c>
      <c r="E45" s="297" t="s">
        <v>516</v>
      </c>
      <c r="F45" s="51" t="s">
        <v>13</v>
      </c>
      <c r="G45" s="55">
        <v>76.400000000000006</v>
      </c>
      <c r="H45" s="55">
        <v>92.9</v>
      </c>
      <c r="I45" s="561">
        <v>162.30000000000001</v>
      </c>
      <c r="J45" s="561">
        <v>309.60000000000002</v>
      </c>
      <c r="K45" s="561">
        <v>331.3</v>
      </c>
      <c r="L45" s="742"/>
    </row>
    <row r="46" spans="1:13" ht="235.5" customHeight="1" x14ac:dyDescent="0.2">
      <c r="A46" s="777"/>
      <c r="B46" s="780"/>
      <c r="C46" s="275" t="s">
        <v>439</v>
      </c>
      <c r="D46" s="504" t="s">
        <v>440</v>
      </c>
      <c r="E46" s="297" t="s">
        <v>516</v>
      </c>
      <c r="F46" s="51" t="s">
        <v>13</v>
      </c>
      <c r="G46" s="55">
        <v>0</v>
      </c>
      <c r="H46" s="55">
        <v>27.4</v>
      </c>
      <c r="I46" s="561">
        <v>27.7</v>
      </c>
      <c r="J46" s="561">
        <v>30.8</v>
      </c>
      <c r="K46" s="561">
        <v>33</v>
      </c>
      <c r="L46" s="743"/>
    </row>
    <row r="47" spans="1:13" ht="266.25" customHeight="1" x14ac:dyDescent="0.2">
      <c r="A47" s="738"/>
      <c r="B47" s="491" t="s">
        <v>118</v>
      </c>
      <c r="C47" s="280" t="s">
        <v>119</v>
      </c>
      <c r="D47" s="504" t="s">
        <v>10</v>
      </c>
      <c r="E47" s="297" t="s">
        <v>516</v>
      </c>
      <c r="F47" s="41" t="s">
        <v>13</v>
      </c>
      <c r="G47" s="51">
        <v>4759</v>
      </c>
      <c r="H47" s="51">
        <v>41005.300000000003</v>
      </c>
      <c r="I47" s="563">
        <v>8008.2</v>
      </c>
      <c r="J47" s="563">
        <v>22821.5</v>
      </c>
      <c r="K47" s="563">
        <v>24419</v>
      </c>
      <c r="L47" s="500" t="s">
        <v>16</v>
      </c>
      <c r="M47" s="8"/>
    </row>
    <row r="48" spans="1:13" ht="227.25" customHeight="1" x14ac:dyDescent="0.2">
      <c r="A48" s="738"/>
      <c r="B48" s="771" t="s">
        <v>126</v>
      </c>
      <c r="C48" s="60" t="s">
        <v>127</v>
      </c>
      <c r="D48" s="483" t="s">
        <v>10</v>
      </c>
      <c r="E48" s="521" t="s">
        <v>7</v>
      </c>
      <c r="F48" s="51" t="s">
        <v>13</v>
      </c>
      <c r="G48" s="51">
        <v>935</v>
      </c>
      <c r="H48" s="51">
        <v>3755.2</v>
      </c>
      <c r="I48" s="563">
        <v>801.2</v>
      </c>
      <c r="J48" s="563">
        <v>9102.2999999999993</v>
      </c>
      <c r="K48" s="563">
        <v>9739.4</v>
      </c>
      <c r="L48" s="49" t="s">
        <v>247</v>
      </c>
    </row>
    <row r="49" spans="1:58" ht="163.5" customHeight="1" x14ac:dyDescent="0.2">
      <c r="A49" s="738"/>
      <c r="B49" s="771"/>
      <c r="C49" s="60" t="s">
        <v>128</v>
      </c>
      <c r="D49" s="483" t="s">
        <v>10</v>
      </c>
      <c r="E49" s="521" t="s">
        <v>7</v>
      </c>
      <c r="F49" s="235" t="s">
        <v>411</v>
      </c>
      <c r="G49" s="51">
        <v>1287</v>
      </c>
      <c r="H49" s="51">
        <v>2012.5</v>
      </c>
      <c r="I49" s="563">
        <v>1451.4</v>
      </c>
      <c r="J49" s="563">
        <v>2985.3</v>
      </c>
      <c r="K49" s="563">
        <v>3194.2</v>
      </c>
      <c r="L49" s="49" t="s">
        <v>247</v>
      </c>
    </row>
    <row r="50" spans="1:58" ht="153" customHeight="1" x14ac:dyDescent="0.2">
      <c r="A50" s="738"/>
      <c r="B50" s="771"/>
      <c r="C50" s="60" t="s">
        <v>129</v>
      </c>
      <c r="D50" s="483" t="s">
        <v>10</v>
      </c>
      <c r="E50" s="521" t="s">
        <v>7</v>
      </c>
      <c r="F50" s="51" t="s">
        <v>13</v>
      </c>
      <c r="G50" s="51">
        <v>9.3000000000000007</v>
      </c>
      <c r="H50" s="51">
        <v>25.3</v>
      </c>
      <c r="I50" s="563">
        <v>58.7</v>
      </c>
      <c r="J50" s="563">
        <v>115.4</v>
      </c>
      <c r="K50" s="563">
        <v>123.4</v>
      </c>
      <c r="L50" s="49" t="s">
        <v>247</v>
      </c>
    </row>
    <row r="51" spans="1:58" ht="54.75" customHeight="1" x14ac:dyDescent="0.2">
      <c r="A51" s="739"/>
      <c r="B51" s="526" t="s">
        <v>25</v>
      </c>
      <c r="C51" s="64"/>
      <c r="D51" s="495"/>
      <c r="E51" s="495"/>
      <c r="F51" s="51"/>
      <c r="G51" s="59">
        <f>G50+G49+G48+G47+G45+G44+G43+G46</f>
        <v>8897.7000000000007</v>
      </c>
      <c r="H51" s="59">
        <f t="shared" ref="H51:K51" si="2">H50+H49+H48+H47+H45+H44+H43+H46</f>
        <v>48880.500000000007</v>
      </c>
      <c r="I51" s="59">
        <f t="shared" si="2"/>
        <v>12444.8</v>
      </c>
      <c r="J51" s="59">
        <f t="shared" si="2"/>
        <v>37466.5</v>
      </c>
      <c r="K51" s="59">
        <f t="shared" si="2"/>
        <v>40181.800000000003</v>
      </c>
      <c r="L51" s="495"/>
      <c r="M51" s="379"/>
    </row>
    <row r="52" spans="1:58" ht="64.5" customHeight="1" x14ac:dyDescent="0.4">
      <c r="A52" s="781" t="s">
        <v>302</v>
      </c>
      <c r="B52" s="782"/>
      <c r="C52" s="782"/>
      <c r="D52" s="782"/>
      <c r="E52" s="782"/>
      <c r="F52" s="782"/>
      <c r="G52" s="782"/>
      <c r="H52" s="782"/>
      <c r="I52" s="782"/>
      <c r="J52" s="782"/>
      <c r="K52" s="782"/>
      <c r="L52" s="783"/>
      <c r="M52" s="215"/>
    </row>
    <row r="53" spans="1:58" ht="271.5" customHeight="1" x14ac:dyDescent="0.2">
      <c r="A53" s="784" t="s">
        <v>130</v>
      </c>
      <c r="B53" s="593" t="s">
        <v>121</v>
      </c>
      <c r="C53" s="60" t="s">
        <v>122</v>
      </c>
      <c r="D53" s="483" t="s">
        <v>10</v>
      </c>
      <c r="E53" s="297" t="s">
        <v>516</v>
      </c>
      <c r="F53" s="149" t="s">
        <v>66</v>
      </c>
      <c r="G53" s="149">
        <v>333420.5</v>
      </c>
      <c r="H53" s="149">
        <v>298839.8</v>
      </c>
      <c r="I53" s="149">
        <v>0</v>
      </c>
      <c r="J53" s="149">
        <v>0</v>
      </c>
      <c r="K53" s="149">
        <v>0</v>
      </c>
      <c r="L53" s="225" t="s">
        <v>101</v>
      </c>
      <c r="M53" s="129"/>
      <c r="N53" s="129"/>
      <c r="O53" s="129"/>
      <c r="P53" s="129"/>
      <c r="Q53" s="129"/>
      <c r="R53" s="129"/>
    </row>
    <row r="54" spans="1:58" ht="270" customHeight="1" x14ac:dyDescent="0.2">
      <c r="A54" s="785"/>
      <c r="B54" s="787" t="s">
        <v>309</v>
      </c>
      <c r="C54" s="45" t="s">
        <v>268</v>
      </c>
      <c r="D54" s="483" t="s">
        <v>10</v>
      </c>
      <c r="E54" s="297" t="s">
        <v>516</v>
      </c>
      <c r="F54" s="149" t="s">
        <v>66</v>
      </c>
      <c r="G54" s="149">
        <v>362389.1</v>
      </c>
      <c r="H54" s="149">
        <v>398250</v>
      </c>
      <c r="I54" s="564">
        <v>419357.3</v>
      </c>
      <c r="J54" s="564">
        <v>464647.9</v>
      </c>
      <c r="K54" s="564">
        <v>497173.3</v>
      </c>
      <c r="L54" s="225" t="s">
        <v>102</v>
      </c>
      <c r="N54" s="129"/>
    </row>
    <row r="55" spans="1:58" ht="269.25" customHeight="1" x14ac:dyDescent="0.2">
      <c r="A55" s="785"/>
      <c r="B55" s="788"/>
      <c r="C55" s="45" t="s">
        <v>124</v>
      </c>
      <c r="D55" s="483" t="s">
        <v>10</v>
      </c>
      <c r="E55" s="297" t="s">
        <v>516</v>
      </c>
      <c r="F55" s="149" t="s">
        <v>66</v>
      </c>
      <c r="G55" s="51">
        <v>158.9</v>
      </c>
      <c r="H55" s="51">
        <v>144.6</v>
      </c>
      <c r="I55" s="563">
        <v>0</v>
      </c>
      <c r="J55" s="563">
        <v>121.1</v>
      </c>
      <c r="K55" s="563">
        <v>0</v>
      </c>
      <c r="L55" s="225" t="s">
        <v>125</v>
      </c>
      <c r="N55" s="129"/>
    </row>
    <row r="56" spans="1:58" ht="271.5" customHeight="1" x14ac:dyDescent="0.2">
      <c r="A56" s="785"/>
      <c r="B56" s="788"/>
      <c r="C56" s="594" t="s">
        <v>123</v>
      </c>
      <c r="D56" s="507" t="s">
        <v>10</v>
      </c>
      <c r="E56" s="297" t="s">
        <v>516</v>
      </c>
      <c r="F56" s="235" t="s">
        <v>66</v>
      </c>
      <c r="G56" s="51">
        <v>23950.7</v>
      </c>
      <c r="H56" s="51">
        <v>26715.3</v>
      </c>
      <c r="I56" s="563">
        <v>27315.4</v>
      </c>
      <c r="J56" s="563">
        <v>29241.8</v>
      </c>
      <c r="K56" s="563">
        <v>31288.7</v>
      </c>
      <c r="L56" s="225" t="s">
        <v>106</v>
      </c>
      <c r="N56" s="129"/>
    </row>
    <row r="57" spans="1:58" ht="153" customHeight="1" x14ac:dyDescent="0.2">
      <c r="A57" s="785"/>
      <c r="B57" s="520" t="s">
        <v>362</v>
      </c>
      <c r="C57" s="527" t="s">
        <v>430</v>
      </c>
      <c r="D57" s="789" t="s">
        <v>10</v>
      </c>
      <c r="E57" s="792" t="s">
        <v>516</v>
      </c>
      <c r="F57" s="795" t="s">
        <v>13</v>
      </c>
      <c r="G57" s="495">
        <f>G58+G59</f>
        <v>1087.2</v>
      </c>
      <c r="H57" s="495">
        <f t="shared" ref="H57:K57" si="3">H58+H59</f>
        <v>1485.8</v>
      </c>
      <c r="I57" s="123">
        <f t="shared" si="3"/>
        <v>923.80000000000007</v>
      </c>
      <c r="J57" s="565">
        <f t="shared" si="3"/>
        <v>0</v>
      </c>
      <c r="K57" s="565">
        <f t="shared" si="3"/>
        <v>0</v>
      </c>
      <c r="L57" s="809" t="s">
        <v>374</v>
      </c>
    </row>
    <row r="58" spans="1:58" ht="74.25" customHeight="1" x14ac:dyDescent="0.2">
      <c r="A58" s="785"/>
      <c r="B58" s="531"/>
      <c r="C58" s="152" t="s">
        <v>345</v>
      </c>
      <c r="D58" s="790"/>
      <c r="E58" s="793"/>
      <c r="F58" s="796"/>
      <c r="G58" s="155">
        <v>1.5</v>
      </c>
      <c r="H58" s="155">
        <v>2.2000000000000002</v>
      </c>
      <c r="I58" s="566">
        <v>0.6</v>
      </c>
      <c r="J58" s="567">
        <v>0</v>
      </c>
      <c r="K58" s="567">
        <v>0</v>
      </c>
      <c r="L58" s="810"/>
    </row>
    <row r="59" spans="1:58" ht="48" customHeight="1" x14ac:dyDescent="0.2">
      <c r="A59" s="785"/>
      <c r="B59" s="531"/>
      <c r="C59" s="153" t="s">
        <v>344</v>
      </c>
      <c r="D59" s="791"/>
      <c r="E59" s="794"/>
      <c r="F59" s="797"/>
      <c r="G59" s="155">
        <v>1085.7</v>
      </c>
      <c r="H59" s="156">
        <v>1483.6</v>
      </c>
      <c r="I59" s="568">
        <v>923.2</v>
      </c>
      <c r="J59" s="568">
        <v>0</v>
      </c>
      <c r="K59" s="568">
        <v>0</v>
      </c>
      <c r="L59" s="811"/>
    </row>
    <row r="60" spans="1:58" ht="303" customHeight="1" x14ac:dyDescent="0.2">
      <c r="A60" s="785"/>
      <c r="B60" s="531"/>
      <c r="C60" s="590" t="s">
        <v>375</v>
      </c>
      <c r="D60" s="507" t="s">
        <v>10</v>
      </c>
      <c r="E60" s="470" t="s">
        <v>553</v>
      </c>
      <c r="F60" s="235" t="s">
        <v>13</v>
      </c>
      <c r="G60" s="51">
        <v>24000</v>
      </c>
      <c r="H60" s="51">
        <v>25488</v>
      </c>
      <c r="I60" s="51">
        <v>0</v>
      </c>
      <c r="J60" s="51">
        <v>0</v>
      </c>
      <c r="K60" s="51">
        <v>0</v>
      </c>
      <c r="L60" s="225" t="s">
        <v>534</v>
      </c>
    </row>
    <row r="61" spans="1:58" ht="233.25" customHeight="1" x14ac:dyDescent="0.2">
      <c r="A61" s="785"/>
      <c r="B61" s="531"/>
      <c r="C61" s="591" t="s">
        <v>376</v>
      </c>
      <c r="D61" s="507" t="s">
        <v>10</v>
      </c>
      <c r="E61" s="589" t="s">
        <v>310</v>
      </c>
      <c r="F61" s="235" t="s">
        <v>13</v>
      </c>
      <c r="G61" s="51">
        <v>1269.7</v>
      </c>
      <c r="H61" s="51">
        <v>2581</v>
      </c>
      <c r="I61" s="563">
        <v>1543.7</v>
      </c>
      <c r="J61" s="563">
        <v>2500</v>
      </c>
      <c r="K61" s="563">
        <v>2675</v>
      </c>
      <c r="L61" s="225" t="s">
        <v>377</v>
      </c>
    </row>
    <row r="62" spans="1:58" ht="207" customHeight="1" x14ac:dyDescent="0.2">
      <c r="A62" s="785"/>
      <c r="B62" s="532"/>
      <c r="C62" s="588" t="s">
        <v>428</v>
      </c>
      <c r="D62" s="507" t="s">
        <v>10</v>
      </c>
      <c r="E62" s="589" t="s">
        <v>402</v>
      </c>
      <c r="F62" s="235" t="s">
        <v>13</v>
      </c>
      <c r="G62" s="51">
        <v>0</v>
      </c>
      <c r="H62" s="51">
        <v>1000</v>
      </c>
      <c r="I62" s="51">
        <v>0</v>
      </c>
      <c r="J62" s="51">
        <v>0</v>
      </c>
      <c r="K62" s="51">
        <v>0</v>
      </c>
      <c r="L62" s="510" t="s">
        <v>361</v>
      </c>
    </row>
    <row r="63" spans="1:58" s="6" customFormat="1" ht="70.5" customHeight="1" x14ac:dyDescent="0.2">
      <c r="A63" s="786"/>
      <c r="B63" s="812" t="s">
        <v>25</v>
      </c>
      <c r="C63" s="812"/>
      <c r="D63" s="812"/>
      <c r="E63" s="812"/>
      <c r="F63" s="51"/>
      <c r="G63" s="228">
        <f>G53+G54+G55+G56+G57+G60+G62+G61</f>
        <v>746276.09999999986</v>
      </c>
      <c r="H63" s="228">
        <f t="shared" ref="H63:K63" si="4">H53+H54+H55+H56+H57+H60+H62+H61</f>
        <v>754504.50000000012</v>
      </c>
      <c r="I63" s="228">
        <f t="shared" si="4"/>
        <v>449140.2</v>
      </c>
      <c r="J63" s="228">
        <f t="shared" si="4"/>
        <v>496510.8</v>
      </c>
      <c r="K63" s="228">
        <f t="shared" si="4"/>
        <v>531137</v>
      </c>
      <c r="L63" s="495"/>
      <c r="M63" s="380"/>
      <c r="N63" s="7"/>
      <c r="O63" s="7"/>
      <c r="P63" s="7"/>
      <c r="Q63" s="7"/>
      <c r="R63" s="7"/>
      <c r="S63" s="7"/>
      <c r="T63" s="7"/>
      <c r="U63" s="7"/>
      <c r="V63" s="7"/>
      <c r="W63" s="7"/>
      <c r="X63" s="7"/>
      <c r="Y63" s="7"/>
      <c r="Z63" s="7"/>
      <c r="AA63" s="7"/>
      <c r="AB63" s="7"/>
      <c r="AC63" s="7"/>
      <c r="AD63" s="7"/>
      <c r="AE63" s="7"/>
      <c r="AF63" s="7"/>
      <c r="AG63" s="7"/>
      <c r="AH63" s="7"/>
      <c r="AI63" s="7"/>
      <c r="AJ63" s="7"/>
      <c r="AK63" s="7"/>
      <c r="AL63" s="7"/>
      <c r="AM63" s="7"/>
      <c r="AN63" s="7"/>
      <c r="AO63" s="7"/>
      <c r="AP63" s="7"/>
      <c r="AQ63" s="7"/>
      <c r="AR63" s="7"/>
      <c r="AS63" s="7"/>
      <c r="AT63" s="7"/>
      <c r="AU63" s="7"/>
      <c r="AV63" s="7"/>
      <c r="AW63" s="7"/>
      <c r="AX63" s="7"/>
      <c r="AY63" s="7"/>
      <c r="AZ63" s="7"/>
      <c r="BA63" s="7"/>
      <c r="BB63" s="7"/>
      <c r="BC63" s="7"/>
      <c r="BD63" s="7"/>
      <c r="BE63" s="7"/>
      <c r="BF63" s="7"/>
    </row>
    <row r="64" spans="1:58" s="6" customFormat="1" ht="45" customHeight="1" x14ac:dyDescent="0.2">
      <c r="A64" s="67"/>
      <c r="B64" s="813" t="s">
        <v>131</v>
      </c>
      <c r="C64" s="814"/>
      <c r="D64" s="815"/>
      <c r="E64" s="815"/>
      <c r="F64" s="814"/>
      <c r="G64" s="814"/>
      <c r="H64" s="814"/>
      <c r="I64" s="814"/>
      <c r="J64" s="814"/>
      <c r="K64" s="814"/>
      <c r="L64" s="816"/>
      <c r="M64" s="7"/>
      <c r="N64" s="7"/>
      <c r="O64" s="7"/>
      <c r="P64" s="7"/>
      <c r="Q64" s="7"/>
      <c r="R64" s="7"/>
      <c r="S64" s="7"/>
      <c r="T64" s="7"/>
      <c r="U64" s="7"/>
      <c r="V64" s="7"/>
      <c r="W64" s="7"/>
      <c r="X64" s="7"/>
      <c r="Y64" s="7"/>
      <c r="Z64" s="7"/>
      <c r="AA64" s="7"/>
      <c r="AB64" s="7"/>
      <c r="AC64" s="7"/>
      <c r="AD64" s="7"/>
      <c r="AE64" s="7"/>
      <c r="AF64" s="7"/>
      <c r="AG64" s="7"/>
      <c r="AH64" s="7"/>
      <c r="AI64" s="7"/>
      <c r="AJ64" s="7"/>
      <c r="AK64" s="7"/>
      <c r="AL64" s="7"/>
      <c r="AM64" s="7"/>
      <c r="AN64" s="7"/>
      <c r="AO64" s="7"/>
      <c r="AP64" s="7"/>
      <c r="AQ64" s="7"/>
      <c r="AR64" s="7"/>
      <c r="AS64" s="7"/>
      <c r="AT64" s="7"/>
      <c r="AU64" s="7"/>
      <c r="AV64" s="7"/>
      <c r="AW64" s="7"/>
      <c r="AX64" s="7"/>
      <c r="AY64" s="7"/>
      <c r="AZ64" s="7"/>
      <c r="BA64" s="7"/>
      <c r="BB64" s="7"/>
      <c r="BC64" s="7"/>
      <c r="BD64" s="7"/>
      <c r="BE64" s="7"/>
      <c r="BF64" s="7"/>
    </row>
    <row r="65" spans="1:58" s="6" customFormat="1" ht="219" customHeight="1" x14ac:dyDescent="0.2">
      <c r="A65" s="737" t="s">
        <v>8</v>
      </c>
      <c r="B65" s="817" t="s">
        <v>132</v>
      </c>
      <c r="C65" s="530" t="s">
        <v>133</v>
      </c>
      <c r="D65" s="818" t="s">
        <v>10</v>
      </c>
      <c r="E65" s="767" t="s">
        <v>516</v>
      </c>
      <c r="F65" s="245" t="s">
        <v>13</v>
      </c>
      <c r="G65" s="512">
        <v>492.6</v>
      </c>
      <c r="H65" s="512">
        <v>536.4</v>
      </c>
      <c r="I65" s="569">
        <v>595.1</v>
      </c>
      <c r="J65" s="569">
        <v>680</v>
      </c>
      <c r="K65" s="570">
        <v>588.5</v>
      </c>
      <c r="L65" s="822" t="s">
        <v>107</v>
      </c>
      <c r="M65" s="127"/>
      <c r="N65" s="127"/>
      <c r="O65" s="127"/>
      <c r="P65" s="127"/>
      <c r="Q65" s="127"/>
      <c r="R65" s="128"/>
      <c r="S65" s="7"/>
      <c r="T65" s="7"/>
      <c r="U65" s="7"/>
      <c r="V65" s="7"/>
      <c r="W65" s="7"/>
      <c r="X65" s="7"/>
      <c r="Y65" s="7"/>
      <c r="Z65" s="7"/>
      <c r="AA65" s="7"/>
      <c r="AB65" s="7"/>
      <c r="AC65" s="7"/>
      <c r="AD65" s="7"/>
      <c r="AE65" s="7"/>
      <c r="AF65" s="7"/>
      <c r="AG65" s="7"/>
      <c r="AH65" s="7"/>
      <c r="AI65" s="7"/>
      <c r="AJ65" s="7"/>
      <c r="AK65" s="7"/>
      <c r="AL65" s="7"/>
      <c r="AM65" s="7"/>
      <c r="AN65" s="7"/>
      <c r="AO65" s="7"/>
      <c r="AP65" s="7"/>
      <c r="AQ65" s="7"/>
      <c r="AR65" s="7"/>
      <c r="AS65" s="7"/>
      <c r="AT65" s="7"/>
      <c r="AU65" s="7"/>
      <c r="AV65" s="7"/>
      <c r="AW65" s="7"/>
      <c r="AX65" s="7"/>
      <c r="AY65" s="7"/>
      <c r="AZ65" s="7"/>
      <c r="BA65" s="7"/>
      <c r="BB65" s="7"/>
      <c r="BC65" s="7"/>
      <c r="BD65" s="7"/>
      <c r="BE65" s="7"/>
      <c r="BF65" s="7"/>
    </row>
    <row r="66" spans="1:58" s="6" customFormat="1" ht="84" customHeight="1" x14ac:dyDescent="0.2">
      <c r="A66" s="738"/>
      <c r="B66" s="817"/>
      <c r="C66" s="241"/>
      <c r="D66" s="819"/>
      <c r="E66" s="768"/>
      <c r="F66" s="257" t="s">
        <v>401</v>
      </c>
      <c r="G66" s="250">
        <v>277.10000000000002</v>
      </c>
      <c r="H66" s="250">
        <v>236.4</v>
      </c>
      <c r="I66" s="571">
        <v>156.69999999999999</v>
      </c>
      <c r="J66" s="571"/>
      <c r="K66" s="572"/>
      <c r="L66" s="822"/>
      <c r="M66" s="127"/>
      <c r="N66" s="127"/>
      <c r="O66" s="127"/>
      <c r="P66" s="127"/>
      <c r="Q66" s="127"/>
      <c r="R66" s="128"/>
      <c r="S66" s="7"/>
      <c r="T66" s="7"/>
      <c r="U66" s="7"/>
      <c r="V66" s="7"/>
      <c r="W66" s="7"/>
      <c r="X66" s="7"/>
      <c r="Y66" s="7"/>
      <c r="Z66" s="7"/>
      <c r="AA66" s="7"/>
      <c r="AB66" s="7"/>
      <c r="AC66" s="7"/>
      <c r="AD66" s="7"/>
      <c r="AE66" s="7"/>
      <c r="AF66" s="7"/>
      <c r="AG66" s="7"/>
      <c r="AH66" s="7"/>
      <c r="AI66" s="7"/>
      <c r="AJ66" s="7"/>
      <c r="AK66" s="7"/>
      <c r="AL66" s="7"/>
      <c r="AM66" s="7"/>
      <c r="AN66" s="7"/>
      <c r="AO66" s="7"/>
      <c r="AP66" s="7"/>
      <c r="AQ66" s="7"/>
      <c r="AR66" s="7"/>
      <c r="AS66" s="7"/>
      <c r="AT66" s="7"/>
      <c r="AU66" s="7"/>
      <c r="AV66" s="7"/>
      <c r="AW66" s="7"/>
      <c r="AX66" s="7"/>
      <c r="AY66" s="7"/>
      <c r="AZ66" s="7"/>
      <c r="BA66" s="7"/>
      <c r="BB66" s="7"/>
      <c r="BC66" s="7"/>
      <c r="BD66" s="7"/>
      <c r="BE66" s="7"/>
      <c r="BF66" s="7"/>
    </row>
    <row r="67" spans="1:58" s="6" customFormat="1" ht="244.5" customHeight="1" x14ac:dyDescent="0.2">
      <c r="A67" s="738"/>
      <c r="B67" s="801"/>
      <c r="C67" s="532" t="s">
        <v>346</v>
      </c>
      <c r="D67" s="483" t="s">
        <v>10</v>
      </c>
      <c r="E67" s="297" t="s">
        <v>516</v>
      </c>
      <c r="F67" s="513" t="s">
        <v>13</v>
      </c>
      <c r="G67" s="513">
        <v>156.6</v>
      </c>
      <c r="H67" s="361">
        <v>214</v>
      </c>
      <c r="I67" s="573">
        <v>144.6</v>
      </c>
      <c r="J67" s="573">
        <v>230.9</v>
      </c>
      <c r="K67" s="573">
        <v>247.1</v>
      </c>
      <c r="L67" s="823"/>
      <c r="M67" s="7"/>
      <c r="N67" s="7"/>
      <c r="O67" s="7"/>
      <c r="P67" s="7"/>
      <c r="Q67" s="7"/>
      <c r="R67" s="7"/>
      <c r="S67" s="7"/>
      <c r="T67" s="7"/>
      <c r="U67" s="7"/>
      <c r="V67" s="7"/>
      <c r="W67" s="7"/>
      <c r="X67" s="7"/>
      <c r="Y67" s="7"/>
      <c r="Z67" s="7"/>
      <c r="AA67" s="7"/>
      <c r="AB67" s="7"/>
      <c r="AC67" s="7"/>
      <c r="AD67" s="7"/>
      <c r="AE67" s="7"/>
      <c r="AF67" s="7"/>
      <c r="AG67" s="7"/>
      <c r="AH67" s="7"/>
      <c r="AI67" s="7"/>
      <c r="AJ67" s="7"/>
      <c r="AK67" s="7"/>
      <c r="AL67" s="7"/>
      <c r="AM67" s="7"/>
      <c r="AN67" s="7"/>
      <c r="AO67" s="7"/>
      <c r="AP67" s="7"/>
      <c r="AQ67" s="7"/>
      <c r="AR67" s="7"/>
      <c r="AS67" s="7"/>
      <c r="AT67" s="7"/>
      <c r="AU67" s="7"/>
      <c r="AV67" s="7"/>
      <c r="AW67" s="7"/>
      <c r="AX67" s="7"/>
      <c r="AY67" s="7"/>
      <c r="AZ67" s="7"/>
      <c r="BA67" s="7"/>
      <c r="BB67" s="7"/>
      <c r="BC67" s="7"/>
      <c r="BD67" s="7"/>
      <c r="BE67" s="7"/>
      <c r="BF67" s="7"/>
    </row>
    <row r="68" spans="1:58" s="6" customFormat="1" ht="270.75" customHeight="1" x14ac:dyDescent="0.35">
      <c r="A68" s="738"/>
      <c r="B68" s="801"/>
      <c r="C68" s="496" t="s">
        <v>134</v>
      </c>
      <c r="D68" s="483" t="s">
        <v>10</v>
      </c>
      <c r="E68" s="297" t="s">
        <v>516</v>
      </c>
      <c r="F68" s="495" t="s">
        <v>66</v>
      </c>
      <c r="G68" s="495">
        <v>33905.199999999997</v>
      </c>
      <c r="H68" s="495">
        <v>37336.1</v>
      </c>
      <c r="I68" s="565">
        <v>39628.5</v>
      </c>
      <c r="J68" s="495">
        <v>43908.4</v>
      </c>
      <c r="K68" s="50">
        <v>46982</v>
      </c>
      <c r="L68" s="823"/>
      <c r="M68" s="7"/>
      <c r="N68" s="410"/>
      <c r="O68" s="7"/>
      <c r="P68" s="7"/>
      <c r="Q68" s="7"/>
      <c r="R68" s="7"/>
      <c r="S68" s="7"/>
      <c r="T68" s="7"/>
      <c r="U68" s="7"/>
      <c r="V68" s="7"/>
      <c r="W68" s="7"/>
      <c r="X68" s="7"/>
      <c r="Y68" s="7"/>
      <c r="Z68" s="7"/>
      <c r="AA68" s="7"/>
      <c r="AB68" s="7"/>
      <c r="AC68" s="7"/>
      <c r="AD68" s="7"/>
      <c r="AE68" s="7"/>
      <c r="AF68" s="7"/>
      <c r="AG68" s="7"/>
      <c r="AH68" s="7"/>
      <c r="AI68" s="7"/>
      <c r="AJ68" s="7"/>
      <c r="AK68" s="7"/>
      <c r="AL68" s="7"/>
      <c r="AM68" s="7"/>
      <c r="AN68" s="7"/>
      <c r="AO68" s="7"/>
      <c r="AP68" s="7"/>
      <c r="AQ68" s="7"/>
      <c r="AR68" s="7"/>
      <c r="AS68" s="7"/>
      <c r="AT68" s="7"/>
      <c r="AU68" s="7"/>
      <c r="AV68" s="7"/>
      <c r="AW68" s="7"/>
      <c r="AX68" s="7"/>
      <c r="AY68" s="7"/>
      <c r="AZ68" s="7"/>
      <c r="BA68" s="7"/>
      <c r="BB68" s="7"/>
      <c r="BC68" s="7"/>
      <c r="BD68" s="7"/>
      <c r="BE68" s="7"/>
      <c r="BF68" s="7"/>
    </row>
    <row r="69" spans="1:58" s="6" customFormat="1" ht="56.25" customHeight="1" x14ac:dyDescent="0.2">
      <c r="A69" s="739"/>
      <c r="B69" s="773" t="s">
        <v>25</v>
      </c>
      <c r="C69" s="774"/>
      <c r="D69" s="774"/>
      <c r="E69" s="775"/>
      <c r="F69" s="50"/>
      <c r="G69" s="150">
        <f>G65+G67+G68</f>
        <v>34554.399999999994</v>
      </c>
      <c r="H69" s="150">
        <f t="shared" ref="H69:K69" si="5">H65+H67+H68</f>
        <v>38086.5</v>
      </c>
      <c r="I69" s="150">
        <f t="shared" si="5"/>
        <v>40368.199999999997</v>
      </c>
      <c r="J69" s="150">
        <f t="shared" si="5"/>
        <v>44819.3</v>
      </c>
      <c r="K69" s="150">
        <f t="shared" si="5"/>
        <v>47817.599999999999</v>
      </c>
      <c r="L69" s="52"/>
      <c r="M69" s="381"/>
      <c r="N69" s="7"/>
      <c r="O69" s="7"/>
      <c r="P69" s="7"/>
      <c r="Q69" s="7"/>
      <c r="R69" s="7"/>
      <c r="S69" s="7"/>
      <c r="T69" s="7"/>
      <c r="U69" s="7"/>
      <c r="V69" s="7"/>
      <c r="W69" s="7"/>
      <c r="X69" s="7"/>
      <c r="Y69" s="7"/>
      <c r="Z69" s="7"/>
      <c r="AA69" s="7"/>
      <c r="AB69" s="7"/>
      <c r="AC69" s="7"/>
      <c r="AD69" s="7"/>
      <c r="AE69" s="7"/>
      <c r="AF69" s="7"/>
      <c r="AG69" s="7"/>
      <c r="AH69" s="7"/>
      <c r="AI69" s="7"/>
      <c r="AJ69" s="7"/>
      <c r="AK69" s="7"/>
      <c r="AL69" s="7"/>
      <c r="AM69" s="7"/>
      <c r="AN69" s="7"/>
      <c r="AO69" s="7"/>
      <c r="AP69" s="7"/>
      <c r="AQ69" s="7"/>
      <c r="AR69" s="7"/>
      <c r="AS69" s="7"/>
      <c r="AT69" s="7"/>
      <c r="AU69" s="7"/>
      <c r="AV69" s="7"/>
      <c r="AW69" s="7"/>
      <c r="AX69" s="7"/>
      <c r="AY69" s="7"/>
      <c r="AZ69" s="7"/>
      <c r="BA69" s="7"/>
      <c r="BB69" s="7"/>
      <c r="BC69" s="7"/>
      <c r="BD69" s="7"/>
      <c r="BE69" s="7"/>
      <c r="BF69" s="7"/>
    </row>
    <row r="70" spans="1:58" s="6" customFormat="1" ht="54" customHeight="1" x14ac:dyDescent="0.2">
      <c r="A70" s="798" t="s">
        <v>135</v>
      </c>
      <c r="B70" s="799"/>
      <c r="C70" s="799"/>
      <c r="D70" s="799"/>
      <c r="E70" s="799"/>
      <c r="F70" s="799"/>
      <c r="G70" s="799"/>
      <c r="H70" s="799"/>
      <c r="I70" s="799"/>
      <c r="J70" s="799"/>
      <c r="K70" s="799"/>
      <c r="L70" s="800"/>
      <c r="M70" s="7"/>
      <c r="N70" s="7"/>
      <c r="O70" s="7"/>
      <c r="P70" s="7"/>
      <c r="Q70" s="7"/>
      <c r="R70" s="7"/>
      <c r="S70" s="7"/>
      <c r="T70" s="7"/>
      <c r="U70" s="7"/>
      <c r="V70" s="7"/>
      <c r="W70" s="7"/>
      <c r="X70" s="7"/>
      <c r="Y70" s="7"/>
      <c r="Z70" s="7"/>
      <c r="AA70" s="7"/>
      <c r="AB70" s="7"/>
      <c r="AC70" s="7"/>
      <c r="AD70" s="7"/>
      <c r="AE70" s="7"/>
      <c r="AF70" s="7"/>
      <c r="AG70" s="7"/>
      <c r="AH70" s="7"/>
      <c r="AI70" s="7"/>
      <c r="AJ70" s="7"/>
      <c r="AK70" s="7"/>
      <c r="AL70" s="7"/>
      <c r="AM70" s="7"/>
      <c r="AN70" s="7"/>
      <c r="AO70" s="7"/>
      <c r="AP70" s="7"/>
      <c r="AQ70" s="7"/>
      <c r="AR70" s="7"/>
      <c r="AS70" s="7"/>
      <c r="AT70" s="7"/>
      <c r="AU70" s="7"/>
      <c r="AV70" s="7"/>
      <c r="AW70" s="7"/>
      <c r="AX70" s="7"/>
      <c r="AY70" s="7"/>
      <c r="AZ70" s="7"/>
      <c r="BA70" s="7"/>
      <c r="BB70" s="7"/>
      <c r="BC70" s="7"/>
      <c r="BD70" s="7"/>
      <c r="BE70" s="7"/>
      <c r="BF70" s="7"/>
    </row>
    <row r="71" spans="1:58" s="6" customFormat="1" ht="271.5" customHeight="1" x14ac:dyDescent="0.2">
      <c r="A71" s="770" t="s">
        <v>234</v>
      </c>
      <c r="B71" s="801" t="s">
        <v>139</v>
      </c>
      <c r="C71" s="60" t="s">
        <v>443</v>
      </c>
      <c r="D71" s="483" t="s">
        <v>10</v>
      </c>
      <c r="E71" s="297" t="s">
        <v>516</v>
      </c>
      <c r="F71" s="125" t="s">
        <v>109</v>
      </c>
      <c r="G71" s="51">
        <v>0</v>
      </c>
      <c r="H71" s="51">
        <v>0</v>
      </c>
      <c r="I71" s="51">
        <v>0</v>
      </c>
      <c r="J71" s="51">
        <v>0</v>
      </c>
      <c r="K71" s="51">
        <v>0</v>
      </c>
      <c r="L71" s="802" t="s">
        <v>103</v>
      </c>
      <c r="M71" s="7"/>
      <c r="N71" s="7"/>
      <c r="O71" s="7"/>
      <c r="P71" s="7"/>
      <c r="Q71" s="7"/>
      <c r="R71" s="7"/>
      <c r="S71" s="7"/>
      <c r="T71" s="7"/>
      <c r="U71" s="7"/>
      <c r="V71" s="7"/>
      <c r="W71" s="7"/>
      <c r="X71" s="7"/>
      <c r="Y71" s="7"/>
      <c r="Z71" s="7"/>
      <c r="AA71" s="7"/>
      <c r="AB71" s="7"/>
      <c r="AC71" s="7"/>
      <c r="AD71" s="7"/>
      <c r="AE71" s="7"/>
      <c r="AF71" s="7"/>
      <c r="AG71" s="7"/>
      <c r="AH71" s="7"/>
      <c r="AI71" s="7"/>
      <c r="AJ71" s="7"/>
      <c r="AK71" s="7"/>
      <c r="AL71" s="7"/>
      <c r="AM71" s="7"/>
      <c r="AN71" s="7"/>
      <c r="AO71" s="7"/>
      <c r="AP71" s="7"/>
      <c r="AQ71" s="7"/>
      <c r="AR71" s="7"/>
      <c r="AS71" s="7"/>
      <c r="AT71" s="7"/>
      <c r="AU71" s="7"/>
      <c r="AV71" s="7"/>
      <c r="AW71" s="7"/>
      <c r="AX71" s="7"/>
      <c r="AY71" s="7"/>
      <c r="AZ71" s="7"/>
      <c r="BA71" s="7"/>
      <c r="BB71" s="7"/>
      <c r="BC71" s="7"/>
      <c r="BD71" s="7"/>
      <c r="BE71" s="7"/>
      <c r="BF71" s="7"/>
    </row>
    <row r="72" spans="1:58" s="6" customFormat="1" ht="269.25" customHeight="1" x14ac:dyDescent="0.45">
      <c r="A72" s="770"/>
      <c r="B72" s="801"/>
      <c r="C72" s="60" t="s">
        <v>140</v>
      </c>
      <c r="D72" s="483" t="s">
        <v>10</v>
      </c>
      <c r="E72" s="297" t="s">
        <v>516</v>
      </c>
      <c r="F72" s="125" t="s">
        <v>66</v>
      </c>
      <c r="G72" s="51">
        <v>1933.8</v>
      </c>
      <c r="H72" s="51">
        <v>2046</v>
      </c>
      <c r="I72" s="563">
        <v>1024.2</v>
      </c>
      <c r="J72" s="51">
        <v>1498.3</v>
      </c>
      <c r="K72" s="51">
        <v>1603.2</v>
      </c>
      <c r="L72" s="803"/>
      <c r="M72" s="7"/>
      <c r="N72" s="411"/>
      <c r="O72" s="7"/>
      <c r="P72" s="7"/>
      <c r="Q72" s="7"/>
      <c r="R72" s="7"/>
      <c r="S72" s="7"/>
      <c r="T72" s="7"/>
      <c r="U72" s="7"/>
      <c r="V72" s="7"/>
      <c r="W72" s="7"/>
      <c r="X72" s="7"/>
      <c r="Y72" s="7"/>
      <c r="Z72" s="7"/>
      <c r="AA72" s="7"/>
      <c r="AB72" s="7"/>
      <c r="AC72" s="7"/>
      <c r="AD72" s="7"/>
      <c r="AE72" s="7"/>
      <c r="AF72" s="7"/>
      <c r="AG72" s="7"/>
      <c r="AH72" s="7"/>
      <c r="AI72" s="7"/>
      <c r="AJ72" s="7"/>
      <c r="AK72" s="7"/>
      <c r="AL72" s="7"/>
      <c r="AM72" s="7"/>
      <c r="AN72" s="7"/>
      <c r="AO72" s="7"/>
      <c r="AP72" s="7"/>
      <c r="AQ72" s="7"/>
      <c r="AR72" s="7"/>
      <c r="AS72" s="7"/>
      <c r="AT72" s="7"/>
      <c r="AU72" s="7"/>
      <c r="AV72" s="7"/>
      <c r="AW72" s="7"/>
      <c r="AX72" s="7"/>
      <c r="AY72" s="7"/>
      <c r="AZ72" s="7"/>
      <c r="BA72" s="7"/>
      <c r="BB72" s="7"/>
      <c r="BC72" s="7"/>
      <c r="BD72" s="7"/>
      <c r="BE72" s="7"/>
      <c r="BF72" s="7"/>
    </row>
    <row r="73" spans="1:58" s="6" customFormat="1" ht="270.75" customHeight="1" x14ac:dyDescent="0.45">
      <c r="A73" s="770"/>
      <c r="B73" s="801"/>
      <c r="C73" s="60" t="s">
        <v>141</v>
      </c>
      <c r="D73" s="483" t="s">
        <v>10</v>
      </c>
      <c r="E73" s="297" t="s">
        <v>516</v>
      </c>
      <c r="F73" s="125" t="s">
        <v>66</v>
      </c>
      <c r="G73" s="51">
        <v>515.70000000000005</v>
      </c>
      <c r="H73" s="51">
        <v>1163</v>
      </c>
      <c r="I73" s="563">
        <v>1337.5</v>
      </c>
      <c r="J73" s="563">
        <v>3183</v>
      </c>
      <c r="K73" s="563">
        <v>1211.3</v>
      </c>
      <c r="L73" s="803"/>
      <c r="M73" s="7"/>
      <c r="N73" s="411"/>
      <c r="O73" s="7"/>
      <c r="P73" s="7"/>
      <c r="Q73" s="7"/>
      <c r="R73" s="7"/>
      <c r="S73" s="7"/>
      <c r="T73" s="7"/>
      <c r="U73" s="7"/>
      <c r="V73" s="7"/>
      <c r="W73" s="7"/>
      <c r="X73" s="7"/>
      <c r="Y73" s="7"/>
      <c r="Z73" s="7"/>
      <c r="AA73" s="7"/>
      <c r="AB73" s="7"/>
      <c r="AC73" s="7"/>
      <c r="AD73" s="7"/>
      <c r="AE73" s="7"/>
      <c r="AF73" s="7"/>
      <c r="AG73" s="7"/>
      <c r="AH73" s="7"/>
      <c r="AI73" s="7"/>
      <c r="AJ73" s="7"/>
      <c r="AK73" s="7"/>
      <c r="AL73" s="7"/>
      <c r="AM73" s="7"/>
      <c r="AN73" s="7"/>
      <c r="AO73" s="7"/>
      <c r="AP73" s="7"/>
      <c r="AQ73" s="7"/>
      <c r="AR73" s="7"/>
      <c r="AS73" s="7"/>
      <c r="AT73" s="7"/>
      <c r="AU73" s="7"/>
      <c r="AV73" s="7"/>
      <c r="AW73" s="7"/>
      <c r="AX73" s="7"/>
      <c r="AY73" s="7"/>
      <c r="AZ73" s="7"/>
      <c r="BA73" s="7"/>
      <c r="BB73" s="7"/>
      <c r="BC73" s="7"/>
      <c r="BD73" s="7"/>
      <c r="BE73" s="7"/>
      <c r="BF73" s="7"/>
    </row>
    <row r="74" spans="1:58" s="6" customFormat="1" ht="52.5" customHeight="1" x14ac:dyDescent="0.2">
      <c r="A74" s="770"/>
      <c r="B74" s="804" t="s">
        <v>25</v>
      </c>
      <c r="C74" s="804"/>
      <c r="D74" s="804"/>
      <c r="E74" s="804"/>
      <c r="F74" s="49"/>
      <c r="G74" s="150">
        <f>G73+G72+G71</f>
        <v>2449.5</v>
      </c>
      <c r="H74" s="150">
        <f>H73+H72+H71</f>
        <v>3209</v>
      </c>
      <c r="I74" s="150">
        <f>I73+I72+I71</f>
        <v>2361.6999999999998</v>
      </c>
      <c r="J74" s="150">
        <f>J73+J72+J71</f>
        <v>4681.3</v>
      </c>
      <c r="K74" s="150">
        <f>K73+K72+K71</f>
        <v>2814.5</v>
      </c>
      <c r="L74" s="431"/>
      <c r="M74" s="382"/>
      <c r="N74" s="7"/>
      <c r="O74" s="7"/>
      <c r="P74" s="7"/>
      <c r="Q74" s="7"/>
      <c r="R74" s="7"/>
      <c r="S74" s="7"/>
      <c r="T74" s="7"/>
      <c r="U74" s="7"/>
      <c r="V74" s="7"/>
      <c r="W74" s="7"/>
      <c r="X74" s="7"/>
      <c r="Y74" s="7"/>
      <c r="Z74" s="7"/>
      <c r="AA74" s="7"/>
      <c r="AB74" s="7"/>
      <c r="AC74" s="7"/>
      <c r="AD74" s="7"/>
      <c r="AE74" s="7"/>
      <c r="AF74" s="7"/>
      <c r="AG74" s="7"/>
      <c r="AH74" s="7"/>
      <c r="AI74" s="7"/>
      <c r="AJ74" s="7"/>
      <c r="AK74" s="7"/>
      <c r="AL74" s="7"/>
      <c r="AM74" s="7"/>
      <c r="AN74" s="7"/>
      <c r="AO74" s="7"/>
      <c r="AP74" s="7"/>
      <c r="AQ74" s="7"/>
      <c r="AR74" s="7"/>
      <c r="AS74" s="7"/>
      <c r="AT74" s="7"/>
      <c r="AU74" s="7"/>
      <c r="AV74" s="7"/>
      <c r="AW74" s="7"/>
      <c r="AX74" s="7"/>
      <c r="AY74" s="7"/>
      <c r="AZ74" s="7"/>
      <c r="BA74" s="7"/>
      <c r="BB74" s="7"/>
      <c r="BC74" s="7"/>
      <c r="BD74" s="7"/>
      <c r="BE74" s="7"/>
      <c r="BF74" s="7"/>
    </row>
    <row r="75" spans="1:58" ht="33.75" customHeight="1" x14ac:dyDescent="0.2">
      <c r="A75" s="805" t="s">
        <v>136</v>
      </c>
      <c r="B75" s="806"/>
      <c r="C75" s="807"/>
      <c r="D75" s="807"/>
      <c r="E75" s="807"/>
      <c r="F75" s="807"/>
      <c r="G75" s="807"/>
      <c r="H75" s="807"/>
      <c r="I75" s="807"/>
      <c r="J75" s="807"/>
      <c r="K75" s="807"/>
      <c r="L75" s="808"/>
    </row>
    <row r="76" spans="1:58" ht="387" customHeight="1" x14ac:dyDescent="0.2">
      <c r="A76" s="828" t="s">
        <v>235</v>
      </c>
      <c r="B76" s="767" t="s">
        <v>551</v>
      </c>
      <c r="C76" s="831" t="s">
        <v>142</v>
      </c>
      <c r="D76" s="833" t="s">
        <v>10</v>
      </c>
      <c r="E76" s="835" t="s">
        <v>9</v>
      </c>
      <c r="F76" s="837" t="s">
        <v>13</v>
      </c>
      <c r="G76" s="824">
        <v>25071</v>
      </c>
      <c r="H76" s="824">
        <v>34833.599999999999</v>
      </c>
      <c r="I76" s="824">
        <v>27456.799999999999</v>
      </c>
      <c r="J76" s="824">
        <v>33725.199999999997</v>
      </c>
      <c r="K76" s="824">
        <v>36086</v>
      </c>
      <c r="L76" s="826" t="s">
        <v>19</v>
      </c>
    </row>
    <row r="77" spans="1:58" ht="58.5" customHeight="1" x14ac:dyDescent="0.2">
      <c r="A77" s="829"/>
      <c r="B77" s="768"/>
      <c r="C77" s="832"/>
      <c r="D77" s="834"/>
      <c r="E77" s="836"/>
      <c r="F77" s="838"/>
      <c r="G77" s="825"/>
      <c r="H77" s="825"/>
      <c r="I77" s="825"/>
      <c r="J77" s="825"/>
      <c r="K77" s="825"/>
      <c r="L77" s="827"/>
    </row>
    <row r="78" spans="1:58" ht="99.75" customHeight="1" x14ac:dyDescent="0.2">
      <c r="A78" s="829"/>
      <c r="B78" s="767" t="s">
        <v>552</v>
      </c>
      <c r="C78" s="329" t="s">
        <v>255</v>
      </c>
      <c r="D78" s="330" t="s">
        <v>10</v>
      </c>
      <c r="E78" s="840" t="s">
        <v>108</v>
      </c>
      <c r="F78" s="331" t="s">
        <v>13</v>
      </c>
      <c r="G78" s="332">
        <v>6007.7</v>
      </c>
      <c r="H78" s="333">
        <v>6938.9</v>
      </c>
      <c r="I78" s="333">
        <v>6879.2</v>
      </c>
      <c r="J78" s="333">
        <v>9202.5</v>
      </c>
      <c r="K78" s="334">
        <v>9846.7000000000007</v>
      </c>
      <c r="L78" s="845" t="s">
        <v>144</v>
      </c>
    </row>
    <row r="79" spans="1:58" ht="165.75" customHeight="1" x14ac:dyDescent="0.45">
      <c r="A79" s="829"/>
      <c r="B79" s="839"/>
      <c r="C79" s="595" t="s">
        <v>422</v>
      </c>
      <c r="D79" s="833">
        <v>2021</v>
      </c>
      <c r="E79" s="836"/>
      <c r="F79" s="837" t="s">
        <v>427</v>
      </c>
      <c r="G79" s="518">
        <f>G80+G81+G82+G83</f>
        <v>900</v>
      </c>
      <c r="H79" s="518">
        <f>H80+H81+H82+H83</f>
        <v>0</v>
      </c>
      <c r="I79" s="518">
        <f>I80+I81+I82+I83</f>
        <v>0</v>
      </c>
      <c r="J79" s="518">
        <f>J80+J81+J82+J83</f>
        <v>0</v>
      </c>
      <c r="K79" s="336">
        <f>K80+K81+K82+K83</f>
        <v>0</v>
      </c>
      <c r="L79" s="846"/>
      <c r="N79" s="412"/>
    </row>
    <row r="80" spans="1:58" ht="51" customHeight="1" x14ac:dyDescent="0.2">
      <c r="A80" s="829"/>
      <c r="B80" s="839"/>
      <c r="C80" s="337" t="s">
        <v>423</v>
      </c>
      <c r="D80" s="834"/>
      <c r="E80" s="836"/>
      <c r="F80" s="838"/>
      <c r="G80" s="321">
        <v>15</v>
      </c>
      <c r="H80" s="322">
        <v>0</v>
      </c>
      <c r="I80" s="322">
        <v>0</v>
      </c>
      <c r="J80" s="322">
        <v>0</v>
      </c>
      <c r="K80" s="338">
        <v>0</v>
      </c>
      <c r="L80" s="846"/>
    </row>
    <row r="81" spans="1:12" ht="50.25" customHeight="1" x14ac:dyDescent="0.2">
      <c r="A81" s="829"/>
      <c r="B81" s="839"/>
      <c r="C81" s="337" t="s">
        <v>424</v>
      </c>
      <c r="D81" s="834"/>
      <c r="E81" s="836"/>
      <c r="F81" s="838"/>
      <c r="G81" s="321">
        <v>15</v>
      </c>
      <c r="H81" s="322">
        <v>0</v>
      </c>
      <c r="I81" s="322">
        <v>0</v>
      </c>
      <c r="J81" s="322">
        <v>0</v>
      </c>
      <c r="K81" s="338">
        <v>0</v>
      </c>
      <c r="L81" s="846"/>
    </row>
    <row r="82" spans="1:12" ht="36" customHeight="1" x14ac:dyDescent="0.2">
      <c r="A82" s="829"/>
      <c r="B82" s="839"/>
      <c r="C82" s="337" t="s">
        <v>425</v>
      </c>
      <c r="D82" s="834"/>
      <c r="E82" s="836"/>
      <c r="F82" s="838"/>
      <c r="G82" s="321">
        <v>370</v>
      </c>
      <c r="H82" s="322">
        <v>0</v>
      </c>
      <c r="I82" s="322">
        <v>0</v>
      </c>
      <c r="J82" s="322">
        <v>0</v>
      </c>
      <c r="K82" s="338">
        <v>0</v>
      </c>
      <c r="L82" s="846"/>
    </row>
    <row r="83" spans="1:12" ht="33" customHeight="1" x14ac:dyDescent="0.2">
      <c r="A83" s="829"/>
      <c r="B83" s="839"/>
      <c r="C83" s="327" t="s">
        <v>426</v>
      </c>
      <c r="D83" s="847"/>
      <c r="E83" s="841"/>
      <c r="F83" s="848"/>
      <c r="G83" s="339">
        <v>500</v>
      </c>
      <c r="H83" s="339">
        <v>0</v>
      </c>
      <c r="I83" s="339">
        <v>0</v>
      </c>
      <c r="J83" s="339">
        <v>0</v>
      </c>
      <c r="K83" s="340">
        <v>0</v>
      </c>
      <c r="L83" s="846"/>
    </row>
    <row r="84" spans="1:12" ht="82.5" customHeight="1" x14ac:dyDescent="0.2">
      <c r="A84" s="829"/>
      <c r="B84" s="842" t="s">
        <v>547</v>
      </c>
      <c r="C84" s="422" t="s">
        <v>545</v>
      </c>
      <c r="D84" s="849" t="s">
        <v>440</v>
      </c>
      <c r="E84" s="851" t="s">
        <v>460</v>
      </c>
      <c r="F84" s="853" t="s">
        <v>411</v>
      </c>
      <c r="G84" s="351"/>
      <c r="H84" s="351">
        <v>6498.8</v>
      </c>
      <c r="I84" s="351">
        <v>8100</v>
      </c>
      <c r="J84" s="351">
        <v>10304</v>
      </c>
      <c r="K84" s="352">
        <v>11025.3</v>
      </c>
      <c r="L84" s="855" t="s">
        <v>459</v>
      </c>
    </row>
    <row r="85" spans="1:12" ht="53.25" customHeight="1" x14ac:dyDescent="0.2">
      <c r="A85" s="829"/>
      <c r="B85" s="843"/>
      <c r="C85" s="468" t="s">
        <v>546</v>
      </c>
      <c r="D85" s="850"/>
      <c r="E85" s="852"/>
      <c r="F85" s="854"/>
      <c r="G85" s="351"/>
      <c r="H85" s="351"/>
      <c r="I85" s="328">
        <v>14</v>
      </c>
      <c r="J85" s="351"/>
      <c r="K85" s="352"/>
      <c r="L85" s="856"/>
    </row>
    <row r="86" spans="1:12" ht="168" customHeight="1" x14ac:dyDescent="0.2">
      <c r="A86" s="829"/>
      <c r="B86" s="843"/>
      <c r="C86" s="529" t="s">
        <v>444</v>
      </c>
      <c r="D86" s="850"/>
      <c r="E86" s="613" t="s">
        <v>461</v>
      </c>
      <c r="F86" s="854"/>
      <c r="G86" s="351"/>
      <c r="H86" s="351"/>
      <c r="I86" s="351"/>
      <c r="J86" s="351"/>
      <c r="K86" s="352"/>
      <c r="L86" s="856"/>
    </row>
    <row r="87" spans="1:12" ht="199.5" customHeight="1" x14ac:dyDescent="0.2">
      <c r="A87" s="829"/>
      <c r="B87" s="843"/>
      <c r="C87" s="422" t="s">
        <v>445</v>
      </c>
      <c r="D87" s="850"/>
      <c r="E87" s="614" t="s">
        <v>462</v>
      </c>
      <c r="F87" s="854"/>
      <c r="G87" s="351"/>
      <c r="H87" s="351"/>
      <c r="I87" s="351"/>
      <c r="J87" s="351"/>
      <c r="K87" s="352"/>
      <c r="L87" s="857"/>
    </row>
    <row r="88" spans="1:12" ht="159" customHeight="1" x14ac:dyDescent="0.2">
      <c r="A88" s="829"/>
      <c r="B88" s="536"/>
      <c r="C88" s="422" t="s">
        <v>446</v>
      </c>
      <c r="D88" s="850"/>
      <c r="E88" s="614" t="s">
        <v>460</v>
      </c>
      <c r="F88" s="854"/>
      <c r="G88" s="351"/>
      <c r="H88" s="351"/>
      <c r="I88" s="351"/>
      <c r="J88" s="351"/>
      <c r="K88" s="352"/>
      <c r="L88" s="857"/>
    </row>
    <row r="89" spans="1:12" ht="183" customHeight="1" x14ac:dyDescent="0.2">
      <c r="A89" s="829"/>
      <c r="B89" s="859"/>
      <c r="C89" s="422" t="s">
        <v>612</v>
      </c>
      <c r="D89" s="850"/>
      <c r="E89" s="851" t="s">
        <v>614</v>
      </c>
      <c r="F89" s="854"/>
      <c r="G89" s="328"/>
      <c r="H89" s="328"/>
      <c r="I89" s="328"/>
      <c r="J89" s="617">
        <f>J90</f>
        <v>72</v>
      </c>
      <c r="K89" s="618">
        <f>K90</f>
        <v>28.8</v>
      </c>
      <c r="L89" s="857"/>
    </row>
    <row r="90" spans="1:12" ht="81" customHeight="1" x14ac:dyDescent="0.2">
      <c r="A90" s="829"/>
      <c r="B90" s="857"/>
      <c r="C90" s="616" t="s">
        <v>613</v>
      </c>
      <c r="D90" s="850"/>
      <c r="E90" s="860"/>
      <c r="F90" s="854"/>
      <c r="G90" s="328"/>
      <c r="H90" s="328"/>
      <c r="I90" s="328"/>
      <c r="J90" s="328">
        <v>72</v>
      </c>
      <c r="K90" s="341">
        <v>28.8</v>
      </c>
      <c r="L90" s="857"/>
    </row>
    <row r="91" spans="1:12" ht="186" customHeight="1" x14ac:dyDescent="0.2">
      <c r="A91" s="829"/>
      <c r="B91" s="536"/>
      <c r="C91" s="422" t="s">
        <v>448</v>
      </c>
      <c r="D91" s="850"/>
      <c r="E91" s="614" t="s">
        <v>464</v>
      </c>
      <c r="F91" s="854"/>
      <c r="G91" s="328"/>
      <c r="H91" s="328"/>
      <c r="I91" s="328"/>
      <c r="J91" s="328"/>
      <c r="K91" s="341"/>
      <c r="L91" s="857"/>
    </row>
    <row r="92" spans="1:12" ht="120" customHeight="1" x14ac:dyDescent="0.2">
      <c r="A92" s="829"/>
      <c r="B92" s="536"/>
      <c r="C92" s="422" t="s">
        <v>449</v>
      </c>
      <c r="D92" s="850"/>
      <c r="E92" s="614" t="s">
        <v>465</v>
      </c>
      <c r="F92" s="854"/>
      <c r="G92" s="328"/>
      <c r="H92" s="328"/>
      <c r="I92" s="328"/>
      <c r="J92" s="328"/>
      <c r="K92" s="341"/>
      <c r="L92" s="857"/>
    </row>
    <row r="93" spans="1:12" ht="127.5" customHeight="1" x14ac:dyDescent="0.2">
      <c r="A93" s="829"/>
      <c r="B93" s="536"/>
      <c r="C93" s="422" t="s">
        <v>450</v>
      </c>
      <c r="D93" s="850"/>
      <c r="E93" s="614" t="s">
        <v>466</v>
      </c>
      <c r="F93" s="854"/>
      <c r="G93" s="328"/>
      <c r="H93" s="328"/>
      <c r="I93" s="328"/>
      <c r="J93" s="328"/>
      <c r="K93" s="341"/>
      <c r="L93" s="857"/>
    </row>
    <row r="94" spans="1:12" ht="223.5" customHeight="1" x14ac:dyDescent="0.2">
      <c r="A94" s="829"/>
      <c r="B94" s="536"/>
      <c r="C94" s="422" t="s">
        <v>451</v>
      </c>
      <c r="D94" s="850"/>
      <c r="E94" s="614" t="s">
        <v>467</v>
      </c>
      <c r="F94" s="854"/>
      <c r="G94" s="328"/>
      <c r="H94" s="328"/>
      <c r="I94" s="328"/>
      <c r="J94" s="328"/>
      <c r="K94" s="341"/>
      <c r="L94" s="857"/>
    </row>
    <row r="95" spans="1:12" ht="138" customHeight="1" x14ac:dyDescent="0.2">
      <c r="A95" s="829"/>
      <c r="B95" s="536"/>
      <c r="C95" s="422" t="s">
        <v>550</v>
      </c>
      <c r="D95" s="850"/>
      <c r="E95" s="614" t="s">
        <v>468</v>
      </c>
      <c r="F95" s="854"/>
      <c r="G95" s="351"/>
      <c r="H95" s="351"/>
      <c r="I95" s="351"/>
      <c r="J95" s="351"/>
      <c r="K95" s="352"/>
      <c r="L95" s="857"/>
    </row>
    <row r="96" spans="1:12" ht="117.75" customHeight="1" x14ac:dyDescent="0.2">
      <c r="A96" s="829"/>
      <c r="B96" s="536"/>
      <c r="C96" s="422" t="s">
        <v>475</v>
      </c>
      <c r="D96" s="850"/>
      <c r="E96" s="614" t="s">
        <v>460</v>
      </c>
      <c r="F96" s="854"/>
      <c r="G96" s="328"/>
      <c r="H96" s="328"/>
      <c r="I96" s="328"/>
      <c r="J96" s="328"/>
      <c r="K96" s="341"/>
      <c r="L96" s="857"/>
    </row>
    <row r="97" spans="1:13" ht="170.25" customHeight="1" x14ac:dyDescent="0.2">
      <c r="A97" s="829"/>
      <c r="B97" s="536"/>
      <c r="C97" s="423" t="s">
        <v>476</v>
      </c>
      <c r="D97" s="850"/>
      <c r="E97" s="613" t="s">
        <v>469</v>
      </c>
      <c r="F97" s="854"/>
      <c r="G97" s="342"/>
      <c r="H97" s="342"/>
      <c r="I97" s="342"/>
      <c r="J97" s="342"/>
      <c r="K97" s="343"/>
      <c r="L97" s="858"/>
    </row>
    <row r="98" spans="1:13" ht="291.75" customHeight="1" x14ac:dyDescent="0.2">
      <c r="A98" s="829"/>
      <c r="B98" s="536"/>
      <c r="C98" s="423" t="s">
        <v>529</v>
      </c>
      <c r="D98" s="850"/>
      <c r="E98" s="615" t="s">
        <v>538</v>
      </c>
      <c r="F98" s="131" t="s">
        <v>611</v>
      </c>
      <c r="G98" s="342"/>
      <c r="H98" s="374">
        <v>88.4</v>
      </c>
      <c r="I98" s="574">
        <v>3455.2</v>
      </c>
      <c r="J98" s="374">
        <v>6145</v>
      </c>
      <c r="K98" s="538">
        <v>3686.2</v>
      </c>
      <c r="L98" s="535" t="s">
        <v>494</v>
      </c>
    </row>
    <row r="99" spans="1:13" ht="133.5" customHeight="1" x14ac:dyDescent="0.2">
      <c r="A99" s="829"/>
      <c r="B99" s="642"/>
      <c r="C99" s="423" t="s">
        <v>618</v>
      </c>
      <c r="D99" s="850"/>
      <c r="E99" s="615" t="s">
        <v>619</v>
      </c>
      <c r="F99" s="537" t="s">
        <v>411</v>
      </c>
      <c r="G99" s="342"/>
      <c r="H99" s="374"/>
      <c r="I99" s="574"/>
      <c r="J99" s="374">
        <v>310.3</v>
      </c>
      <c r="K99" s="538">
        <v>250</v>
      </c>
      <c r="L99" s="641" t="s">
        <v>620</v>
      </c>
    </row>
    <row r="100" spans="1:13" ht="63" customHeight="1" x14ac:dyDescent="0.2">
      <c r="A100" s="829"/>
      <c r="B100" s="842" t="s">
        <v>574</v>
      </c>
      <c r="C100" s="423" t="s">
        <v>576</v>
      </c>
      <c r="D100" s="850"/>
      <c r="E100" s="615" t="s">
        <v>6</v>
      </c>
      <c r="F100" s="537" t="s">
        <v>109</v>
      </c>
      <c r="G100" s="342"/>
      <c r="H100" s="374"/>
      <c r="I100" s="574"/>
      <c r="J100" s="342"/>
      <c r="K100" s="343"/>
      <c r="L100" s="792" t="s">
        <v>575</v>
      </c>
    </row>
    <row r="101" spans="1:13" ht="47.25" customHeight="1" x14ac:dyDescent="0.2">
      <c r="A101" s="829"/>
      <c r="B101" s="843"/>
      <c r="C101" s="423" t="s">
        <v>577</v>
      </c>
      <c r="D101" s="850"/>
      <c r="E101" s="615" t="s">
        <v>6</v>
      </c>
      <c r="F101" s="537" t="s">
        <v>109</v>
      </c>
      <c r="G101" s="342"/>
      <c r="H101" s="374"/>
      <c r="I101" s="528"/>
      <c r="J101" s="342"/>
      <c r="K101" s="343"/>
      <c r="L101" s="793"/>
    </row>
    <row r="102" spans="1:13" ht="97.5" customHeight="1" x14ac:dyDescent="0.2">
      <c r="A102" s="829"/>
      <c r="B102" s="843"/>
      <c r="C102" s="423" t="s">
        <v>578</v>
      </c>
      <c r="D102" s="850"/>
      <c r="E102" s="615" t="s">
        <v>6</v>
      </c>
      <c r="F102" s="537" t="s">
        <v>109</v>
      </c>
      <c r="G102" s="342"/>
      <c r="H102" s="374"/>
      <c r="I102" s="528"/>
      <c r="J102" s="342"/>
      <c r="K102" s="343"/>
      <c r="L102" s="793"/>
    </row>
    <row r="103" spans="1:13" ht="79.5" customHeight="1" x14ac:dyDescent="0.2">
      <c r="A103" s="829"/>
      <c r="B103" s="844"/>
      <c r="C103" s="423" t="s">
        <v>579</v>
      </c>
      <c r="D103" s="850"/>
      <c r="E103" s="615" t="s">
        <v>6</v>
      </c>
      <c r="F103" s="537" t="s">
        <v>109</v>
      </c>
      <c r="G103" s="342"/>
      <c r="H103" s="374"/>
      <c r="I103" s="528"/>
      <c r="J103" s="342"/>
      <c r="K103" s="343"/>
      <c r="L103" s="794"/>
    </row>
    <row r="104" spans="1:13" ht="42" customHeight="1" x14ac:dyDescent="0.2">
      <c r="A104" s="830"/>
      <c r="B104" s="861" t="s">
        <v>25</v>
      </c>
      <c r="C104" s="861"/>
      <c r="D104" s="861"/>
      <c r="E104" s="861"/>
      <c r="F104" s="344"/>
      <c r="G104" s="228">
        <f>G76+G78+G79+G84+G95+G103+G98</f>
        <v>31978.7</v>
      </c>
      <c r="H104" s="228">
        <f t="shared" ref="H104:I104" si="6">H76+H78+H79+H84+H95+H103+H98</f>
        <v>48359.700000000004</v>
      </c>
      <c r="I104" s="228">
        <f t="shared" si="6"/>
        <v>45891.199999999997</v>
      </c>
      <c r="J104" s="228">
        <f>J76+J78+J79+J84+J95+J103+J98+J89+J99</f>
        <v>59759</v>
      </c>
      <c r="K104" s="228">
        <f>K76+K78+K79+K84+K95+K103+K98+K89+K99</f>
        <v>60923</v>
      </c>
      <c r="L104" s="344"/>
      <c r="M104" s="383"/>
    </row>
    <row r="105" spans="1:13" ht="36" customHeight="1" x14ac:dyDescent="0.2">
      <c r="A105" s="862" t="s">
        <v>363</v>
      </c>
      <c r="B105" s="863"/>
      <c r="C105" s="864"/>
      <c r="D105" s="863"/>
      <c r="E105" s="863"/>
      <c r="F105" s="863"/>
      <c r="G105" s="863"/>
      <c r="H105" s="863"/>
      <c r="I105" s="863"/>
      <c r="J105" s="863"/>
      <c r="K105" s="863"/>
      <c r="L105" s="865"/>
    </row>
    <row r="106" spans="1:13" ht="146.25" customHeight="1" x14ac:dyDescent="0.2">
      <c r="A106" s="737" t="s">
        <v>236</v>
      </c>
      <c r="B106" s="866" t="s">
        <v>399</v>
      </c>
      <c r="C106" s="434" t="s">
        <v>452</v>
      </c>
      <c r="D106" s="869" t="s">
        <v>10</v>
      </c>
      <c r="E106" s="872" t="s">
        <v>406</v>
      </c>
      <c r="F106" s="742" t="s">
        <v>13</v>
      </c>
      <c r="G106" s="44">
        <f>G107+G108+G109+G110+G111+G112</f>
        <v>104.3</v>
      </c>
      <c r="H106" s="44">
        <v>184.3</v>
      </c>
      <c r="I106" s="44">
        <v>0</v>
      </c>
      <c r="J106" s="44">
        <v>93.4</v>
      </c>
      <c r="K106" s="44">
        <v>99.9</v>
      </c>
      <c r="L106" s="876" t="s">
        <v>357</v>
      </c>
    </row>
    <row r="107" spans="1:13" ht="47.25" customHeight="1" x14ac:dyDescent="0.2">
      <c r="A107" s="738"/>
      <c r="B107" s="867"/>
      <c r="C107" s="345" t="s">
        <v>453</v>
      </c>
      <c r="D107" s="870"/>
      <c r="E107" s="873"/>
      <c r="F107" s="875"/>
      <c r="G107" s="347">
        <v>14.1</v>
      </c>
      <c r="H107" s="347">
        <v>0</v>
      </c>
      <c r="I107" s="347">
        <v>0</v>
      </c>
      <c r="J107" s="347">
        <v>0</v>
      </c>
      <c r="K107" s="347">
        <v>0</v>
      </c>
      <c r="L107" s="877"/>
    </row>
    <row r="108" spans="1:13" ht="31.5" customHeight="1" x14ac:dyDescent="0.2">
      <c r="A108" s="738"/>
      <c r="B108" s="867"/>
      <c r="C108" s="345" t="s">
        <v>454</v>
      </c>
      <c r="D108" s="870"/>
      <c r="E108" s="873"/>
      <c r="F108" s="875"/>
      <c r="G108" s="347">
        <v>14</v>
      </c>
      <c r="H108" s="347">
        <v>0</v>
      </c>
      <c r="I108" s="347">
        <v>0</v>
      </c>
      <c r="J108" s="347">
        <v>0</v>
      </c>
      <c r="K108" s="347">
        <v>0</v>
      </c>
      <c r="L108" s="877"/>
    </row>
    <row r="109" spans="1:13" ht="31.5" customHeight="1" x14ac:dyDescent="0.2">
      <c r="A109" s="738"/>
      <c r="B109" s="867"/>
      <c r="C109" s="345" t="s">
        <v>455</v>
      </c>
      <c r="D109" s="870"/>
      <c r="E109" s="873"/>
      <c r="F109" s="875"/>
      <c r="G109" s="347">
        <v>14.2</v>
      </c>
      <c r="H109" s="347">
        <v>0</v>
      </c>
      <c r="I109" s="347">
        <v>0</v>
      </c>
      <c r="J109" s="347">
        <v>0</v>
      </c>
      <c r="K109" s="347">
        <v>0</v>
      </c>
      <c r="L109" s="877"/>
    </row>
    <row r="110" spans="1:13" ht="20.25" customHeight="1" x14ac:dyDescent="0.2">
      <c r="A110" s="738"/>
      <c r="B110" s="867"/>
      <c r="C110" s="345" t="s">
        <v>456</v>
      </c>
      <c r="D110" s="870"/>
      <c r="E110" s="873"/>
      <c r="F110" s="875"/>
      <c r="G110" s="347">
        <v>25</v>
      </c>
      <c r="H110" s="347">
        <v>0</v>
      </c>
      <c r="I110" s="347">
        <v>0</v>
      </c>
      <c r="J110" s="347">
        <v>0</v>
      </c>
      <c r="K110" s="347">
        <v>0</v>
      </c>
      <c r="L110" s="877"/>
    </row>
    <row r="111" spans="1:13" ht="33" customHeight="1" x14ac:dyDescent="0.2">
      <c r="A111" s="738"/>
      <c r="B111" s="867"/>
      <c r="C111" s="345" t="s">
        <v>457</v>
      </c>
      <c r="D111" s="870"/>
      <c r="E111" s="873"/>
      <c r="F111" s="875"/>
      <c r="G111" s="347">
        <v>29.3</v>
      </c>
      <c r="H111" s="347">
        <v>0</v>
      </c>
      <c r="I111" s="347">
        <v>0</v>
      </c>
      <c r="J111" s="347">
        <v>0</v>
      </c>
      <c r="K111" s="347">
        <v>0</v>
      </c>
      <c r="L111" s="877"/>
    </row>
    <row r="112" spans="1:13" ht="36.75" customHeight="1" x14ac:dyDescent="0.2">
      <c r="A112" s="738"/>
      <c r="B112" s="868"/>
      <c r="C112" s="346" t="s">
        <v>458</v>
      </c>
      <c r="D112" s="871"/>
      <c r="E112" s="874"/>
      <c r="F112" s="743"/>
      <c r="G112" s="347">
        <v>7.7</v>
      </c>
      <c r="H112" s="347">
        <v>0</v>
      </c>
      <c r="I112" s="347">
        <v>0</v>
      </c>
      <c r="J112" s="347">
        <v>0</v>
      </c>
      <c r="K112" s="347">
        <v>0</v>
      </c>
      <c r="L112" s="878"/>
    </row>
    <row r="113" spans="1:13" ht="225" customHeight="1" x14ac:dyDescent="0.2">
      <c r="A113" s="738"/>
      <c r="B113" s="184" t="s">
        <v>378</v>
      </c>
      <c r="C113" s="648" t="s">
        <v>379</v>
      </c>
      <c r="D113" s="483" t="s">
        <v>10</v>
      </c>
      <c r="E113" s="392" t="s">
        <v>380</v>
      </c>
      <c r="F113" s="495" t="s">
        <v>13</v>
      </c>
      <c r="G113" s="50">
        <v>0</v>
      </c>
      <c r="H113" s="50">
        <v>10</v>
      </c>
      <c r="I113" s="50">
        <v>0</v>
      </c>
      <c r="J113" s="50">
        <v>0</v>
      </c>
      <c r="K113" s="50">
        <v>0</v>
      </c>
      <c r="L113" s="49" t="s">
        <v>381</v>
      </c>
    </row>
    <row r="114" spans="1:13" ht="311.25" customHeight="1" x14ac:dyDescent="0.2">
      <c r="A114" s="738"/>
      <c r="B114" s="488" t="s">
        <v>261</v>
      </c>
      <c r="C114" s="280" t="s">
        <v>387</v>
      </c>
      <c r="D114" s="504" t="s">
        <v>10</v>
      </c>
      <c r="E114" s="497" t="s">
        <v>386</v>
      </c>
      <c r="F114" s="500" t="s">
        <v>13</v>
      </c>
      <c r="G114" s="55">
        <v>39.799999999999997</v>
      </c>
      <c r="H114" s="55">
        <v>80</v>
      </c>
      <c r="I114" s="561">
        <v>25</v>
      </c>
      <c r="J114" s="561">
        <v>50</v>
      </c>
      <c r="K114" s="561">
        <v>53.5</v>
      </c>
      <c r="L114" s="500" t="s">
        <v>385</v>
      </c>
    </row>
    <row r="115" spans="1:13" ht="102" customHeight="1" x14ac:dyDescent="0.2">
      <c r="A115" s="738"/>
      <c r="B115" s="778" t="s">
        <v>145</v>
      </c>
      <c r="C115" s="53" t="s">
        <v>146</v>
      </c>
      <c r="D115" s="504" t="s">
        <v>10</v>
      </c>
      <c r="E115" s="596" t="s">
        <v>32</v>
      </c>
      <c r="F115" s="500" t="s">
        <v>33</v>
      </c>
      <c r="G115" s="55"/>
      <c r="H115" s="55"/>
      <c r="I115" s="55"/>
      <c r="J115" s="55"/>
      <c r="K115" s="68"/>
      <c r="L115" s="500" t="s">
        <v>17</v>
      </c>
      <c r="M115" s="2"/>
    </row>
    <row r="116" spans="1:13" ht="142.5" customHeight="1" x14ac:dyDescent="0.2">
      <c r="A116" s="738"/>
      <c r="B116" s="780"/>
      <c r="C116" s="53" t="s">
        <v>147</v>
      </c>
      <c r="D116" s="504" t="s">
        <v>10</v>
      </c>
      <c r="E116" s="238" t="s">
        <v>393</v>
      </c>
      <c r="F116" s="285" t="s">
        <v>30</v>
      </c>
      <c r="G116" s="55"/>
      <c r="H116" s="55"/>
      <c r="I116" s="55"/>
      <c r="J116" s="55"/>
      <c r="K116" s="68"/>
      <c r="L116" s="500" t="s">
        <v>392</v>
      </c>
      <c r="M116" s="2"/>
    </row>
    <row r="117" spans="1:13" ht="318.75" customHeight="1" x14ac:dyDescent="0.2">
      <c r="A117" s="738"/>
      <c r="B117" s="304" t="s">
        <v>274</v>
      </c>
      <c r="C117" s="280" t="s">
        <v>388</v>
      </c>
      <c r="D117" s="504" t="s">
        <v>10</v>
      </c>
      <c r="E117" s="297" t="s">
        <v>389</v>
      </c>
      <c r="F117" s="285" t="s">
        <v>30</v>
      </c>
      <c r="G117" s="55"/>
      <c r="H117" s="55"/>
      <c r="I117" s="55"/>
      <c r="J117" s="55"/>
      <c r="K117" s="68"/>
      <c r="L117" s="500" t="s">
        <v>35</v>
      </c>
      <c r="M117" s="2"/>
    </row>
    <row r="118" spans="1:13" ht="144" customHeight="1" x14ac:dyDescent="0.2">
      <c r="A118" s="738"/>
      <c r="B118" s="69"/>
      <c r="C118" s="53" t="s">
        <v>269</v>
      </c>
      <c r="D118" s="504" t="s">
        <v>10</v>
      </c>
      <c r="E118" s="596" t="s">
        <v>390</v>
      </c>
      <c r="F118" s="41" t="s">
        <v>13</v>
      </c>
      <c r="G118" s="55">
        <v>0</v>
      </c>
      <c r="H118" s="55">
        <v>100</v>
      </c>
      <c r="I118" s="561">
        <v>0</v>
      </c>
      <c r="J118" s="561">
        <v>1000</v>
      </c>
      <c r="K118" s="561">
        <v>1070</v>
      </c>
      <c r="L118" s="495" t="s">
        <v>20</v>
      </c>
      <c r="M118" s="2"/>
    </row>
    <row r="119" spans="1:13" ht="188.25" customHeight="1" x14ac:dyDescent="0.2">
      <c r="A119" s="738"/>
      <c r="B119" s="488" t="s">
        <v>279</v>
      </c>
      <c r="C119" s="238" t="s">
        <v>394</v>
      </c>
      <c r="D119" s="504" t="s">
        <v>10</v>
      </c>
      <c r="E119" s="596" t="s">
        <v>391</v>
      </c>
      <c r="F119" s="285" t="s">
        <v>30</v>
      </c>
      <c r="G119" s="55"/>
      <c r="H119" s="55"/>
      <c r="I119" s="55"/>
      <c r="J119" s="55"/>
      <c r="K119" s="68"/>
      <c r="L119" s="500" t="s">
        <v>34</v>
      </c>
      <c r="M119" s="2"/>
    </row>
    <row r="120" spans="1:13" ht="30" customHeight="1" x14ac:dyDescent="0.2">
      <c r="A120" s="739"/>
      <c r="B120" s="526" t="s">
        <v>25</v>
      </c>
      <c r="C120" s="70"/>
      <c r="D120" s="70"/>
      <c r="E120" s="519"/>
      <c r="F120" s="41"/>
      <c r="G120" s="59">
        <f>G119+G118+G117+G116+G115+G114+G113+G106</f>
        <v>144.1</v>
      </c>
      <c r="H120" s="59">
        <f t="shared" ref="H120:K120" si="7">H119+H118+H117+H116+H115+H114+H113+H106</f>
        <v>374.3</v>
      </c>
      <c r="I120" s="59">
        <f t="shared" si="7"/>
        <v>25</v>
      </c>
      <c r="J120" s="59">
        <f t="shared" si="7"/>
        <v>1143.4000000000001</v>
      </c>
      <c r="K120" s="59">
        <f t="shared" si="7"/>
        <v>1223.4000000000001</v>
      </c>
      <c r="L120" s="500"/>
      <c r="M120" s="384">
        <f>G120+H120+I120+J120+K120</f>
        <v>2910.2000000000003</v>
      </c>
    </row>
    <row r="121" spans="1:13" ht="65.25" customHeight="1" x14ac:dyDescent="0.2">
      <c r="A121" s="752" t="s">
        <v>143</v>
      </c>
      <c r="B121" s="752"/>
      <c r="C121" s="752"/>
      <c r="D121" s="752"/>
      <c r="E121" s="752"/>
      <c r="F121" s="752"/>
      <c r="G121" s="752"/>
      <c r="H121" s="752"/>
      <c r="I121" s="752"/>
      <c r="J121" s="752"/>
      <c r="K121" s="752"/>
      <c r="L121" s="752"/>
    </row>
    <row r="122" spans="1:13" ht="363" customHeight="1" x14ac:dyDescent="0.2">
      <c r="A122" s="770" t="s">
        <v>233</v>
      </c>
      <c r="B122" s="771" t="s">
        <v>148</v>
      </c>
      <c r="C122" s="53" t="s">
        <v>149</v>
      </c>
      <c r="D122" s="545" t="s">
        <v>10</v>
      </c>
      <c r="E122" s="461" t="s">
        <v>300</v>
      </c>
      <c r="F122" s="41" t="s">
        <v>270</v>
      </c>
      <c r="G122" s="55"/>
      <c r="H122" s="62"/>
      <c r="I122" s="62"/>
      <c r="J122" s="62"/>
      <c r="K122" s="68"/>
      <c r="L122" s="550" t="s">
        <v>157</v>
      </c>
    </row>
    <row r="123" spans="1:13" ht="135" customHeight="1" x14ac:dyDescent="0.2">
      <c r="A123" s="770"/>
      <c r="B123" s="771"/>
      <c r="C123" s="53" t="s">
        <v>150</v>
      </c>
      <c r="D123" s="545" t="s">
        <v>10</v>
      </c>
      <c r="E123" s="546" t="s">
        <v>76</v>
      </c>
      <c r="F123" s="41" t="s">
        <v>33</v>
      </c>
      <c r="G123" s="55"/>
      <c r="H123" s="62"/>
      <c r="I123" s="62"/>
      <c r="J123" s="62"/>
      <c r="K123" s="68"/>
      <c r="L123" s="548" t="s">
        <v>95</v>
      </c>
    </row>
    <row r="124" spans="1:13" ht="350.25" customHeight="1" x14ac:dyDescent="0.2">
      <c r="A124" s="770"/>
      <c r="B124" s="544" t="s">
        <v>284</v>
      </c>
      <c r="C124" s="60" t="s">
        <v>151</v>
      </c>
      <c r="D124" s="545" t="s">
        <v>10</v>
      </c>
      <c r="E124" s="545" t="s">
        <v>77</v>
      </c>
      <c r="F124" s="277" t="s">
        <v>30</v>
      </c>
      <c r="G124" s="55"/>
      <c r="H124" s="62"/>
      <c r="I124" s="62"/>
      <c r="J124" s="62"/>
      <c r="K124" s="68"/>
      <c r="L124" s="548" t="s">
        <v>94</v>
      </c>
    </row>
    <row r="125" spans="1:13" ht="297" customHeight="1" x14ac:dyDescent="0.2">
      <c r="A125" s="770"/>
      <c r="B125" s="544" t="s">
        <v>152</v>
      </c>
      <c r="C125" s="280" t="s">
        <v>280</v>
      </c>
      <c r="D125" s="545" t="s">
        <v>10</v>
      </c>
      <c r="E125" s="545" t="s">
        <v>78</v>
      </c>
      <c r="F125" s="41" t="s">
        <v>33</v>
      </c>
      <c r="G125" s="55"/>
      <c r="H125" s="62"/>
      <c r="I125" s="62"/>
      <c r="J125" s="62"/>
      <c r="K125" s="68"/>
      <c r="L125" s="548" t="s">
        <v>96</v>
      </c>
    </row>
    <row r="126" spans="1:13" ht="287.25" customHeight="1" x14ac:dyDescent="0.2">
      <c r="A126" s="770"/>
      <c r="B126" s="544" t="s">
        <v>153</v>
      </c>
      <c r="C126" s="585" t="s">
        <v>154</v>
      </c>
      <c r="D126" s="545" t="s">
        <v>10</v>
      </c>
      <c r="E126" s="545" t="s">
        <v>78</v>
      </c>
      <c r="F126" s="41" t="s">
        <v>33</v>
      </c>
      <c r="G126" s="55"/>
      <c r="H126" s="62"/>
      <c r="I126" s="62"/>
      <c r="J126" s="62"/>
      <c r="K126" s="68"/>
      <c r="L126" s="548" t="s">
        <v>36</v>
      </c>
    </row>
    <row r="127" spans="1:13" ht="149.25" customHeight="1" x14ac:dyDescent="0.2">
      <c r="A127" s="770"/>
      <c r="B127" s="771" t="s">
        <v>281</v>
      </c>
      <c r="C127" s="543" t="s">
        <v>155</v>
      </c>
      <c r="D127" s="545" t="s">
        <v>10</v>
      </c>
      <c r="E127" s="545" t="s">
        <v>78</v>
      </c>
      <c r="F127" s="41" t="s">
        <v>33</v>
      </c>
      <c r="G127" s="55"/>
      <c r="H127" s="62"/>
      <c r="I127" s="62"/>
      <c r="J127" s="62"/>
      <c r="K127" s="68"/>
      <c r="L127" s="548" t="s">
        <v>97</v>
      </c>
    </row>
    <row r="128" spans="1:13" ht="155.25" customHeight="1" x14ac:dyDescent="0.2">
      <c r="A128" s="770"/>
      <c r="B128" s="771"/>
      <c r="C128" s="53" t="s">
        <v>227</v>
      </c>
      <c r="D128" s="545" t="s">
        <v>10</v>
      </c>
      <c r="E128" s="545" t="s">
        <v>78</v>
      </c>
      <c r="F128" s="41" t="s">
        <v>33</v>
      </c>
      <c r="G128" s="55"/>
      <c r="H128" s="62"/>
      <c r="I128" s="62"/>
      <c r="J128" s="62"/>
      <c r="K128" s="68"/>
      <c r="L128" s="548" t="s">
        <v>98</v>
      </c>
    </row>
    <row r="129" spans="1:13" ht="195" customHeight="1" x14ac:dyDescent="0.2">
      <c r="A129" s="770"/>
      <c r="B129" s="771"/>
      <c r="C129" s="53" t="s">
        <v>226</v>
      </c>
      <c r="D129" s="545" t="s">
        <v>10</v>
      </c>
      <c r="E129" s="545" t="s">
        <v>78</v>
      </c>
      <c r="F129" s="41" t="s">
        <v>33</v>
      </c>
      <c r="G129" s="55"/>
      <c r="H129" s="62"/>
      <c r="I129" s="62"/>
      <c r="J129" s="62"/>
      <c r="K129" s="68"/>
      <c r="L129" s="548" t="s">
        <v>37</v>
      </c>
    </row>
    <row r="130" spans="1:13" ht="254.25" customHeight="1" x14ac:dyDescent="0.2">
      <c r="A130" s="770"/>
      <c r="B130" s="771"/>
      <c r="C130" s="53" t="s">
        <v>156</v>
      </c>
      <c r="D130" s="545" t="s">
        <v>10</v>
      </c>
      <c r="E130" s="545" t="s">
        <v>285</v>
      </c>
      <c r="F130" s="41" t="s">
        <v>33</v>
      </c>
      <c r="G130" s="55"/>
      <c r="H130" s="62"/>
      <c r="I130" s="62"/>
      <c r="J130" s="62"/>
      <c r="K130" s="68"/>
      <c r="L130" s="548" t="s">
        <v>37</v>
      </c>
    </row>
    <row r="131" spans="1:13" ht="351.75" customHeight="1" x14ac:dyDescent="0.2">
      <c r="A131" s="770"/>
      <c r="B131" s="544" t="s">
        <v>308</v>
      </c>
      <c r="C131" s="585" t="s">
        <v>282</v>
      </c>
      <c r="D131" s="545" t="s">
        <v>10</v>
      </c>
      <c r="E131" s="545" t="s">
        <v>38</v>
      </c>
      <c r="F131" s="277" t="s">
        <v>30</v>
      </c>
      <c r="G131" s="55"/>
      <c r="H131" s="62"/>
      <c r="I131" s="62"/>
      <c r="J131" s="62"/>
      <c r="K131" s="68"/>
      <c r="L131" s="548" t="s">
        <v>99</v>
      </c>
    </row>
    <row r="132" spans="1:13" ht="409.5" customHeight="1" x14ac:dyDescent="0.2">
      <c r="A132" s="770"/>
      <c r="B132" s="544" t="s">
        <v>307</v>
      </c>
      <c r="C132" s="53" t="s">
        <v>283</v>
      </c>
      <c r="D132" s="545" t="s">
        <v>10</v>
      </c>
      <c r="E132" s="545" t="s">
        <v>39</v>
      </c>
      <c r="F132" s="584" t="s">
        <v>40</v>
      </c>
      <c r="G132" s="55"/>
      <c r="H132" s="62"/>
      <c r="I132" s="87"/>
      <c r="J132" s="62"/>
      <c r="K132" s="68"/>
      <c r="L132" s="548" t="s">
        <v>100</v>
      </c>
    </row>
    <row r="133" spans="1:13" ht="166.5" customHeight="1" x14ac:dyDescent="0.2">
      <c r="A133" s="770"/>
      <c r="B133" s="879" t="s">
        <v>599</v>
      </c>
      <c r="C133" s="605" t="s">
        <v>606</v>
      </c>
      <c r="D133" s="742" t="s">
        <v>10</v>
      </c>
      <c r="E133" s="882" t="s">
        <v>600</v>
      </c>
      <c r="F133" s="608" t="s">
        <v>109</v>
      </c>
      <c r="G133" s="597"/>
      <c r="H133" s="599"/>
      <c r="I133" s="599"/>
      <c r="J133" s="599"/>
      <c r="K133" s="601"/>
      <c r="L133" s="750" t="s">
        <v>601</v>
      </c>
    </row>
    <row r="134" spans="1:13" ht="118.5" customHeight="1" x14ac:dyDescent="0.2">
      <c r="A134" s="770"/>
      <c r="B134" s="880"/>
      <c r="C134" s="280" t="s">
        <v>605</v>
      </c>
      <c r="D134" s="875"/>
      <c r="E134" s="883"/>
      <c r="F134" s="608" t="s">
        <v>109</v>
      </c>
      <c r="G134" s="603"/>
      <c r="H134" s="87"/>
      <c r="I134" s="87"/>
      <c r="J134" s="87"/>
      <c r="K134" s="604"/>
      <c r="L134" s="885"/>
    </row>
    <row r="135" spans="1:13" ht="169.5" customHeight="1" x14ac:dyDescent="0.2">
      <c r="A135" s="770"/>
      <c r="B135" s="881"/>
      <c r="C135" s="606" t="s">
        <v>607</v>
      </c>
      <c r="D135" s="743"/>
      <c r="E135" s="884"/>
      <c r="F135" s="608" t="s">
        <v>109</v>
      </c>
      <c r="G135" s="598"/>
      <c r="H135" s="600"/>
      <c r="I135" s="600"/>
      <c r="J135" s="600"/>
      <c r="K135" s="602"/>
      <c r="L135" s="751"/>
    </row>
    <row r="136" spans="1:13" ht="182.25" customHeight="1" x14ac:dyDescent="0.2">
      <c r="A136" s="770"/>
      <c r="B136" s="778" t="s">
        <v>602</v>
      </c>
      <c r="C136" s="611" t="s">
        <v>608</v>
      </c>
      <c r="D136" s="742" t="s">
        <v>10</v>
      </c>
      <c r="E136" s="750" t="s">
        <v>604</v>
      </c>
      <c r="F136" s="608" t="s">
        <v>109</v>
      </c>
      <c r="G136" s="597"/>
      <c r="H136" s="599"/>
      <c r="I136" s="599"/>
      <c r="J136" s="599"/>
      <c r="K136" s="601"/>
      <c r="L136" s="750" t="s">
        <v>603</v>
      </c>
    </row>
    <row r="137" spans="1:13" ht="387.75" customHeight="1" x14ac:dyDescent="0.2">
      <c r="A137" s="770"/>
      <c r="B137" s="779"/>
      <c r="C137" s="612" t="s">
        <v>609</v>
      </c>
      <c r="D137" s="875"/>
      <c r="E137" s="885"/>
      <c r="F137" s="609" t="s">
        <v>109</v>
      </c>
      <c r="G137" s="603"/>
      <c r="H137" s="87"/>
      <c r="I137" s="87"/>
      <c r="J137" s="87"/>
      <c r="K137" s="604"/>
      <c r="L137" s="885"/>
    </row>
    <row r="138" spans="1:13" ht="244.5" customHeight="1" x14ac:dyDescent="0.2">
      <c r="A138" s="770"/>
      <c r="B138" s="780"/>
      <c r="C138" s="611" t="s">
        <v>610</v>
      </c>
      <c r="D138" s="743"/>
      <c r="E138" s="751"/>
      <c r="F138" s="609" t="s">
        <v>109</v>
      </c>
      <c r="G138" s="581"/>
      <c r="H138" s="582"/>
      <c r="I138" s="582"/>
      <c r="J138" s="582"/>
      <c r="K138" s="583"/>
      <c r="L138" s="751"/>
    </row>
    <row r="139" spans="1:13" ht="31.5" customHeight="1" x14ac:dyDescent="0.2">
      <c r="A139" s="770"/>
      <c r="B139" s="549" t="s">
        <v>25</v>
      </c>
      <c r="C139" s="280"/>
      <c r="D139" s="548"/>
      <c r="E139" s="548"/>
      <c r="F139" s="41"/>
      <c r="G139" s="59">
        <f>G132+G131+G130+G129+G128+G127+G126+G125+G124+G123+G122</f>
        <v>0</v>
      </c>
      <c r="H139" s="59">
        <f>H132+H131+H130+H129+H128+H127+H126+H125+H124+H123+H122</f>
        <v>0</v>
      </c>
      <c r="I139" s="59">
        <f>I132+I131+I130+I129+I128+I127+I126+I125+I124+I123+I122</f>
        <v>0</v>
      </c>
      <c r="J139" s="59">
        <f>J132+J131+J130+J129+J128+J127+J126+J125+J124+J123+J122</f>
        <v>0</v>
      </c>
      <c r="K139" s="59">
        <f>K132+K131+K130+K129+K128+K127+K126+K125+K124+K123+K122</f>
        <v>0</v>
      </c>
      <c r="L139" s="548"/>
      <c r="M139" s="383"/>
    </row>
    <row r="140" spans="1:13" ht="35.25" customHeight="1" x14ac:dyDescent="0.2">
      <c r="A140" s="886" t="s">
        <v>137</v>
      </c>
      <c r="B140" s="887"/>
      <c r="C140" s="887"/>
      <c r="D140" s="887"/>
      <c r="E140" s="887"/>
      <c r="F140" s="887"/>
      <c r="G140" s="887"/>
      <c r="H140" s="887"/>
      <c r="I140" s="887"/>
      <c r="J140" s="887"/>
      <c r="K140" s="887"/>
      <c r="L140" s="887"/>
    </row>
    <row r="141" spans="1:13" ht="216" customHeight="1" x14ac:dyDescent="0.2">
      <c r="A141" s="737" t="s">
        <v>237</v>
      </c>
      <c r="B141" s="771" t="s">
        <v>158</v>
      </c>
      <c r="C141" s="488" t="s">
        <v>159</v>
      </c>
      <c r="D141" s="486" t="s">
        <v>10</v>
      </c>
      <c r="E141" s="486" t="s">
        <v>499</v>
      </c>
      <c r="F141" s="349" t="s">
        <v>30</v>
      </c>
      <c r="G141" s="486"/>
      <c r="H141" s="486"/>
      <c r="I141" s="486"/>
      <c r="J141" s="486"/>
      <c r="K141" s="486"/>
      <c r="L141" s="607" t="s">
        <v>41</v>
      </c>
    </row>
    <row r="142" spans="1:13" ht="341.25" customHeight="1" x14ac:dyDescent="0.2">
      <c r="A142" s="738"/>
      <c r="B142" s="771"/>
      <c r="C142" s="430" t="s">
        <v>160</v>
      </c>
      <c r="D142" s="486" t="s">
        <v>10</v>
      </c>
      <c r="E142" s="486" t="s">
        <v>498</v>
      </c>
      <c r="F142" s="349" t="s">
        <v>30</v>
      </c>
      <c r="G142" s="91"/>
      <c r="H142" s="91"/>
      <c r="I142" s="91"/>
      <c r="J142" s="91"/>
      <c r="K142" s="91"/>
      <c r="L142" s="517" t="s">
        <v>42</v>
      </c>
    </row>
    <row r="143" spans="1:13" ht="328.5" customHeight="1" x14ac:dyDescent="0.2">
      <c r="A143" s="738"/>
      <c r="B143" s="771"/>
      <c r="C143" s="640" t="s">
        <v>161</v>
      </c>
      <c r="D143" s="486" t="s">
        <v>10</v>
      </c>
      <c r="E143" s="517" t="s">
        <v>498</v>
      </c>
      <c r="F143" s="349" t="s">
        <v>30</v>
      </c>
      <c r="G143" s="486"/>
      <c r="H143" s="486"/>
      <c r="I143" s="486"/>
      <c r="J143" s="486"/>
      <c r="K143" s="486"/>
      <c r="L143" s="517" t="s">
        <v>43</v>
      </c>
    </row>
    <row r="144" spans="1:13" ht="246" customHeight="1" x14ac:dyDescent="0.2">
      <c r="A144" s="738"/>
      <c r="B144" s="771"/>
      <c r="C144" s="587" t="s">
        <v>496</v>
      </c>
      <c r="D144" s="486" t="s">
        <v>10</v>
      </c>
      <c r="E144" s="486" t="s">
        <v>497</v>
      </c>
      <c r="F144" s="349" t="s">
        <v>30</v>
      </c>
      <c r="G144" s="486"/>
      <c r="H144" s="486"/>
      <c r="I144" s="486"/>
      <c r="J144" s="486"/>
      <c r="K144" s="486"/>
      <c r="L144" s="517" t="s">
        <v>44</v>
      </c>
    </row>
    <row r="145" spans="1:12" ht="260.25" customHeight="1" x14ac:dyDescent="0.35">
      <c r="A145" s="738"/>
      <c r="B145" s="488" t="s">
        <v>162</v>
      </c>
      <c r="C145" s="488" t="s">
        <v>163</v>
      </c>
      <c r="D145" s="486" t="s">
        <v>10</v>
      </c>
      <c r="E145" s="486" t="s">
        <v>499</v>
      </c>
      <c r="F145" s="349" t="s">
        <v>30</v>
      </c>
      <c r="G145" s="486"/>
      <c r="H145" s="486"/>
      <c r="I145" s="486"/>
      <c r="J145" s="486"/>
      <c r="K145" s="486"/>
      <c r="L145" s="586" t="s">
        <v>45</v>
      </c>
    </row>
    <row r="146" spans="1:12" ht="254.25" customHeight="1" x14ac:dyDescent="0.2">
      <c r="A146" s="738"/>
      <c r="B146" s="888" t="s">
        <v>164</v>
      </c>
      <c r="C146" s="488" t="s">
        <v>165</v>
      </c>
      <c r="D146" s="486" t="s">
        <v>10</v>
      </c>
      <c r="E146" s="486" t="s">
        <v>500</v>
      </c>
      <c r="F146" s="349" t="s">
        <v>30</v>
      </c>
      <c r="G146" s="486"/>
      <c r="H146" s="486"/>
      <c r="I146" s="486"/>
      <c r="J146" s="486"/>
      <c r="K146" s="486"/>
      <c r="L146" s="517" t="s">
        <v>46</v>
      </c>
    </row>
    <row r="147" spans="1:12" ht="409.5" customHeight="1" x14ac:dyDescent="0.2">
      <c r="A147" s="738"/>
      <c r="B147" s="888"/>
      <c r="C147" s="778" t="s">
        <v>510</v>
      </c>
      <c r="D147" s="737" t="s">
        <v>10</v>
      </c>
      <c r="E147" s="737" t="s">
        <v>501</v>
      </c>
      <c r="F147" s="889" t="s">
        <v>30</v>
      </c>
      <c r="G147" s="737"/>
      <c r="H147" s="737"/>
      <c r="I147" s="737"/>
      <c r="J147" s="737"/>
      <c r="K147" s="737"/>
      <c r="L147" s="737" t="s">
        <v>47</v>
      </c>
    </row>
    <row r="148" spans="1:12" ht="303" customHeight="1" x14ac:dyDescent="0.2">
      <c r="A148" s="738"/>
      <c r="B148" s="888"/>
      <c r="C148" s="780"/>
      <c r="D148" s="739"/>
      <c r="E148" s="739"/>
      <c r="F148" s="890"/>
      <c r="G148" s="739"/>
      <c r="H148" s="739"/>
      <c r="I148" s="739"/>
      <c r="J148" s="739"/>
      <c r="K148" s="739"/>
      <c r="L148" s="739"/>
    </row>
    <row r="149" spans="1:12" ht="185.25" customHeight="1" x14ac:dyDescent="0.2">
      <c r="A149" s="738"/>
      <c r="B149" s="888"/>
      <c r="C149" s="488" t="s">
        <v>166</v>
      </c>
      <c r="D149" s="486" t="s">
        <v>10</v>
      </c>
      <c r="E149" s="486" t="s">
        <v>502</v>
      </c>
      <c r="F149" s="349" t="s">
        <v>30</v>
      </c>
      <c r="G149" s="486"/>
      <c r="H149" s="486"/>
      <c r="I149" s="486"/>
      <c r="J149" s="486"/>
      <c r="K149" s="486"/>
      <c r="L149" s="517" t="s">
        <v>48</v>
      </c>
    </row>
    <row r="150" spans="1:12" ht="370.5" customHeight="1" x14ac:dyDescent="0.2">
      <c r="A150" s="738"/>
      <c r="B150" s="888"/>
      <c r="C150" s="488" t="s">
        <v>230</v>
      </c>
      <c r="D150" s="486" t="s">
        <v>10</v>
      </c>
      <c r="E150" s="486" t="s">
        <v>503</v>
      </c>
      <c r="F150" s="349" t="s">
        <v>30</v>
      </c>
      <c r="G150" s="486"/>
      <c r="H150" s="486"/>
      <c r="I150" s="486"/>
      <c r="J150" s="486"/>
      <c r="K150" s="486"/>
      <c r="L150" s="517" t="s">
        <v>49</v>
      </c>
    </row>
    <row r="151" spans="1:12" ht="204" customHeight="1" x14ac:dyDescent="0.2">
      <c r="A151" s="738"/>
      <c r="B151" s="888"/>
      <c r="C151" s="488" t="s">
        <v>167</v>
      </c>
      <c r="D151" s="486" t="s">
        <v>10</v>
      </c>
      <c r="E151" s="486" t="s">
        <v>502</v>
      </c>
      <c r="F151" s="349" t="s">
        <v>30</v>
      </c>
      <c r="G151" s="486"/>
      <c r="H151" s="486"/>
      <c r="I151" s="486"/>
      <c r="J151" s="486"/>
      <c r="K151" s="486"/>
      <c r="L151" s="517" t="s">
        <v>50</v>
      </c>
    </row>
    <row r="152" spans="1:12" ht="252.75" customHeight="1" x14ac:dyDescent="0.2">
      <c r="A152" s="738"/>
      <c r="B152" s="888"/>
      <c r="C152" s="488" t="s">
        <v>168</v>
      </c>
      <c r="D152" s="486" t="s">
        <v>10</v>
      </c>
      <c r="E152" s="486" t="s">
        <v>498</v>
      </c>
      <c r="F152" s="349" t="s">
        <v>30</v>
      </c>
      <c r="G152" s="486"/>
      <c r="H152" s="486"/>
      <c r="I152" s="486"/>
      <c r="J152" s="486"/>
      <c r="K152" s="486"/>
      <c r="L152" s="517" t="s">
        <v>51</v>
      </c>
    </row>
    <row r="153" spans="1:12" ht="409.6" customHeight="1" x14ac:dyDescent="0.2">
      <c r="A153" s="738"/>
      <c r="B153" s="771" t="s">
        <v>169</v>
      </c>
      <c r="C153" s="893" t="s">
        <v>170</v>
      </c>
      <c r="D153" s="737" t="s">
        <v>10</v>
      </c>
      <c r="E153" s="737" t="s">
        <v>504</v>
      </c>
      <c r="F153" s="889" t="s">
        <v>30</v>
      </c>
      <c r="G153" s="737"/>
      <c r="H153" s="737"/>
      <c r="I153" s="737"/>
      <c r="J153" s="737"/>
      <c r="K153" s="737"/>
      <c r="L153" s="891" t="s">
        <v>52</v>
      </c>
    </row>
    <row r="154" spans="1:12" ht="39.75" customHeight="1" x14ac:dyDescent="0.2">
      <c r="A154" s="738"/>
      <c r="B154" s="771"/>
      <c r="C154" s="894"/>
      <c r="D154" s="739"/>
      <c r="E154" s="739"/>
      <c r="F154" s="890"/>
      <c r="G154" s="739"/>
      <c r="H154" s="739"/>
      <c r="I154" s="739"/>
      <c r="J154" s="739"/>
      <c r="K154" s="739"/>
      <c r="L154" s="892"/>
    </row>
    <row r="155" spans="1:12" ht="391.5" customHeight="1" x14ac:dyDescent="0.2">
      <c r="A155" s="738"/>
      <c r="B155" s="771"/>
      <c r="C155" s="488" t="s">
        <v>171</v>
      </c>
      <c r="D155" s="486" t="s">
        <v>10</v>
      </c>
      <c r="E155" s="486" t="s">
        <v>505</v>
      </c>
      <c r="F155" s="349" t="s">
        <v>30</v>
      </c>
      <c r="G155" s="486"/>
      <c r="H155" s="486"/>
      <c r="I155" s="486"/>
      <c r="J155" s="486"/>
      <c r="K155" s="486"/>
      <c r="L155" s="517" t="s">
        <v>53</v>
      </c>
    </row>
    <row r="156" spans="1:12" ht="211.5" customHeight="1" x14ac:dyDescent="0.2">
      <c r="A156" s="738"/>
      <c r="B156" s="771"/>
      <c r="C156" s="488" t="s">
        <v>172</v>
      </c>
      <c r="D156" s="486" t="s">
        <v>10</v>
      </c>
      <c r="E156" s="486" t="s">
        <v>498</v>
      </c>
      <c r="F156" s="349" t="s">
        <v>30</v>
      </c>
      <c r="G156" s="486"/>
      <c r="H156" s="486"/>
      <c r="I156" s="486"/>
      <c r="J156" s="486"/>
      <c r="K156" s="486"/>
      <c r="L156" s="517" t="s">
        <v>54</v>
      </c>
    </row>
    <row r="157" spans="1:12" ht="279" customHeight="1" x14ac:dyDescent="0.2">
      <c r="A157" s="738"/>
      <c r="B157" s="771" t="s">
        <v>173</v>
      </c>
      <c r="C157" s="488" t="s">
        <v>511</v>
      </c>
      <c r="D157" s="486" t="s">
        <v>10</v>
      </c>
      <c r="E157" s="644" t="s">
        <v>536</v>
      </c>
      <c r="F157" s="349" t="s">
        <v>30</v>
      </c>
      <c r="G157" s="486"/>
      <c r="H157" s="486"/>
      <c r="I157" s="486"/>
      <c r="J157" s="486"/>
      <c r="K157" s="486"/>
      <c r="L157" s="517" t="s">
        <v>55</v>
      </c>
    </row>
    <row r="158" spans="1:12" ht="285" customHeight="1" x14ac:dyDescent="0.2">
      <c r="A158" s="738"/>
      <c r="B158" s="771"/>
      <c r="C158" s="488" t="s">
        <v>174</v>
      </c>
      <c r="D158" s="486" t="s">
        <v>10</v>
      </c>
      <c r="E158" s="486" t="s">
        <v>517</v>
      </c>
      <c r="F158" s="349" t="s">
        <v>30</v>
      </c>
      <c r="G158" s="486"/>
      <c r="H158" s="486"/>
      <c r="I158" s="486"/>
      <c r="J158" s="486"/>
      <c r="K158" s="486"/>
      <c r="L158" s="494" t="s">
        <v>56</v>
      </c>
    </row>
    <row r="159" spans="1:12" ht="201.75" customHeight="1" x14ac:dyDescent="0.2">
      <c r="A159" s="738"/>
      <c r="B159" s="771" t="s">
        <v>175</v>
      </c>
      <c r="C159" s="488" t="s">
        <v>176</v>
      </c>
      <c r="D159" s="486" t="s">
        <v>10</v>
      </c>
      <c r="E159" s="486" t="s">
        <v>500</v>
      </c>
      <c r="F159" s="349" t="s">
        <v>30</v>
      </c>
      <c r="G159" s="486"/>
      <c r="H159" s="486"/>
      <c r="I159" s="486"/>
      <c r="J159" s="486"/>
      <c r="K159" s="486"/>
      <c r="L159" s="517" t="s">
        <v>57</v>
      </c>
    </row>
    <row r="160" spans="1:12" ht="201" customHeight="1" x14ac:dyDescent="0.2">
      <c r="A160" s="738"/>
      <c r="B160" s="771"/>
      <c r="C160" s="488" t="s">
        <v>177</v>
      </c>
      <c r="D160" s="486" t="s">
        <v>10</v>
      </c>
      <c r="E160" s="486" t="s">
        <v>506</v>
      </c>
      <c r="F160" s="349" t="s">
        <v>30</v>
      </c>
      <c r="G160" s="486"/>
      <c r="H160" s="486"/>
      <c r="I160" s="486"/>
      <c r="J160" s="486"/>
      <c r="K160" s="486"/>
      <c r="L160" s="517" t="s">
        <v>58</v>
      </c>
    </row>
    <row r="161" spans="1:14" ht="181.5" customHeight="1" x14ac:dyDescent="0.2">
      <c r="A161" s="738"/>
      <c r="B161" s="771"/>
      <c r="C161" s="488" t="s">
        <v>178</v>
      </c>
      <c r="D161" s="486" t="s">
        <v>10</v>
      </c>
      <c r="E161" s="644" t="s">
        <v>507</v>
      </c>
      <c r="F161" s="349" t="s">
        <v>30</v>
      </c>
      <c r="G161" s="486"/>
      <c r="H161" s="486"/>
      <c r="I161" s="486"/>
      <c r="J161" s="486"/>
      <c r="K161" s="486"/>
      <c r="L161" s="517" t="s">
        <v>59</v>
      </c>
    </row>
    <row r="162" spans="1:14" ht="198" customHeight="1" x14ac:dyDescent="0.2">
      <c r="A162" s="738"/>
      <c r="B162" s="771"/>
      <c r="C162" s="488" t="s">
        <v>400</v>
      </c>
      <c r="D162" s="486" t="s">
        <v>10</v>
      </c>
      <c r="E162" s="486" t="s">
        <v>506</v>
      </c>
      <c r="F162" s="349" t="s">
        <v>30</v>
      </c>
      <c r="G162" s="486"/>
      <c r="H162" s="486"/>
      <c r="I162" s="486"/>
      <c r="J162" s="486"/>
      <c r="K162" s="486"/>
      <c r="L162" s="517" t="s">
        <v>60</v>
      </c>
    </row>
    <row r="163" spans="1:14" ht="388.5" customHeight="1" x14ac:dyDescent="0.2">
      <c r="A163" s="738"/>
      <c r="B163" s="488" t="s">
        <v>398</v>
      </c>
      <c r="C163" s="488" t="s">
        <v>179</v>
      </c>
      <c r="D163" s="486" t="s">
        <v>10</v>
      </c>
      <c r="E163" s="486" t="s">
        <v>508</v>
      </c>
      <c r="F163" s="349" t="s">
        <v>30</v>
      </c>
      <c r="G163" s="486"/>
      <c r="H163" s="486"/>
      <c r="I163" s="486"/>
      <c r="J163" s="486"/>
      <c r="K163" s="486"/>
      <c r="L163" s="517" t="s">
        <v>61</v>
      </c>
    </row>
    <row r="164" spans="1:14" ht="364.5" customHeight="1" x14ac:dyDescent="0.2">
      <c r="A164" s="738"/>
      <c r="B164" s="488" t="s">
        <v>256</v>
      </c>
      <c r="C164" s="488" t="s">
        <v>382</v>
      </c>
      <c r="D164" s="486" t="s">
        <v>10</v>
      </c>
      <c r="E164" s="646" t="s">
        <v>509</v>
      </c>
      <c r="F164" s="120" t="s">
        <v>360</v>
      </c>
      <c r="G164" s="92">
        <v>135.6</v>
      </c>
      <c r="H164" s="92">
        <v>23.8</v>
      </c>
      <c r="I164" s="575">
        <v>18.2</v>
      </c>
      <c r="J164" s="575">
        <v>29.3</v>
      </c>
      <c r="K164" s="575">
        <v>30.6</v>
      </c>
      <c r="L164" s="517" t="s">
        <v>383</v>
      </c>
    </row>
    <row r="165" spans="1:14" ht="409.6" customHeight="1" x14ac:dyDescent="0.2">
      <c r="A165" s="738"/>
      <c r="B165" s="737" t="s">
        <v>180</v>
      </c>
      <c r="C165" s="778" t="s">
        <v>181</v>
      </c>
      <c r="D165" s="737" t="s">
        <v>10</v>
      </c>
      <c r="E165" s="737" t="s">
        <v>6</v>
      </c>
      <c r="F165" s="737" t="s">
        <v>30</v>
      </c>
      <c r="G165" s="737"/>
      <c r="H165" s="737"/>
      <c r="I165" s="737"/>
      <c r="J165" s="737"/>
      <c r="K165" s="737"/>
      <c r="L165" s="737" t="s">
        <v>62</v>
      </c>
    </row>
    <row r="166" spans="1:14" ht="71.25" customHeight="1" x14ac:dyDescent="0.2">
      <c r="A166" s="738"/>
      <c r="B166" s="739"/>
      <c r="C166" s="780"/>
      <c r="D166" s="739"/>
      <c r="E166" s="739"/>
      <c r="F166" s="739"/>
      <c r="G166" s="739"/>
      <c r="H166" s="739"/>
      <c r="I166" s="739"/>
      <c r="J166" s="739"/>
      <c r="K166" s="739"/>
      <c r="L166" s="739"/>
    </row>
    <row r="167" spans="1:14" ht="196.5" customHeight="1" x14ac:dyDescent="0.2">
      <c r="A167" s="738"/>
      <c r="B167" s="488" t="s">
        <v>182</v>
      </c>
      <c r="C167" s="488" t="s">
        <v>183</v>
      </c>
      <c r="D167" s="486" t="s">
        <v>10</v>
      </c>
      <c r="E167" s="486" t="s">
        <v>298</v>
      </c>
      <c r="F167" s="349" t="s">
        <v>30</v>
      </c>
      <c r="G167" s="486"/>
      <c r="H167" s="486"/>
      <c r="I167" s="486"/>
      <c r="J167" s="486"/>
      <c r="K167" s="486"/>
      <c r="L167" s="517" t="s">
        <v>63</v>
      </c>
    </row>
    <row r="168" spans="1:14" ht="67.5" customHeight="1" x14ac:dyDescent="0.2">
      <c r="A168" s="739"/>
      <c r="B168" s="526" t="s">
        <v>25</v>
      </c>
      <c r="C168" s="488"/>
      <c r="D168" s="486"/>
      <c r="E168" s="488"/>
      <c r="F168" s="495"/>
      <c r="G168" s="54">
        <f>G167+G165+G164+G163+G162+G161+G160+G159+G158+G157+G156+G155+G153+G152+G151+G150+G149+G147+G146+G145+G144+G143+G142+G141</f>
        <v>135.6</v>
      </c>
      <c r="H168" s="54">
        <f t="shared" ref="H168:K168" si="8">H167+H165+H164+H163+H162+H161+H160+H159+H158+H157+H156+H155+H153+H152+H151+H150+H149+H147+H146+H145+H144+H143+H142+H141</f>
        <v>23.8</v>
      </c>
      <c r="I168" s="54">
        <f t="shared" si="8"/>
        <v>18.2</v>
      </c>
      <c r="J168" s="54">
        <f t="shared" si="8"/>
        <v>29.3</v>
      </c>
      <c r="K168" s="54">
        <f t="shared" si="8"/>
        <v>30.6</v>
      </c>
      <c r="L168" s="517"/>
      <c r="M168" s="386"/>
    </row>
    <row r="169" spans="1:14" ht="67.5" customHeight="1" x14ac:dyDescent="0.2">
      <c r="A169" s="895" t="s">
        <v>303</v>
      </c>
      <c r="B169" s="782"/>
      <c r="C169" s="782"/>
      <c r="D169" s="782"/>
      <c r="E169" s="782"/>
      <c r="F169" s="782"/>
      <c r="G169" s="782"/>
      <c r="H169" s="782"/>
      <c r="I169" s="782"/>
      <c r="J169" s="782"/>
      <c r="K169" s="782"/>
      <c r="L169" s="783"/>
    </row>
    <row r="170" spans="1:14" ht="338.25" customHeight="1" x14ac:dyDescent="0.2">
      <c r="A170" s="770" t="s">
        <v>238</v>
      </c>
      <c r="B170" s="488" t="s">
        <v>484</v>
      </c>
      <c r="C170" s="496" t="s">
        <v>441</v>
      </c>
      <c r="D170" s="486" t="s">
        <v>10</v>
      </c>
      <c r="E170" s="486" t="s">
        <v>6</v>
      </c>
      <c r="F170" s="501" t="s">
        <v>13</v>
      </c>
      <c r="G170" s="92">
        <v>160</v>
      </c>
      <c r="H170" s="92">
        <v>220</v>
      </c>
      <c r="I170" s="575">
        <v>160</v>
      </c>
      <c r="J170" s="575">
        <v>240</v>
      </c>
      <c r="K170" s="575">
        <v>240</v>
      </c>
      <c r="L170" s="49" t="s">
        <v>14</v>
      </c>
    </row>
    <row r="171" spans="1:14" ht="130.5" customHeight="1" x14ac:dyDescent="0.45">
      <c r="A171" s="770"/>
      <c r="B171" s="778" t="s">
        <v>184</v>
      </c>
      <c r="C171" s="896" t="s">
        <v>304</v>
      </c>
      <c r="D171" s="778" t="s">
        <v>10</v>
      </c>
      <c r="E171" s="776" t="s">
        <v>518</v>
      </c>
      <c r="F171" s="316"/>
      <c r="G171" s="314">
        <f>G172+G173</f>
        <v>7626.1</v>
      </c>
      <c r="H171" s="92">
        <v>0</v>
      </c>
      <c r="I171" s="92">
        <v>0</v>
      </c>
      <c r="J171" s="92">
        <v>0</v>
      </c>
      <c r="K171" s="92">
        <v>0</v>
      </c>
      <c r="L171" s="891" t="s">
        <v>64</v>
      </c>
      <c r="N171" s="414"/>
    </row>
    <row r="172" spans="1:14" ht="57.75" customHeight="1" x14ac:dyDescent="0.2">
      <c r="A172" s="770"/>
      <c r="B172" s="779"/>
      <c r="C172" s="897"/>
      <c r="D172" s="779"/>
      <c r="E172" s="777"/>
      <c r="F172" s="317" t="s">
        <v>420</v>
      </c>
      <c r="G172" s="318">
        <v>3509.5</v>
      </c>
      <c r="H172" s="319">
        <v>0</v>
      </c>
      <c r="I172" s="319">
        <v>0</v>
      </c>
      <c r="J172" s="319">
        <v>0</v>
      </c>
      <c r="K172" s="319">
        <v>0</v>
      </c>
      <c r="L172" s="900"/>
    </row>
    <row r="173" spans="1:14" ht="119.25" customHeight="1" x14ac:dyDescent="0.2">
      <c r="A173" s="770"/>
      <c r="B173" s="780"/>
      <c r="C173" s="898"/>
      <c r="D173" s="780"/>
      <c r="E173" s="899"/>
      <c r="F173" s="320" t="s">
        <v>421</v>
      </c>
      <c r="G173" s="318">
        <v>4116.6000000000004</v>
      </c>
      <c r="H173" s="319">
        <v>0</v>
      </c>
      <c r="I173" s="319">
        <v>0</v>
      </c>
      <c r="J173" s="319">
        <v>0</v>
      </c>
      <c r="K173" s="319">
        <v>0</v>
      </c>
      <c r="L173" s="892"/>
    </row>
    <row r="174" spans="1:14" ht="45" customHeight="1" x14ac:dyDescent="0.2">
      <c r="A174" s="737"/>
      <c r="B174" s="305" t="s">
        <v>25</v>
      </c>
      <c r="C174" s="490"/>
      <c r="D174" s="487"/>
      <c r="E174" s="490"/>
      <c r="F174" s="502"/>
      <c r="G174" s="306">
        <f>G170+G171</f>
        <v>7786.1</v>
      </c>
      <c r="H174" s="306">
        <f t="shared" ref="H174:K174" si="9">H170+H171</f>
        <v>220</v>
      </c>
      <c r="I174" s="306">
        <f t="shared" si="9"/>
        <v>160</v>
      </c>
      <c r="J174" s="306">
        <f t="shared" si="9"/>
        <v>240</v>
      </c>
      <c r="K174" s="306">
        <f t="shared" si="9"/>
        <v>240</v>
      </c>
      <c r="L174" s="512"/>
      <c r="M174" s="385"/>
    </row>
    <row r="175" spans="1:14" ht="44.25" customHeight="1" x14ac:dyDescent="0.2">
      <c r="A175" s="296"/>
      <c r="B175" s="815" t="s">
        <v>231</v>
      </c>
      <c r="C175" s="815"/>
      <c r="D175" s="815"/>
      <c r="E175" s="815"/>
      <c r="F175" s="815"/>
      <c r="G175" s="815"/>
      <c r="H175" s="815"/>
      <c r="I175" s="815"/>
      <c r="J175" s="815"/>
      <c r="K175" s="815"/>
      <c r="L175" s="816"/>
    </row>
    <row r="176" spans="1:14" ht="320.25" customHeight="1" x14ac:dyDescent="0.2">
      <c r="A176" s="738" t="s">
        <v>232</v>
      </c>
      <c r="B176" s="897" t="s">
        <v>483</v>
      </c>
      <c r="C176" s="649" t="s">
        <v>480</v>
      </c>
      <c r="D176" s="307" t="s">
        <v>10</v>
      </c>
      <c r="E176" s="499" t="s">
        <v>6</v>
      </c>
      <c r="F176" s="525" t="s">
        <v>13</v>
      </c>
      <c r="G176" s="308">
        <v>284</v>
      </c>
      <c r="H176" s="309">
        <v>4727.8</v>
      </c>
      <c r="I176" s="576">
        <v>8345.6</v>
      </c>
      <c r="J176" s="576">
        <v>8100</v>
      </c>
      <c r="K176" s="576">
        <v>8667</v>
      </c>
      <c r="L176" s="903" t="s">
        <v>14</v>
      </c>
    </row>
    <row r="177" spans="1:14" ht="218.25" customHeight="1" x14ac:dyDescent="0.45">
      <c r="A177" s="738"/>
      <c r="B177" s="898"/>
      <c r="C177" s="93" t="s">
        <v>442</v>
      </c>
      <c r="D177" s="94" t="s">
        <v>10</v>
      </c>
      <c r="E177" s="461" t="s">
        <v>516</v>
      </c>
      <c r="F177" s="122" t="s">
        <v>66</v>
      </c>
      <c r="G177" s="55">
        <v>8272.2999999999993</v>
      </c>
      <c r="H177" s="51">
        <v>2521.1999999999998</v>
      </c>
      <c r="I177" s="51">
        <v>0</v>
      </c>
      <c r="J177" s="51">
        <v>0</v>
      </c>
      <c r="K177" s="51">
        <v>0</v>
      </c>
      <c r="L177" s="757"/>
      <c r="N177" s="412"/>
    </row>
    <row r="178" spans="1:14" ht="104.25" customHeight="1" x14ac:dyDescent="0.45">
      <c r="A178" s="738"/>
      <c r="B178" s="778" t="s">
        <v>530</v>
      </c>
      <c r="C178" s="488" t="s">
        <v>286</v>
      </c>
      <c r="D178" s="486" t="s">
        <v>10</v>
      </c>
      <c r="E178" s="486" t="s">
        <v>228</v>
      </c>
      <c r="F178" s="349" t="s">
        <v>30</v>
      </c>
      <c r="G178" s="486"/>
      <c r="H178" s="486"/>
      <c r="I178" s="486"/>
      <c r="J178" s="486"/>
      <c r="K178" s="486"/>
      <c r="L178" s="778" t="s">
        <v>65</v>
      </c>
      <c r="N178" s="412"/>
    </row>
    <row r="179" spans="1:14" ht="221.25" customHeight="1" x14ac:dyDescent="0.45">
      <c r="A179" s="738"/>
      <c r="B179" s="779"/>
      <c r="C179" s="592" t="s">
        <v>287</v>
      </c>
      <c r="D179" s="487" t="s">
        <v>10</v>
      </c>
      <c r="E179" s="462" t="s">
        <v>512</v>
      </c>
      <c r="F179" s="310" t="s">
        <v>267</v>
      </c>
      <c r="G179" s="486"/>
      <c r="H179" s="486"/>
      <c r="I179" s="486"/>
      <c r="J179" s="486"/>
      <c r="K179" s="486"/>
      <c r="L179" s="780"/>
      <c r="N179" s="412"/>
    </row>
    <row r="180" spans="1:14" ht="322.5" customHeight="1" x14ac:dyDescent="0.45">
      <c r="A180" s="777"/>
      <c r="B180" s="779"/>
      <c r="C180" s="580" t="s">
        <v>472</v>
      </c>
      <c r="D180" s="487" t="s">
        <v>10</v>
      </c>
      <c r="E180" s="371" t="s">
        <v>554</v>
      </c>
      <c r="F180" s="493" t="s">
        <v>250</v>
      </c>
      <c r="G180" s="619">
        <v>1328.9</v>
      </c>
      <c r="H180" s="619"/>
      <c r="I180" s="620">
        <f>15303.6+1644.7</f>
        <v>16948.3</v>
      </c>
      <c r="J180" s="620">
        <v>10092</v>
      </c>
      <c r="K180" s="620"/>
      <c r="L180" s="446" t="s">
        <v>251</v>
      </c>
      <c r="N180" s="412"/>
    </row>
    <row r="181" spans="1:14" ht="409.5" customHeight="1" x14ac:dyDescent="0.45">
      <c r="A181" s="777"/>
      <c r="B181" s="779"/>
      <c r="C181" s="904" t="s">
        <v>513</v>
      </c>
      <c r="D181" s="823">
        <v>2023</v>
      </c>
      <c r="E181" s="823" t="s">
        <v>492</v>
      </c>
      <c r="F181" s="823" t="s">
        <v>13</v>
      </c>
      <c r="G181" s="823"/>
      <c r="H181" s="823"/>
      <c r="I181" s="901">
        <v>237.6</v>
      </c>
      <c r="J181" s="902">
        <v>640</v>
      </c>
      <c r="K181" s="901">
        <v>684.8</v>
      </c>
      <c r="L181" s="823" t="s">
        <v>14</v>
      </c>
      <c r="N181" s="412"/>
    </row>
    <row r="182" spans="1:14" ht="144" customHeight="1" x14ac:dyDescent="0.45">
      <c r="A182" s="777"/>
      <c r="B182" s="780"/>
      <c r="C182" s="904"/>
      <c r="D182" s="823"/>
      <c r="E182" s="823"/>
      <c r="F182" s="823"/>
      <c r="G182" s="823"/>
      <c r="H182" s="823"/>
      <c r="I182" s="901"/>
      <c r="J182" s="902"/>
      <c r="K182" s="901"/>
      <c r="L182" s="823"/>
      <c r="N182" s="412"/>
    </row>
    <row r="183" spans="1:14" ht="40.5" customHeight="1" x14ac:dyDescent="0.45">
      <c r="A183" s="777"/>
      <c r="B183" s="402" t="s">
        <v>25</v>
      </c>
      <c r="C183" s="403"/>
      <c r="D183" s="404"/>
      <c r="E183" s="405"/>
      <c r="F183" s="242"/>
      <c r="G183" s="406">
        <f>G179+G177+G176+G178+G181+G180</f>
        <v>9885.1999999999989</v>
      </c>
      <c r="H183" s="406">
        <f t="shared" ref="H183:K183" si="10">H179+H177+H176+H178+H181+H180</f>
        <v>7249</v>
      </c>
      <c r="I183" s="406">
        <f t="shared" si="10"/>
        <v>25531.5</v>
      </c>
      <c r="J183" s="406">
        <f t="shared" si="10"/>
        <v>18832</v>
      </c>
      <c r="K183" s="406">
        <f t="shared" si="10"/>
        <v>9351.7999999999993</v>
      </c>
      <c r="L183" s="501"/>
      <c r="M183" s="383"/>
      <c r="N183" s="412"/>
    </row>
    <row r="184" spans="1:14" ht="93" customHeight="1" x14ac:dyDescent="0.45">
      <c r="A184" s="806" t="s">
        <v>533</v>
      </c>
      <c r="B184" s="806"/>
      <c r="C184" s="806"/>
      <c r="D184" s="806"/>
      <c r="E184" s="806"/>
      <c r="F184" s="806"/>
      <c r="G184" s="806"/>
      <c r="H184" s="806"/>
      <c r="I184" s="806"/>
      <c r="J184" s="806"/>
      <c r="K184" s="806"/>
      <c r="L184" s="806"/>
      <c r="N184" s="412"/>
    </row>
    <row r="185" spans="1:14" ht="403.5" customHeight="1" x14ac:dyDescent="0.2">
      <c r="A185" s="770" t="s">
        <v>239</v>
      </c>
      <c r="B185" s="771" t="s">
        <v>535</v>
      </c>
      <c r="C185" s="488" t="s">
        <v>288</v>
      </c>
      <c r="D185" s="494" t="s">
        <v>10</v>
      </c>
      <c r="E185" s="507" t="s">
        <v>557</v>
      </c>
      <c r="F185" s="349" t="s">
        <v>30</v>
      </c>
      <c r="G185" s="494"/>
      <c r="H185" s="494"/>
      <c r="I185" s="494"/>
      <c r="J185" s="494"/>
      <c r="K185" s="494"/>
      <c r="L185" s="517" t="s">
        <v>580</v>
      </c>
    </row>
    <row r="186" spans="1:14" ht="388.5" customHeight="1" x14ac:dyDescent="0.2">
      <c r="A186" s="770"/>
      <c r="B186" s="771"/>
      <c r="C186" s="488" t="s">
        <v>581</v>
      </c>
      <c r="D186" s="494" t="s">
        <v>10</v>
      </c>
      <c r="E186" s="507" t="s">
        <v>557</v>
      </c>
      <c r="F186" s="349" t="s">
        <v>30</v>
      </c>
      <c r="G186" s="494"/>
      <c r="H186" s="494"/>
      <c r="I186" s="494"/>
      <c r="J186" s="494"/>
      <c r="K186" s="494"/>
      <c r="L186" s="517" t="s">
        <v>582</v>
      </c>
    </row>
    <row r="187" spans="1:14" ht="168" customHeight="1" x14ac:dyDescent="0.2">
      <c r="A187" s="770"/>
      <c r="B187" s="771" t="s">
        <v>514</v>
      </c>
      <c r="C187" s="53" t="s">
        <v>470</v>
      </c>
      <c r="D187" s="504" t="s">
        <v>10</v>
      </c>
      <c r="E187" s="483" t="s">
        <v>555</v>
      </c>
      <c r="F187" s="41" t="s">
        <v>13</v>
      </c>
      <c r="G187" s="51">
        <v>215</v>
      </c>
      <c r="H187" s="51">
        <v>281.39999999999998</v>
      </c>
      <c r="I187" s="563">
        <v>451.4</v>
      </c>
      <c r="J187" s="563">
        <v>1000</v>
      </c>
      <c r="K187" s="563">
        <v>452.2</v>
      </c>
      <c r="L187" s="772" t="s">
        <v>515</v>
      </c>
    </row>
    <row r="188" spans="1:14" ht="320.25" customHeight="1" x14ac:dyDescent="0.2">
      <c r="A188" s="770"/>
      <c r="B188" s="771"/>
      <c r="C188" s="53" t="s">
        <v>471</v>
      </c>
      <c r="D188" s="504" t="s">
        <v>10</v>
      </c>
      <c r="E188" s="483" t="s">
        <v>555</v>
      </c>
      <c r="F188" s="41" t="s">
        <v>13</v>
      </c>
      <c r="G188" s="51">
        <v>326.8</v>
      </c>
      <c r="H188" s="51">
        <v>979</v>
      </c>
      <c r="I188" s="563">
        <v>2330.8000000000002</v>
      </c>
      <c r="J188" s="563">
        <v>2849.9</v>
      </c>
      <c r="K188" s="563">
        <v>3049.4</v>
      </c>
      <c r="L188" s="772"/>
    </row>
    <row r="189" spans="1:14" ht="352.5" customHeight="1" x14ac:dyDescent="0.2">
      <c r="A189" s="770"/>
      <c r="B189" s="771" t="s">
        <v>583</v>
      </c>
      <c r="C189" s="488" t="s">
        <v>584</v>
      </c>
      <c r="D189" s="486" t="s">
        <v>10</v>
      </c>
      <c r="E189" s="507" t="s">
        <v>556</v>
      </c>
      <c r="F189" s="349" t="s">
        <v>30</v>
      </c>
      <c r="G189" s="486"/>
      <c r="H189" s="486"/>
      <c r="I189" s="486"/>
      <c r="J189" s="486"/>
      <c r="K189" s="486"/>
      <c r="L189" s="517" t="s">
        <v>586</v>
      </c>
    </row>
    <row r="190" spans="1:14" ht="408.75" customHeight="1" x14ac:dyDescent="0.2">
      <c r="A190" s="770"/>
      <c r="B190" s="771"/>
      <c r="C190" s="488" t="s">
        <v>585</v>
      </c>
      <c r="D190" s="486" t="s">
        <v>10</v>
      </c>
      <c r="E190" s="507" t="s">
        <v>558</v>
      </c>
      <c r="F190" s="494" t="s">
        <v>30</v>
      </c>
      <c r="G190" s="486"/>
      <c r="H190" s="486"/>
      <c r="I190" s="486"/>
      <c r="J190" s="486"/>
      <c r="K190" s="486"/>
      <c r="L190" s="517" t="s">
        <v>587</v>
      </c>
    </row>
    <row r="191" spans="1:14" ht="261" customHeight="1" x14ac:dyDescent="0.2">
      <c r="A191" s="770"/>
      <c r="B191" s="771"/>
      <c r="C191" s="488" t="s">
        <v>188</v>
      </c>
      <c r="D191" s="486" t="s">
        <v>10</v>
      </c>
      <c r="E191" s="510" t="s">
        <v>559</v>
      </c>
      <c r="F191" s="494" t="s">
        <v>30</v>
      </c>
      <c r="G191" s="486"/>
      <c r="H191" s="486"/>
      <c r="I191" s="486"/>
      <c r="J191" s="486"/>
      <c r="K191" s="486"/>
      <c r="L191" s="517" t="s">
        <v>83</v>
      </c>
    </row>
    <row r="192" spans="1:14" ht="255" customHeight="1" x14ac:dyDescent="0.2">
      <c r="A192" s="770"/>
      <c r="B192" s="488" t="s">
        <v>189</v>
      </c>
      <c r="C192" s="496" t="s">
        <v>490</v>
      </c>
      <c r="D192" s="483" t="s">
        <v>10</v>
      </c>
      <c r="E192" s="231" t="s">
        <v>554</v>
      </c>
      <c r="F192" s="483" t="s">
        <v>13</v>
      </c>
      <c r="G192" s="483">
        <v>682.8</v>
      </c>
      <c r="H192" s="483">
        <v>725.2</v>
      </c>
      <c r="I192" s="577">
        <v>2017.7</v>
      </c>
      <c r="J192" s="577">
        <v>5327.2</v>
      </c>
      <c r="K192" s="577">
        <v>5700.6</v>
      </c>
      <c r="L192" s="495" t="s">
        <v>491</v>
      </c>
    </row>
    <row r="193" spans="1:14" ht="230.25" customHeight="1" x14ac:dyDescent="0.2">
      <c r="A193" s="770"/>
      <c r="B193" s="488" t="s">
        <v>190</v>
      </c>
      <c r="C193" s="488" t="s">
        <v>191</v>
      </c>
      <c r="D193" s="486" t="s">
        <v>10</v>
      </c>
      <c r="E193" s="496" t="s">
        <v>560</v>
      </c>
      <c r="F193" s="486" t="s">
        <v>33</v>
      </c>
      <c r="G193" s="486"/>
      <c r="H193" s="486"/>
      <c r="I193" s="486"/>
      <c r="J193" s="486"/>
      <c r="K193" s="486"/>
      <c r="L193" s="517" t="s">
        <v>84</v>
      </c>
    </row>
    <row r="194" spans="1:14" ht="344.25" customHeight="1" x14ac:dyDescent="0.2">
      <c r="A194" s="770"/>
      <c r="B194" s="771" t="s">
        <v>192</v>
      </c>
      <c r="C194" s="488" t="s">
        <v>193</v>
      </c>
      <c r="D194" s="486" t="s">
        <v>10</v>
      </c>
      <c r="E194" s="496" t="s">
        <v>561</v>
      </c>
      <c r="F194" s="486" t="s">
        <v>33</v>
      </c>
      <c r="G194" s="486"/>
      <c r="H194" s="486"/>
      <c r="I194" s="486"/>
      <c r="J194" s="486"/>
      <c r="K194" s="486"/>
      <c r="L194" s="517" t="s">
        <v>85</v>
      </c>
    </row>
    <row r="195" spans="1:14" ht="320.25" customHeight="1" x14ac:dyDescent="0.45">
      <c r="A195" s="770"/>
      <c r="B195" s="771"/>
      <c r="C195" s="496" t="s">
        <v>252</v>
      </c>
      <c r="D195" s="486" t="s">
        <v>10</v>
      </c>
      <c r="E195" s="482" t="s">
        <v>554</v>
      </c>
      <c r="F195" s="483" t="s">
        <v>250</v>
      </c>
      <c r="G195" s="621">
        <v>9004.6</v>
      </c>
      <c r="H195" s="621"/>
      <c r="I195" s="622">
        <v>53651</v>
      </c>
      <c r="J195" s="621">
        <v>123617</v>
      </c>
      <c r="K195" s="483"/>
      <c r="L195" s="521" t="s">
        <v>246</v>
      </c>
      <c r="N195" s="413"/>
    </row>
    <row r="196" spans="1:14" ht="327.75" customHeight="1" x14ac:dyDescent="0.45">
      <c r="A196" s="770"/>
      <c r="B196" s="771"/>
      <c r="C196" s="496" t="s">
        <v>473</v>
      </c>
      <c r="D196" s="486" t="s">
        <v>10</v>
      </c>
      <c r="E196" s="541" t="s">
        <v>554</v>
      </c>
      <c r="F196" s="131" t="s">
        <v>250</v>
      </c>
      <c r="G196" s="621">
        <v>3711.9</v>
      </c>
      <c r="H196" s="621"/>
      <c r="I196" s="622">
        <v>16914.3</v>
      </c>
      <c r="J196" s="621">
        <v>14908.4</v>
      </c>
      <c r="K196" s="483"/>
      <c r="L196" s="151" t="s">
        <v>248</v>
      </c>
      <c r="N196" s="413"/>
    </row>
    <row r="197" spans="1:14" ht="298.5" customHeight="1" x14ac:dyDescent="0.2">
      <c r="A197" s="770"/>
      <c r="B197" s="771"/>
      <c r="C197" s="496" t="s">
        <v>493</v>
      </c>
      <c r="D197" s="486" t="s">
        <v>488</v>
      </c>
      <c r="E197" s="533" t="s">
        <v>516</v>
      </c>
      <c r="F197" s="131" t="s">
        <v>548</v>
      </c>
      <c r="G197" s="621"/>
      <c r="H197" s="623">
        <v>100000</v>
      </c>
      <c r="I197" s="624">
        <v>248472.5</v>
      </c>
      <c r="J197" s="621"/>
      <c r="K197" s="483"/>
      <c r="L197" s="521" t="s">
        <v>487</v>
      </c>
    </row>
    <row r="198" spans="1:14" ht="300.75" customHeight="1" x14ac:dyDescent="0.2">
      <c r="A198" s="770"/>
      <c r="B198" s="488" t="s">
        <v>294</v>
      </c>
      <c r="C198" s="488" t="s">
        <v>588</v>
      </c>
      <c r="D198" s="486" t="s">
        <v>10</v>
      </c>
      <c r="E198" s="542" t="s">
        <v>562</v>
      </c>
      <c r="F198" s="486" t="s">
        <v>33</v>
      </c>
      <c r="G198" s="486"/>
      <c r="H198" s="486"/>
      <c r="I198" s="486"/>
      <c r="J198" s="486"/>
      <c r="K198" s="486"/>
      <c r="L198" s="906" t="s">
        <v>67</v>
      </c>
    </row>
    <row r="199" spans="1:14" ht="297" customHeight="1" x14ac:dyDescent="0.2">
      <c r="A199" s="770"/>
      <c r="B199" s="488"/>
      <c r="C199" s="488" t="s">
        <v>195</v>
      </c>
      <c r="D199" s="486" t="s">
        <v>10</v>
      </c>
      <c r="E199" s="556" t="s">
        <v>562</v>
      </c>
      <c r="F199" s="486" t="s">
        <v>33</v>
      </c>
      <c r="G199" s="486"/>
      <c r="H199" s="486"/>
      <c r="I199" s="486"/>
      <c r="J199" s="486"/>
      <c r="K199" s="486"/>
      <c r="L199" s="906"/>
    </row>
    <row r="200" spans="1:14" ht="366" customHeight="1" x14ac:dyDescent="0.2">
      <c r="A200" s="770"/>
      <c r="B200" s="488"/>
      <c r="C200" s="488" t="s">
        <v>537</v>
      </c>
      <c r="D200" s="486" t="s">
        <v>10</v>
      </c>
      <c r="E200" s="482" t="s">
        <v>562</v>
      </c>
      <c r="F200" s="486" t="s">
        <v>33</v>
      </c>
      <c r="G200" s="486"/>
      <c r="H200" s="486"/>
      <c r="I200" s="486"/>
      <c r="J200" s="486"/>
      <c r="K200" s="486"/>
      <c r="L200" s="906"/>
    </row>
    <row r="201" spans="1:14" ht="256.5" customHeight="1" x14ac:dyDescent="0.2">
      <c r="A201" s="770"/>
      <c r="B201" s="488"/>
      <c r="C201" s="392" t="s">
        <v>301</v>
      </c>
      <c r="D201" s="486" t="s">
        <v>10</v>
      </c>
      <c r="E201" s="510" t="s">
        <v>554</v>
      </c>
      <c r="F201" s="486" t="s">
        <v>13</v>
      </c>
      <c r="G201" s="92">
        <v>556.9</v>
      </c>
      <c r="H201" s="92">
        <v>718.5</v>
      </c>
      <c r="I201" s="575">
        <v>718.5</v>
      </c>
      <c r="J201" s="92">
        <v>0</v>
      </c>
      <c r="K201" s="92">
        <v>0</v>
      </c>
      <c r="L201" s="517" t="s">
        <v>87</v>
      </c>
    </row>
    <row r="202" spans="1:14" ht="298.5" customHeight="1" x14ac:dyDescent="0.45">
      <c r="A202" s="770"/>
      <c r="B202" s="488"/>
      <c r="C202" s="488" t="s">
        <v>290</v>
      </c>
      <c r="D202" s="486" t="s">
        <v>10</v>
      </c>
      <c r="E202" s="481" t="s">
        <v>554</v>
      </c>
      <c r="F202" s="120" t="s">
        <v>66</v>
      </c>
      <c r="G202" s="92">
        <v>881.9</v>
      </c>
      <c r="H202" s="92">
        <v>955.9</v>
      </c>
      <c r="I202" s="92">
        <v>0</v>
      </c>
      <c r="J202" s="92">
        <v>1402.6</v>
      </c>
      <c r="K202" s="92">
        <v>1500.8</v>
      </c>
      <c r="L202" s="517" t="s">
        <v>291</v>
      </c>
      <c r="N202" s="414"/>
    </row>
    <row r="203" spans="1:14" ht="204.75" customHeight="1" x14ac:dyDescent="0.2">
      <c r="A203" s="770"/>
      <c r="B203" s="778" t="s">
        <v>589</v>
      </c>
      <c r="C203" s="287" t="s">
        <v>292</v>
      </c>
      <c r="D203" s="486" t="s">
        <v>10</v>
      </c>
      <c r="E203" s="645" t="s">
        <v>563</v>
      </c>
      <c r="F203" s="517" t="s">
        <v>33</v>
      </c>
      <c r="G203" s="486"/>
      <c r="H203" s="486"/>
      <c r="I203" s="486"/>
      <c r="J203" s="486"/>
      <c r="K203" s="486"/>
      <c r="L203" s="517" t="s">
        <v>590</v>
      </c>
    </row>
    <row r="204" spans="1:14" ht="409.5" customHeight="1" x14ac:dyDescent="0.2">
      <c r="A204" s="770"/>
      <c r="B204" s="780"/>
      <c r="C204" s="488" t="s">
        <v>293</v>
      </c>
      <c r="D204" s="486" t="s">
        <v>10</v>
      </c>
      <c r="E204" s="540" t="s">
        <v>564</v>
      </c>
      <c r="F204" s="349" t="s">
        <v>30</v>
      </c>
      <c r="G204" s="486"/>
      <c r="H204" s="486"/>
      <c r="I204" s="486"/>
      <c r="J204" s="486"/>
      <c r="K204" s="486"/>
      <c r="L204" s="517" t="s">
        <v>86</v>
      </c>
    </row>
    <row r="205" spans="1:14" ht="228" customHeight="1" x14ac:dyDescent="0.2">
      <c r="A205" s="770"/>
      <c r="B205" s="67"/>
      <c r="C205" s="488" t="s">
        <v>229</v>
      </c>
      <c r="D205" s="486" t="s">
        <v>10</v>
      </c>
      <c r="E205" s="540" t="s">
        <v>564</v>
      </c>
      <c r="F205" s="517" t="s">
        <v>33</v>
      </c>
      <c r="G205" s="486"/>
      <c r="H205" s="486"/>
      <c r="I205" s="486"/>
      <c r="J205" s="486"/>
      <c r="K205" s="486"/>
      <c r="L205" s="517" t="s">
        <v>88</v>
      </c>
    </row>
    <row r="206" spans="1:14" ht="200.25" customHeight="1" x14ac:dyDescent="0.2">
      <c r="A206" s="770"/>
      <c r="B206" s="771" t="s">
        <v>295</v>
      </c>
      <c r="C206" s="488" t="s">
        <v>197</v>
      </c>
      <c r="D206" s="486" t="s">
        <v>10</v>
      </c>
      <c r="E206" s="540" t="s">
        <v>565</v>
      </c>
      <c r="F206" s="517" t="s">
        <v>33</v>
      </c>
      <c r="G206" s="486"/>
      <c r="H206" s="486"/>
      <c r="I206" s="486"/>
      <c r="J206" s="486"/>
      <c r="K206" s="486"/>
      <c r="L206" s="517" t="s">
        <v>70</v>
      </c>
    </row>
    <row r="207" spans="1:14" ht="150" customHeight="1" x14ac:dyDescent="0.2">
      <c r="A207" s="770"/>
      <c r="B207" s="771"/>
      <c r="C207" s="67" t="s">
        <v>198</v>
      </c>
      <c r="D207" s="486" t="s">
        <v>10</v>
      </c>
      <c r="E207" s="483" t="s">
        <v>565</v>
      </c>
      <c r="F207" s="517" t="s">
        <v>33</v>
      </c>
      <c r="G207" s="486"/>
      <c r="H207" s="486"/>
      <c r="I207" s="486"/>
      <c r="J207" s="486"/>
      <c r="K207" s="486"/>
      <c r="L207" s="517" t="s">
        <v>70</v>
      </c>
    </row>
    <row r="208" spans="1:14" ht="200.25" customHeight="1" x14ac:dyDescent="0.2">
      <c r="A208" s="770"/>
      <c r="B208" s="771"/>
      <c r="C208" s="67" t="s">
        <v>199</v>
      </c>
      <c r="D208" s="486" t="s">
        <v>10</v>
      </c>
      <c r="E208" s="483" t="s">
        <v>565</v>
      </c>
      <c r="F208" s="517" t="s">
        <v>33</v>
      </c>
      <c r="G208" s="486"/>
      <c r="H208" s="486"/>
      <c r="I208" s="486"/>
      <c r="J208" s="486"/>
      <c r="K208" s="486"/>
      <c r="L208" s="517" t="s">
        <v>71</v>
      </c>
    </row>
    <row r="209" spans="1:14" ht="270" customHeight="1" x14ac:dyDescent="0.2">
      <c r="A209" s="770"/>
      <c r="B209" s="771"/>
      <c r="C209" s="488" t="s">
        <v>200</v>
      </c>
      <c r="D209" s="486" t="s">
        <v>10</v>
      </c>
      <c r="E209" s="483" t="s">
        <v>565</v>
      </c>
      <c r="F209" s="517" t="s">
        <v>33</v>
      </c>
      <c r="G209" s="486"/>
      <c r="H209" s="486"/>
      <c r="I209" s="486"/>
      <c r="J209" s="486"/>
      <c r="K209" s="486"/>
      <c r="L209" s="517" t="s">
        <v>70</v>
      </c>
    </row>
    <row r="210" spans="1:14" ht="149.25" customHeight="1" x14ac:dyDescent="0.2">
      <c r="A210" s="770"/>
      <c r="B210" s="771"/>
      <c r="C210" s="488" t="s">
        <v>201</v>
      </c>
      <c r="D210" s="486" t="s">
        <v>10</v>
      </c>
      <c r="E210" s="483" t="s">
        <v>565</v>
      </c>
      <c r="F210" s="517" t="s">
        <v>33</v>
      </c>
      <c r="G210" s="486"/>
      <c r="H210" s="486"/>
      <c r="I210" s="486"/>
      <c r="J210" s="486"/>
      <c r="K210" s="486"/>
      <c r="L210" s="517" t="s">
        <v>70</v>
      </c>
    </row>
    <row r="211" spans="1:14" ht="321" customHeight="1" x14ac:dyDescent="0.2">
      <c r="A211" s="770"/>
      <c r="B211" s="488" t="s">
        <v>202</v>
      </c>
      <c r="C211" s="287" t="s">
        <v>591</v>
      </c>
      <c r="D211" s="486" t="s">
        <v>10</v>
      </c>
      <c r="E211" s="483" t="s">
        <v>566</v>
      </c>
      <c r="F211" s="349" t="s">
        <v>30</v>
      </c>
      <c r="G211" s="486"/>
      <c r="H211" s="486"/>
      <c r="I211" s="486"/>
      <c r="J211" s="486"/>
      <c r="K211" s="486"/>
      <c r="L211" s="517" t="s">
        <v>89</v>
      </c>
    </row>
    <row r="212" spans="1:14" ht="190.5" customHeight="1" x14ac:dyDescent="0.2">
      <c r="A212" s="770"/>
      <c r="B212" s="488" t="s">
        <v>204</v>
      </c>
      <c r="C212" s="287" t="s">
        <v>205</v>
      </c>
      <c r="D212" s="486" t="s">
        <v>10</v>
      </c>
      <c r="E212" s="483" t="s">
        <v>567</v>
      </c>
      <c r="F212" s="349" t="s">
        <v>30</v>
      </c>
      <c r="G212" s="486"/>
      <c r="H212" s="486"/>
      <c r="I212" s="486"/>
      <c r="J212" s="486"/>
      <c r="K212" s="486"/>
      <c r="L212" s="517" t="s">
        <v>72</v>
      </c>
    </row>
    <row r="213" spans="1:14" ht="253.5" customHeight="1" x14ac:dyDescent="0.2">
      <c r="A213" s="770"/>
      <c r="B213" s="488" t="s">
        <v>296</v>
      </c>
      <c r="C213" s="488" t="s">
        <v>592</v>
      </c>
      <c r="D213" s="486" t="s">
        <v>10</v>
      </c>
      <c r="E213" s="555" t="s">
        <v>568</v>
      </c>
      <c r="F213" s="349" t="s">
        <v>30</v>
      </c>
      <c r="G213" s="486"/>
      <c r="H213" s="486"/>
      <c r="I213" s="486"/>
      <c r="J213" s="486"/>
      <c r="K213" s="486"/>
      <c r="L213" s="517" t="s">
        <v>593</v>
      </c>
    </row>
    <row r="214" spans="1:14" ht="315.75" customHeight="1" x14ac:dyDescent="0.2">
      <c r="A214" s="770"/>
      <c r="B214" s="771" t="s">
        <v>594</v>
      </c>
      <c r="C214" s="488" t="s">
        <v>595</v>
      </c>
      <c r="D214" s="486" t="s">
        <v>10</v>
      </c>
      <c r="E214" s="643" t="s">
        <v>569</v>
      </c>
      <c r="F214" s="517" t="s">
        <v>33</v>
      </c>
      <c r="G214" s="486"/>
      <c r="H214" s="486"/>
      <c r="I214" s="486"/>
      <c r="J214" s="486"/>
      <c r="K214" s="486"/>
      <c r="L214" s="517" t="s">
        <v>596</v>
      </c>
    </row>
    <row r="215" spans="1:14" ht="266.25" customHeight="1" x14ac:dyDescent="0.2">
      <c r="A215" s="770"/>
      <c r="B215" s="771"/>
      <c r="C215" s="488" t="s">
        <v>209</v>
      </c>
      <c r="D215" s="486" t="s">
        <v>10</v>
      </c>
      <c r="E215" s="482" t="s">
        <v>570</v>
      </c>
      <c r="F215" s="349" t="s">
        <v>30</v>
      </c>
      <c r="G215" s="486"/>
      <c r="H215" s="486"/>
      <c r="I215" s="486"/>
      <c r="J215" s="486"/>
      <c r="K215" s="486"/>
      <c r="L215" s="517" t="s">
        <v>92</v>
      </c>
    </row>
    <row r="216" spans="1:14" ht="163.5" customHeight="1" x14ac:dyDescent="0.2">
      <c r="A216" s="770"/>
      <c r="B216" s="771"/>
      <c r="C216" s="547" t="s">
        <v>597</v>
      </c>
      <c r="D216" s="486" t="s">
        <v>10</v>
      </c>
      <c r="E216" s="533" t="s">
        <v>571</v>
      </c>
      <c r="F216" s="349" t="s">
        <v>30</v>
      </c>
      <c r="G216" s="486"/>
      <c r="H216" s="486"/>
      <c r="I216" s="486"/>
      <c r="J216" s="486"/>
      <c r="K216" s="486"/>
      <c r="L216" s="517" t="s">
        <v>73</v>
      </c>
    </row>
    <row r="217" spans="1:14" ht="221.25" customHeight="1" x14ac:dyDescent="0.2">
      <c r="A217" s="770"/>
      <c r="B217" s="771"/>
      <c r="C217" s="551" t="s">
        <v>211</v>
      </c>
      <c r="D217" s="486" t="s">
        <v>10</v>
      </c>
      <c r="E217" s="556" t="s">
        <v>570</v>
      </c>
      <c r="F217" s="349" t="s">
        <v>30</v>
      </c>
      <c r="G217" s="486"/>
      <c r="H217" s="486"/>
      <c r="I217" s="486"/>
      <c r="J217" s="486"/>
      <c r="K217" s="486"/>
      <c r="L217" s="517" t="s">
        <v>74</v>
      </c>
    </row>
    <row r="218" spans="1:14" ht="221.25" customHeight="1" x14ac:dyDescent="0.2">
      <c r="A218" s="770"/>
      <c r="B218" s="771"/>
      <c r="C218" s="488" t="s">
        <v>598</v>
      </c>
      <c r="D218" s="486" t="s">
        <v>10</v>
      </c>
      <c r="E218" s="556" t="s">
        <v>572</v>
      </c>
      <c r="F218" s="517" t="s">
        <v>33</v>
      </c>
      <c r="G218" s="486"/>
      <c r="H218" s="486"/>
      <c r="I218" s="486"/>
      <c r="J218" s="486"/>
      <c r="K218" s="486"/>
      <c r="L218" s="517" t="s">
        <v>596</v>
      </c>
    </row>
    <row r="219" spans="1:14" ht="225.75" customHeight="1" x14ac:dyDescent="0.2">
      <c r="A219" s="770"/>
      <c r="B219" s="771" t="s">
        <v>213</v>
      </c>
      <c r="C219" s="304" t="s">
        <v>214</v>
      </c>
      <c r="D219" s="486" t="s">
        <v>10</v>
      </c>
      <c r="E219" s="507" t="s">
        <v>555</v>
      </c>
      <c r="F219" s="517" t="s">
        <v>13</v>
      </c>
      <c r="G219" s="92">
        <v>238</v>
      </c>
      <c r="H219" s="92">
        <v>396.6</v>
      </c>
      <c r="I219" s="92">
        <v>0</v>
      </c>
      <c r="J219" s="92">
        <v>0</v>
      </c>
      <c r="K219" s="92">
        <v>0</v>
      </c>
      <c r="L219" s="770" t="s">
        <v>93</v>
      </c>
    </row>
    <row r="220" spans="1:14" ht="324.75" customHeight="1" x14ac:dyDescent="0.45">
      <c r="A220" s="770"/>
      <c r="B220" s="771"/>
      <c r="C220" s="488" t="s">
        <v>215</v>
      </c>
      <c r="D220" s="486" t="s">
        <v>10</v>
      </c>
      <c r="E220" s="542" t="s">
        <v>554</v>
      </c>
      <c r="F220" s="120" t="s">
        <v>66</v>
      </c>
      <c r="G220" s="92">
        <v>1341.9</v>
      </c>
      <c r="H220" s="92">
        <v>1405.8</v>
      </c>
      <c r="I220" s="92">
        <v>0</v>
      </c>
      <c r="J220" s="92">
        <v>1554.3</v>
      </c>
      <c r="K220" s="92">
        <v>1663.1</v>
      </c>
      <c r="L220" s="770"/>
      <c r="N220" s="414"/>
    </row>
    <row r="221" spans="1:14" ht="315.75" customHeight="1" x14ac:dyDescent="0.45">
      <c r="A221" s="770"/>
      <c r="B221" s="771"/>
      <c r="C221" s="489" t="s">
        <v>413</v>
      </c>
      <c r="D221" s="494" t="s">
        <v>10</v>
      </c>
      <c r="E221" s="542" t="s">
        <v>554</v>
      </c>
      <c r="F221" s="121" t="s">
        <v>66</v>
      </c>
      <c r="G221" s="92">
        <v>410.5</v>
      </c>
      <c r="H221" s="92">
        <v>680.2</v>
      </c>
      <c r="I221" s="92">
        <v>406.6</v>
      </c>
      <c r="J221" s="92">
        <v>1526.3</v>
      </c>
      <c r="K221" s="92">
        <v>1633.1</v>
      </c>
      <c r="L221" s="770"/>
      <c r="N221" s="414"/>
    </row>
    <row r="222" spans="1:14" ht="234" customHeight="1" x14ac:dyDescent="0.45">
      <c r="A222" s="770"/>
      <c r="B222" s="771"/>
      <c r="C222" s="488" t="s">
        <v>495</v>
      </c>
      <c r="D222" s="494" t="s">
        <v>10</v>
      </c>
      <c r="E222" s="553" t="s">
        <v>554</v>
      </c>
      <c r="F222" s="121" t="s">
        <v>66</v>
      </c>
      <c r="G222" s="625">
        <v>4012.2</v>
      </c>
      <c r="H222" s="625">
        <v>3066.9</v>
      </c>
      <c r="I222" s="626">
        <v>8462.1</v>
      </c>
      <c r="J222" s="626">
        <v>7282.7</v>
      </c>
      <c r="K222" s="626">
        <v>0</v>
      </c>
      <c r="L222" s="770"/>
      <c r="N222" s="414"/>
    </row>
    <row r="223" spans="1:14" ht="341.25" customHeight="1" x14ac:dyDescent="0.2">
      <c r="A223" s="770"/>
      <c r="B223" s="771"/>
      <c r="C223" s="552" t="s">
        <v>412</v>
      </c>
      <c r="D223" s="494" t="s">
        <v>10</v>
      </c>
      <c r="E223" s="510" t="s">
        <v>573</v>
      </c>
      <c r="F223" s="494" t="s">
        <v>13</v>
      </c>
      <c r="G223" s="625">
        <v>42</v>
      </c>
      <c r="H223" s="625">
        <v>147.30000000000001</v>
      </c>
      <c r="I223" s="626">
        <v>19</v>
      </c>
      <c r="J223" s="626">
        <v>45</v>
      </c>
      <c r="K223" s="626">
        <v>48.2</v>
      </c>
      <c r="L223" s="770"/>
    </row>
    <row r="224" spans="1:14" ht="33.75" customHeight="1" x14ac:dyDescent="0.2">
      <c r="A224" s="770"/>
      <c r="B224" s="771"/>
      <c r="C224" s="311" t="s">
        <v>416</v>
      </c>
      <c r="D224" s="494"/>
      <c r="E224" s="539"/>
      <c r="F224" s="494"/>
      <c r="G224" s="312">
        <v>21</v>
      </c>
      <c r="H224" s="388">
        <v>52.3</v>
      </c>
      <c r="I224" s="312">
        <v>0</v>
      </c>
      <c r="J224" s="312">
        <v>0</v>
      </c>
      <c r="K224" s="312">
        <v>0</v>
      </c>
      <c r="L224" s="770"/>
    </row>
    <row r="225" spans="1:14" ht="288" customHeight="1" x14ac:dyDescent="0.45">
      <c r="A225" s="770"/>
      <c r="B225" s="771"/>
      <c r="C225" s="287" t="s">
        <v>417</v>
      </c>
      <c r="D225" s="494" t="s">
        <v>10</v>
      </c>
      <c r="E225" s="231" t="s">
        <v>554</v>
      </c>
      <c r="F225" s="494" t="s">
        <v>66</v>
      </c>
      <c r="G225" s="92">
        <v>200</v>
      </c>
      <c r="H225" s="92">
        <v>0</v>
      </c>
      <c r="I225" s="92">
        <v>0</v>
      </c>
      <c r="J225" s="92">
        <v>0</v>
      </c>
      <c r="K225" s="92">
        <v>0</v>
      </c>
      <c r="L225" s="770"/>
      <c r="N225" s="414"/>
    </row>
    <row r="226" spans="1:14" ht="28.5" customHeight="1" x14ac:dyDescent="0.2">
      <c r="A226" s="770"/>
      <c r="B226" s="526" t="s">
        <v>25</v>
      </c>
      <c r="C226" s="53"/>
      <c r="D226" s="500"/>
      <c r="E226" s="500"/>
      <c r="F226" s="298"/>
      <c r="G226" s="150">
        <f>+G220+G219+G202+G201+G192+G188+G187+G218+G217+G216+G215+G214+G213+G212+G211+G210+G209+G207+G208+G206+G204+G203+G205+G185+G189+G186+G190+G191+G193+G194+G195+G197+G199+G200+G198+G221+G222+G223+G225+G196</f>
        <v>21624.500000000004</v>
      </c>
      <c r="H226" s="150">
        <f t="shared" ref="H226:K226" si="11">+H220+H219+H202+H201+H192+H188+H187+H218+H217+H216+H215+H214+H213+H212+H211+H210+H209+H207+H208+H206+H204+H203+H205+H185+H189+H186+H190+H191+H193+H194+H195+H197+H199+H200+H198+H221+H222+H223+H225+H196</f>
        <v>109356.79999999999</v>
      </c>
      <c r="I226" s="150">
        <f t="shared" si="11"/>
        <v>333443.89999999997</v>
      </c>
      <c r="J226" s="150">
        <f t="shared" si="11"/>
        <v>159513.4</v>
      </c>
      <c r="K226" s="150">
        <f t="shared" si="11"/>
        <v>14047.400000000001</v>
      </c>
      <c r="L226" s="500"/>
      <c r="M226" s="383"/>
    </row>
    <row r="227" spans="1:14" ht="44.25" customHeight="1" x14ac:dyDescent="0.2">
      <c r="A227" s="781" t="s">
        <v>138</v>
      </c>
      <c r="B227" s="782"/>
      <c r="C227" s="782"/>
      <c r="D227" s="782"/>
      <c r="E227" s="782"/>
      <c r="F227" s="782"/>
      <c r="G227" s="782"/>
      <c r="H227" s="782"/>
      <c r="I227" s="782"/>
      <c r="J227" s="782"/>
      <c r="K227" s="782"/>
      <c r="L227" s="783"/>
    </row>
    <row r="228" spans="1:14" ht="198.75" customHeight="1" x14ac:dyDescent="0.2">
      <c r="A228" s="771" t="s">
        <v>240</v>
      </c>
      <c r="B228" s="905" t="s">
        <v>216</v>
      </c>
      <c r="C228" s="489" t="s">
        <v>217</v>
      </c>
      <c r="D228" s="494" t="s">
        <v>10</v>
      </c>
      <c r="E228" s="489" t="s">
        <v>263</v>
      </c>
      <c r="F228" s="494" t="s">
        <v>30</v>
      </c>
      <c r="G228" s="489"/>
      <c r="H228" s="489"/>
      <c r="I228" s="489"/>
      <c r="J228" s="489"/>
      <c r="K228" s="489"/>
      <c r="L228" s="489" t="s">
        <v>75</v>
      </c>
    </row>
    <row r="229" spans="1:14" ht="290.25" customHeight="1" x14ac:dyDescent="0.2">
      <c r="A229" s="771"/>
      <c r="B229" s="905"/>
      <c r="C229" s="554" t="s">
        <v>218</v>
      </c>
      <c r="D229" s="494" t="s">
        <v>10</v>
      </c>
      <c r="E229" s="494" t="s">
        <v>540</v>
      </c>
      <c r="F229" s="494" t="s">
        <v>30</v>
      </c>
      <c r="G229" s="489"/>
      <c r="H229" s="489"/>
      <c r="I229" s="489"/>
      <c r="J229" s="489"/>
      <c r="K229" s="489"/>
      <c r="L229" s="489" t="s">
        <v>27</v>
      </c>
    </row>
    <row r="230" spans="1:14" ht="268.5" customHeight="1" x14ac:dyDescent="0.2">
      <c r="A230" s="771"/>
      <c r="B230" s="778" t="s">
        <v>219</v>
      </c>
      <c r="C230" s="547" t="s">
        <v>220</v>
      </c>
      <c r="D230" s="486" t="s">
        <v>10</v>
      </c>
      <c r="E230" s="486" t="s">
        <v>541</v>
      </c>
      <c r="F230" s="494" t="s">
        <v>30</v>
      </c>
      <c r="G230" s="488"/>
      <c r="H230" s="488"/>
      <c r="I230" s="488"/>
      <c r="J230" s="488"/>
      <c r="K230" s="488"/>
      <c r="L230" s="488" t="s">
        <v>28</v>
      </c>
    </row>
    <row r="231" spans="1:14" ht="409.5" customHeight="1" x14ac:dyDescent="0.2">
      <c r="A231" s="771"/>
      <c r="B231" s="779"/>
      <c r="C231" s="879" t="s">
        <v>221</v>
      </c>
      <c r="D231" s="737" t="s">
        <v>10</v>
      </c>
      <c r="E231" s="737" t="s">
        <v>264</v>
      </c>
      <c r="F231" s="909" t="s">
        <v>30</v>
      </c>
      <c r="G231" s="737"/>
      <c r="H231" s="737"/>
      <c r="I231" s="737"/>
      <c r="J231" s="737"/>
      <c r="K231" s="737"/>
      <c r="L231" s="737" t="s">
        <v>29</v>
      </c>
    </row>
    <row r="232" spans="1:14" ht="85.5" customHeight="1" x14ac:dyDescent="0.2">
      <c r="A232" s="771"/>
      <c r="B232" s="780"/>
      <c r="C232" s="881"/>
      <c r="D232" s="739"/>
      <c r="E232" s="739"/>
      <c r="F232" s="910"/>
      <c r="G232" s="739"/>
      <c r="H232" s="739"/>
      <c r="I232" s="739"/>
      <c r="J232" s="739"/>
      <c r="K232" s="739"/>
      <c r="L232" s="739"/>
    </row>
    <row r="233" spans="1:14" ht="408" customHeight="1" x14ac:dyDescent="0.2">
      <c r="A233" s="771"/>
      <c r="B233" s="771" t="s">
        <v>260</v>
      </c>
      <c r="C233" s="771" t="s">
        <v>222</v>
      </c>
      <c r="D233" s="770" t="s">
        <v>10</v>
      </c>
      <c r="E233" s="979" t="s">
        <v>531</v>
      </c>
      <c r="F233" s="908" t="s">
        <v>30</v>
      </c>
      <c r="G233" s="770"/>
      <c r="H233" s="770"/>
      <c r="I233" s="770"/>
      <c r="J233" s="770"/>
      <c r="K233" s="770"/>
      <c r="L233" s="771" t="s">
        <v>405</v>
      </c>
    </row>
    <row r="234" spans="1:14" ht="131.25" customHeight="1" x14ac:dyDescent="0.2">
      <c r="A234" s="771"/>
      <c r="B234" s="771"/>
      <c r="C234" s="771"/>
      <c r="D234" s="770"/>
      <c r="E234" s="979"/>
      <c r="F234" s="908"/>
      <c r="G234" s="770"/>
      <c r="H234" s="770"/>
      <c r="I234" s="770"/>
      <c r="J234" s="770"/>
      <c r="K234" s="770"/>
      <c r="L234" s="771"/>
    </row>
    <row r="235" spans="1:14" ht="409.5" customHeight="1" x14ac:dyDescent="0.2">
      <c r="A235" s="771"/>
      <c r="B235" s="771"/>
      <c r="C235" s="488" t="s">
        <v>223</v>
      </c>
      <c r="D235" s="486" t="s">
        <v>10</v>
      </c>
      <c r="E235" s="486" t="s">
        <v>265</v>
      </c>
      <c r="F235" s="494" t="s">
        <v>30</v>
      </c>
      <c r="G235" s="488"/>
      <c r="H235" s="488"/>
      <c r="I235" s="488"/>
      <c r="J235" s="488"/>
      <c r="K235" s="488"/>
      <c r="L235" s="488" t="s">
        <v>31</v>
      </c>
    </row>
    <row r="236" spans="1:14" ht="231" customHeight="1" x14ac:dyDescent="0.2">
      <c r="A236" s="771"/>
      <c r="B236" s="771"/>
      <c r="C236" s="497" t="s">
        <v>404</v>
      </c>
      <c r="D236" s="504" t="s">
        <v>10</v>
      </c>
      <c r="E236" s="504" t="s">
        <v>542</v>
      </c>
      <c r="F236" s="504" t="s">
        <v>13</v>
      </c>
      <c r="G236" s="97">
        <v>1164.2</v>
      </c>
      <c r="H236" s="97">
        <v>1269</v>
      </c>
      <c r="I236" s="578">
        <v>1269</v>
      </c>
      <c r="J236" s="578">
        <v>1540.8</v>
      </c>
      <c r="K236" s="578">
        <v>1648.7</v>
      </c>
      <c r="L236" s="497" t="s">
        <v>253</v>
      </c>
    </row>
    <row r="237" spans="1:14" ht="49.5" customHeight="1" x14ac:dyDescent="0.2">
      <c r="A237" s="771"/>
      <c r="B237" s="98" t="s">
        <v>25</v>
      </c>
      <c r="C237" s="497"/>
      <c r="D237" s="497"/>
      <c r="E237" s="497"/>
      <c r="F237" s="497"/>
      <c r="G237" s="59">
        <f>G236+G235+G233+G231+G230+G229+G228</f>
        <v>1164.2</v>
      </c>
      <c r="H237" s="59">
        <f t="shared" ref="H237:K237" si="12">H236+H235+H233+H231+H230+H229+H228</f>
        <v>1269</v>
      </c>
      <c r="I237" s="59">
        <f t="shared" si="12"/>
        <v>1269</v>
      </c>
      <c r="J237" s="59">
        <f t="shared" si="12"/>
        <v>1540.8</v>
      </c>
      <c r="K237" s="59">
        <f t="shared" si="12"/>
        <v>1648.7</v>
      </c>
      <c r="L237" s="497"/>
      <c r="M237" s="379"/>
    </row>
    <row r="238" spans="1:14" ht="43.5" customHeight="1" x14ac:dyDescent="0.2">
      <c r="A238" s="911" t="s">
        <v>254</v>
      </c>
      <c r="B238" s="912"/>
      <c r="C238" s="912"/>
      <c r="D238" s="912"/>
      <c r="E238" s="912"/>
      <c r="F238" s="912"/>
      <c r="G238" s="912"/>
      <c r="H238" s="912"/>
      <c r="I238" s="912"/>
      <c r="J238" s="912"/>
      <c r="K238" s="912"/>
      <c r="L238" s="913"/>
    </row>
    <row r="239" spans="1:14" ht="128.25" customHeight="1" x14ac:dyDescent="0.2">
      <c r="A239" s="771" t="s">
        <v>241</v>
      </c>
      <c r="B239" s="771" t="s">
        <v>224</v>
      </c>
      <c r="C239" s="496" t="s">
        <v>225</v>
      </c>
      <c r="D239" s="497" t="s">
        <v>10</v>
      </c>
      <c r="E239" s="914" t="s">
        <v>6</v>
      </c>
      <c r="F239" s="915" t="s">
        <v>13</v>
      </c>
      <c r="G239" s="51">
        <v>37713.4</v>
      </c>
      <c r="H239" s="51">
        <v>38204.1</v>
      </c>
      <c r="I239" s="563">
        <v>35656.199999999997</v>
      </c>
      <c r="J239" s="563">
        <v>40204.300000000003</v>
      </c>
      <c r="K239" s="563">
        <v>43626.1</v>
      </c>
      <c r="L239" s="904" t="s">
        <v>21</v>
      </c>
    </row>
    <row r="240" spans="1:14" ht="97.5" customHeight="1" x14ac:dyDescent="0.2">
      <c r="A240" s="771"/>
      <c r="B240" s="771"/>
      <c r="C240" s="99" t="s">
        <v>245</v>
      </c>
      <c r="D240" s="497" t="s">
        <v>10</v>
      </c>
      <c r="E240" s="914"/>
      <c r="F240" s="915"/>
      <c r="G240" s="123">
        <v>0</v>
      </c>
      <c r="H240" s="44">
        <v>50</v>
      </c>
      <c r="I240" s="44">
        <v>0</v>
      </c>
      <c r="J240" s="44">
        <v>0</v>
      </c>
      <c r="K240" s="41">
        <v>0</v>
      </c>
      <c r="L240" s="904"/>
    </row>
    <row r="241" spans="1:13" ht="224.25" customHeight="1" x14ac:dyDescent="0.2">
      <c r="A241" s="771"/>
      <c r="B241" s="771" t="s">
        <v>271</v>
      </c>
      <c r="C241" s="436" t="s">
        <v>272</v>
      </c>
      <c r="D241" s="101" t="s">
        <v>10</v>
      </c>
      <c r="E241" s="914" t="s">
        <v>6</v>
      </c>
      <c r="F241" s="505" t="s">
        <v>109</v>
      </c>
      <c r="G241" s="100"/>
      <c r="H241" s="100"/>
      <c r="I241" s="100"/>
      <c r="J241" s="100"/>
      <c r="K241" s="102"/>
      <c r="L241" s="918" t="s">
        <v>110</v>
      </c>
    </row>
    <row r="242" spans="1:13" ht="246.75" customHeight="1" x14ac:dyDescent="0.2">
      <c r="A242" s="771"/>
      <c r="B242" s="771"/>
      <c r="C242" s="101" t="s">
        <v>273</v>
      </c>
      <c r="D242" s="101" t="s">
        <v>10</v>
      </c>
      <c r="E242" s="914"/>
      <c r="F242" s="505" t="s">
        <v>109</v>
      </c>
      <c r="G242" s="100"/>
      <c r="H242" s="100"/>
      <c r="I242" s="100"/>
      <c r="J242" s="100"/>
      <c r="K242" s="102"/>
      <c r="L242" s="918"/>
    </row>
    <row r="243" spans="1:13" ht="176.25" customHeight="1" x14ac:dyDescent="0.2">
      <c r="A243" s="771"/>
      <c r="B243" s="771"/>
      <c r="C243" s="101" t="s">
        <v>397</v>
      </c>
      <c r="D243" s="101" t="s">
        <v>10</v>
      </c>
      <c r="E243" s="504" t="s">
        <v>6</v>
      </c>
      <c r="F243" s="505" t="s">
        <v>109</v>
      </c>
      <c r="G243" s="100"/>
      <c r="H243" s="100"/>
      <c r="I243" s="100"/>
      <c r="J243" s="100"/>
      <c r="K243" s="102"/>
      <c r="L243" s="918"/>
    </row>
    <row r="244" spans="1:13" ht="210" customHeight="1" x14ac:dyDescent="0.2">
      <c r="A244" s="771"/>
      <c r="B244" s="488" t="s">
        <v>349</v>
      </c>
      <c r="C244" s="101" t="s">
        <v>350</v>
      </c>
      <c r="D244" s="101" t="s">
        <v>10</v>
      </c>
      <c r="E244" s="504" t="s">
        <v>6</v>
      </c>
      <c r="F244" s="504" t="s">
        <v>257</v>
      </c>
      <c r="G244" s="100"/>
      <c r="H244" s="100"/>
      <c r="I244" s="100"/>
      <c r="J244" s="100"/>
      <c r="K244" s="102"/>
      <c r="L244" s="497" t="s">
        <v>249</v>
      </c>
    </row>
    <row r="245" spans="1:13" ht="264.75" customHeight="1" x14ac:dyDescent="0.2">
      <c r="A245" s="771"/>
      <c r="B245" s="920" t="s">
        <v>351</v>
      </c>
      <c r="C245" s="778" t="s">
        <v>544</v>
      </c>
      <c r="D245" s="922" t="s">
        <v>10</v>
      </c>
      <c r="E245" s="742" t="s">
        <v>516</v>
      </c>
      <c r="F245" s="924" t="s">
        <v>109</v>
      </c>
      <c r="G245" s="926"/>
      <c r="H245" s="926"/>
      <c r="I245" s="926"/>
      <c r="J245" s="926"/>
      <c r="K245" s="916"/>
      <c r="L245" s="744" t="s">
        <v>258</v>
      </c>
    </row>
    <row r="246" spans="1:13" ht="216" customHeight="1" x14ac:dyDescent="0.2">
      <c r="A246" s="771"/>
      <c r="B246" s="921"/>
      <c r="C246" s="780"/>
      <c r="D246" s="923"/>
      <c r="E246" s="743"/>
      <c r="F246" s="925"/>
      <c r="G246" s="927"/>
      <c r="H246" s="927"/>
      <c r="I246" s="927"/>
      <c r="J246" s="927"/>
      <c r="K246" s="917"/>
      <c r="L246" s="745"/>
    </row>
    <row r="247" spans="1:13" ht="194.25" customHeight="1" x14ac:dyDescent="0.2">
      <c r="A247" s="771"/>
      <c r="B247" s="904" t="s">
        <v>352</v>
      </c>
      <c r="C247" s="101" t="s">
        <v>353</v>
      </c>
      <c r="D247" s="101" t="s">
        <v>10</v>
      </c>
      <c r="E247" s="504" t="s">
        <v>6</v>
      </c>
      <c r="F247" s="505" t="s">
        <v>109</v>
      </c>
      <c r="G247" s="100"/>
      <c r="H247" s="100"/>
      <c r="I247" s="100"/>
      <c r="J247" s="100"/>
      <c r="K247" s="102"/>
      <c r="L247" s="918" t="s">
        <v>259</v>
      </c>
    </row>
    <row r="248" spans="1:13" ht="173.25" customHeight="1" x14ac:dyDescent="0.2">
      <c r="A248" s="771"/>
      <c r="B248" s="904"/>
      <c r="C248" s="101" t="s">
        <v>354</v>
      </c>
      <c r="D248" s="101" t="s">
        <v>10</v>
      </c>
      <c r="E248" s="504" t="s">
        <v>6</v>
      </c>
      <c r="F248" s="505" t="s">
        <v>109</v>
      </c>
      <c r="G248" s="100"/>
      <c r="H248" s="100"/>
      <c r="I248" s="100"/>
      <c r="J248" s="100"/>
      <c r="K248" s="102"/>
      <c r="L248" s="918"/>
    </row>
    <row r="249" spans="1:13" ht="216" customHeight="1" x14ac:dyDescent="0.2">
      <c r="A249" s="771"/>
      <c r="B249" s="904"/>
      <c r="C249" s="99" t="s">
        <v>355</v>
      </c>
      <c r="D249" s="99" t="s">
        <v>10</v>
      </c>
      <c r="E249" s="510" t="s">
        <v>516</v>
      </c>
      <c r="F249" s="483" t="s">
        <v>13</v>
      </c>
      <c r="G249" s="158">
        <v>0</v>
      </c>
      <c r="H249" s="158">
        <v>42</v>
      </c>
      <c r="I249" s="158">
        <v>0</v>
      </c>
      <c r="J249" s="158">
        <v>0</v>
      </c>
      <c r="K249" s="158">
        <v>0</v>
      </c>
      <c r="L249" s="496" t="s">
        <v>22</v>
      </c>
    </row>
    <row r="250" spans="1:13" ht="67.5" customHeight="1" x14ac:dyDescent="0.2">
      <c r="A250" s="771"/>
      <c r="B250" s="519" t="s">
        <v>25</v>
      </c>
      <c r="C250" s="124"/>
      <c r="D250" s="124"/>
      <c r="E250" s="500"/>
      <c r="F250" s="500"/>
      <c r="G250" s="54">
        <f>G249+G248+G247+G245+G244+G243+G242+G241+G240+G239</f>
        <v>37713.4</v>
      </c>
      <c r="H250" s="54">
        <f t="shared" ref="H250:K250" si="13">H249+H248+H247+H245+H244+H243+H242+H241+H240+H239</f>
        <v>38296.1</v>
      </c>
      <c r="I250" s="54">
        <f t="shared" si="13"/>
        <v>35656.199999999997</v>
      </c>
      <c r="J250" s="54">
        <f t="shared" si="13"/>
        <v>40204.300000000003</v>
      </c>
      <c r="K250" s="54">
        <f t="shared" si="13"/>
        <v>43626.1</v>
      </c>
      <c r="L250" s="497"/>
      <c r="M250" s="385"/>
    </row>
    <row r="251" spans="1:13" ht="69.75" customHeight="1" x14ac:dyDescent="0.2">
      <c r="A251" s="919" t="s">
        <v>244</v>
      </c>
      <c r="B251" s="919"/>
      <c r="C251" s="919"/>
      <c r="D251" s="919"/>
      <c r="E251" s="919"/>
      <c r="F251" s="919"/>
      <c r="G251" s="919"/>
      <c r="H251" s="919"/>
      <c r="I251" s="919"/>
      <c r="J251" s="919"/>
      <c r="K251" s="919"/>
      <c r="L251" s="919"/>
    </row>
    <row r="252" spans="1:13" ht="230.25" customHeight="1" x14ac:dyDescent="0.2">
      <c r="A252" s="876" t="s">
        <v>242</v>
      </c>
      <c r="B252" s="60" t="s">
        <v>297</v>
      </c>
      <c r="C252" s="496" t="s">
        <v>262</v>
      </c>
      <c r="D252" s="483" t="s">
        <v>10</v>
      </c>
      <c r="E252" s="483" t="s">
        <v>68</v>
      </c>
      <c r="F252" s="495" t="s">
        <v>33</v>
      </c>
      <c r="G252" s="483"/>
      <c r="H252" s="483"/>
      <c r="I252" s="483"/>
      <c r="J252" s="483"/>
      <c r="K252" s="483"/>
      <c r="L252" s="906" t="s">
        <v>69</v>
      </c>
    </row>
    <row r="253" spans="1:13" ht="394.5" customHeight="1" x14ac:dyDescent="0.2">
      <c r="A253" s="877"/>
      <c r="B253" s="483"/>
      <c r="C253" s="210" t="s">
        <v>266</v>
      </c>
      <c r="D253" s="213" t="s">
        <v>10</v>
      </c>
      <c r="E253" s="483" t="s">
        <v>519</v>
      </c>
      <c r="F253" s="483" t="s">
        <v>33</v>
      </c>
      <c r="G253" s="50"/>
      <c r="H253" s="50"/>
      <c r="I253" s="50"/>
      <c r="J253" s="50"/>
      <c r="K253" s="214"/>
      <c r="L253" s="906"/>
    </row>
    <row r="254" spans="1:13" ht="70.5" customHeight="1" x14ac:dyDescent="0.2">
      <c r="A254" s="813" t="s">
        <v>337</v>
      </c>
      <c r="B254" s="815"/>
      <c r="C254" s="815"/>
      <c r="D254" s="815"/>
      <c r="E254" s="815"/>
      <c r="F254" s="815"/>
      <c r="G254" s="815"/>
      <c r="H254" s="815"/>
      <c r="I254" s="815"/>
      <c r="J254" s="815"/>
      <c r="K254" s="815"/>
      <c r="L254" s="816"/>
    </row>
    <row r="255" spans="1:13" ht="171.75" customHeight="1" x14ac:dyDescent="0.2">
      <c r="A255" s="737" t="s">
        <v>243</v>
      </c>
      <c r="B255" s="929" t="s">
        <v>338</v>
      </c>
      <c r="C255" s="192" t="s">
        <v>339</v>
      </c>
      <c r="D255" s="193">
        <v>2021</v>
      </c>
      <c r="E255" s="193" t="s">
        <v>104</v>
      </c>
      <c r="F255" s="483" t="s">
        <v>13</v>
      </c>
      <c r="G255" s="194">
        <v>242.8</v>
      </c>
      <c r="H255" s="194"/>
      <c r="I255" s="194"/>
      <c r="J255" s="194"/>
      <c r="K255" s="194"/>
      <c r="L255" s="195" t="s">
        <v>23</v>
      </c>
    </row>
    <row r="256" spans="1:13" ht="280.5" customHeight="1" x14ac:dyDescent="0.2">
      <c r="A256" s="738"/>
      <c r="B256" s="930"/>
      <c r="C256" s="435" t="s">
        <v>340</v>
      </c>
      <c r="D256" s="196">
        <v>2021</v>
      </c>
      <c r="E256" s="463" t="s">
        <v>104</v>
      </c>
      <c r="F256" s="493" t="s">
        <v>13</v>
      </c>
      <c r="G256" s="197">
        <v>6</v>
      </c>
      <c r="H256" s="197"/>
      <c r="I256" s="197"/>
      <c r="J256" s="197"/>
      <c r="K256" s="197"/>
      <c r="L256" s="198" t="s">
        <v>23</v>
      </c>
    </row>
    <row r="257" spans="1:58" ht="408.75" customHeight="1" x14ac:dyDescent="0.2">
      <c r="A257" s="738"/>
      <c r="B257" s="930"/>
      <c r="C257" s="931" t="s">
        <v>341</v>
      </c>
      <c r="D257" s="823">
        <v>2021</v>
      </c>
      <c r="E257" s="932" t="s">
        <v>520</v>
      </c>
      <c r="F257" s="876" t="s">
        <v>13</v>
      </c>
      <c r="G257" s="934">
        <v>16.5</v>
      </c>
      <c r="H257" s="934"/>
      <c r="I257" s="934"/>
      <c r="J257" s="934"/>
      <c r="K257" s="934"/>
      <c r="L257" s="906" t="s">
        <v>23</v>
      </c>
    </row>
    <row r="258" spans="1:58" ht="62.25" customHeight="1" x14ac:dyDescent="0.2">
      <c r="A258" s="738"/>
      <c r="B258" s="930"/>
      <c r="C258" s="931"/>
      <c r="D258" s="823"/>
      <c r="E258" s="933"/>
      <c r="F258" s="878"/>
      <c r="G258" s="934"/>
      <c r="H258" s="934"/>
      <c r="I258" s="934"/>
      <c r="J258" s="934"/>
      <c r="K258" s="934"/>
      <c r="L258" s="906"/>
    </row>
    <row r="259" spans="1:58" ht="191.25" customHeight="1" x14ac:dyDescent="0.2">
      <c r="A259" s="738"/>
      <c r="B259" s="930"/>
      <c r="C259" s="93" t="s">
        <v>342</v>
      </c>
      <c r="D259" s="483">
        <v>2021</v>
      </c>
      <c r="E259" s="467" t="s">
        <v>104</v>
      </c>
      <c r="F259" s="483" t="s">
        <v>13</v>
      </c>
      <c r="G259" s="199">
        <v>9</v>
      </c>
      <c r="H259" s="200"/>
      <c r="I259" s="200"/>
      <c r="J259" s="200"/>
      <c r="K259" s="200"/>
      <c r="L259" s="483" t="s">
        <v>23</v>
      </c>
    </row>
    <row r="260" spans="1:58" ht="272.25" customHeight="1" x14ac:dyDescent="0.2">
      <c r="A260" s="738"/>
      <c r="B260" s="930"/>
      <c r="C260" s="437" t="s">
        <v>543</v>
      </c>
      <c r="D260" s="201">
        <v>2021</v>
      </c>
      <c r="E260" s="464" t="s">
        <v>104</v>
      </c>
      <c r="F260" s="498" t="s">
        <v>13</v>
      </c>
      <c r="G260" s="202">
        <v>173</v>
      </c>
      <c r="H260" s="202"/>
      <c r="I260" s="202"/>
      <c r="J260" s="202"/>
      <c r="K260" s="202"/>
      <c r="L260" s="195" t="s">
        <v>24</v>
      </c>
    </row>
    <row r="261" spans="1:58" ht="119.25" customHeight="1" x14ac:dyDescent="0.2">
      <c r="A261" s="738"/>
      <c r="B261" s="930"/>
      <c r="C261" s="203" t="s">
        <v>343</v>
      </c>
      <c r="D261" s="493">
        <v>2021</v>
      </c>
      <c r="E261" s="465" t="s">
        <v>104</v>
      </c>
      <c r="F261" s="512" t="s">
        <v>13</v>
      </c>
      <c r="G261" s="506">
        <v>5</v>
      </c>
      <c r="H261" s="506"/>
      <c r="I261" s="506"/>
      <c r="J261" s="506"/>
      <c r="K261" s="506"/>
      <c r="L261" s="512" t="s">
        <v>105</v>
      </c>
    </row>
    <row r="262" spans="1:58" s="136" customFormat="1" ht="38.25" customHeight="1" x14ac:dyDescent="0.2">
      <c r="A262" s="738"/>
      <c r="B262" s="633" t="s">
        <v>323</v>
      </c>
      <c r="C262" s="205"/>
      <c r="D262" s="204"/>
      <c r="E262" s="206"/>
      <c r="F262" s="204"/>
      <c r="G262" s="207">
        <f>G261+G260+G259+G257+G256+G255</f>
        <v>452.3</v>
      </c>
      <c r="H262" s="207">
        <f t="shared" ref="H262:K262" si="14">H261+H260+H259+H257+H256+H255</f>
        <v>0</v>
      </c>
      <c r="I262" s="207">
        <f t="shared" si="14"/>
        <v>0</v>
      </c>
      <c r="J262" s="207">
        <f t="shared" si="14"/>
        <v>0</v>
      </c>
      <c r="K262" s="207">
        <f t="shared" si="14"/>
        <v>0</v>
      </c>
      <c r="L262" s="208"/>
      <c r="M262" s="387"/>
      <c r="Y262" s="137"/>
      <c r="Z262" s="137"/>
      <c r="AA262" s="137"/>
      <c r="AB262" s="137"/>
      <c r="AC262" s="137"/>
      <c r="AD262" s="137"/>
      <c r="AE262" s="137"/>
      <c r="AF262" s="137"/>
      <c r="AG262" s="137"/>
      <c r="AH262" s="137"/>
      <c r="AI262" s="137"/>
      <c r="AJ262" s="137"/>
      <c r="AK262" s="137"/>
      <c r="AL262" s="137"/>
      <c r="AM262" s="137"/>
      <c r="AN262" s="137"/>
      <c r="AO262" s="137"/>
      <c r="AP262" s="137"/>
      <c r="AQ262" s="137"/>
      <c r="AR262" s="137"/>
      <c r="AS262" s="137"/>
      <c r="AT262" s="137"/>
      <c r="AU262" s="137"/>
      <c r="AV262" s="137"/>
      <c r="AW262" s="137"/>
      <c r="AX262" s="137"/>
      <c r="AY262" s="137"/>
      <c r="AZ262" s="137"/>
      <c r="BA262" s="137"/>
      <c r="BB262" s="137"/>
      <c r="BC262" s="137"/>
      <c r="BD262" s="137"/>
      <c r="BE262" s="137"/>
      <c r="BF262" s="137"/>
    </row>
    <row r="263" spans="1:58" ht="48.75" customHeight="1" x14ac:dyDescent="0.2">
      <c r="A263" s="738"/>
      <c r="B263" s="935" t="s">
        <v>395</v>
      </c>
      <c r="C263" s="936"/>
      <c r="D263" s="936"/>
      <c r="E263" s="936"/>
      <c r="F263" s="936"/>
      <c r="G263" s="936"/>
      <c r="H263" s="936"/>
      <c r="I263" s="936"/>
      <c r="J263" s="936"/>
      <c r="K263" s="936"/>
      <c r="L263" s="936"/>
    </row>
    <row r="264" spans="1:58" ht="409.5" customHeight="1" x14ac:dyDescent="0.2">
      <c r="A264" s="738"/>
      <c r="B264" s="937" t="s">
        <v>347</v>
      </c>
      <c r="C264" s="939" t="s">
        <v>312</v>
      </c>
      <c r="D264" s="823" t="s">
        <v>10</v>
      </c>
      <c r="E264" s="940" t="s">
        <v>521</v>
      </c>
      <c r="F264" s="941" t="s">
        <v>109</v>
      </c>
      <c r="G264" s="942"/>
      <c r="H264" s="945"/>
      <c r="I264" s="945"/>
      <c r="J264" s="945"/>
      <c r="K264" s="945"/>
      <c r="L264" s="943" t="s">
        <v>313</v>
      </c>
    </row>
    <row r="265" spans="1:58" ht="27" customHeight="1" x14ac:dyDescent="0.2">
      <c r="A265" s="738"/>
      <c r="B265" s="937"/>
      <c r="C265" s="939"/>
      <c r="D265" s="823"/>
      <c r="E265" s="940"/>
      <c r="F265" s="941"/>
      <c r="G265" s="942"/>
      <c r="H265" s="945"/>
      <c r="I265" s="945"/>
      <c r="J265" s="945"/>
      <c r="K265" s="945"/>
      <c r="L265" s="943"/>
    </row>
    <row r="266" spans="1:58" ht="289.5" customHeight="1" x14ac:dyDescent="0.2">
      <c r="A266" s="738"/>
      <c r="B266" s="938"/>
      <c r="C266" s="939" t="s">
        <v>336</v>
      </c>
      <c r="D266" s="823" t="s">
        <v>10</v>
      </c>
      <c r="E266" s="944" t="s">
        <v>521</v>
      </c>
      <c r="F266" s="941" t="s">
        <v>109</v>
      </c>
      <c r="G266" s="945"/>
      <c r="H266" s="945"/>
      <c r="I266" s="945"/>
      <c r="J266" s="945"/>
      <c r="K266" s="945"/>
      <c r="L266" s="943" t="s">
        <v>314</v>
      </c>
    </row>
    <row r="267" spans="1:58" ht="275.25" customHeight="1" x14ac:dyDescent="0.2">
      <c r="A267" s="738"/>
      <c r="B267" s="938"/>
      <c r="C267" s="939"/>
      <c r="D267" s="823"/>
      <c r="E267" s="944"/>
      <c r="F267" s="941"/>
      <c r="G267" s="945"/>
      <c r="H267" s="945"/>
      <c r="I267" s="945"/>
      <c r="J267" s="945"/>
      <c r="K267" s="945"/>
      <c r="L267" s="943"/>
    </row>
    <row r="268" spans="1:58" ht="357.75" customHeight="1" x14ac:dyDescent="0.2">
      <c r="A268" s="738"/>
      <c r="B268" s="938"/>
      <c r="C268" s="508" t="s">
        <v>348</v>
      </c>
      <c r="D268" s="483" t="s">
        <v>10</v>
      </c>
      <c r="E268" s="533" t="s">
        <v>327</v>
      </c>
      <c r="F268" s="509" t="s">
        <v>13</v>
      </c>
      <c r="G268" s="159">
        <v>2</v>
      </c>
      <c r="H268" s="159">
        <v>2</v>
      </c>
      <c r="I268" s="159">
        <v>2</v>
      </c>
      <c r="J268" s="159">
        <v>2.2000000000000002</v>
      </c>
      <c r="K268" s="159">
        <v>2.4</v>
      </c>
      <c r="L268" s="509" t="s">
        <v>315</v>
      </c>
    </row>
    <row r="269" spans="1:58" ht="409.5" customHeight="1" x14ac:dyDescent="0.2">
      <c r="A269" s="738"/>
      <c r="B269" s="938"/>
      <c r="C269" s="939" t="s">
        <v>322</v>
      </c>
      <c r="D269" s="823" t="s">
        <v>10</v>
      </c>
      <c r="E269" s="944" t="s">
        <v>522</v>
      </c>
      <c r="F269" s="943" t="s">
        <v>109</v>
      </c>
      <c r="G269" s="945"/>
      <c r="H269" s="945"/>
      <c r="I269" s="945"/>
      <c r="J269" s="945"/>
      <c r="K269" s="945"/>
      <c r="L269" s="958" t="s">
        <v>316</v>
      </c>
    </row>
    <row r="270" spans="1:58" ht="203.25" customHeight="1" x14ac:dyDescent="0.2">
      <c r="A270" s="738"/>
      <c r="B270" s="938"/>
      <c r="C270" s="939"/>
      <c r="D270" s="823"/>
      <c r="E270" s="944"/>
      <c r="F270" s="943"/>
      <c r="G270" s="945"/>
      <c r="H270" s="945"/>
      <c r="I270" s="945"/>
      <c r="J270" s="945"/>
      <c r="K270" s="945"/>
      <c r="L270" s="958"/>
    </row>
    <row r="271" spans="1:58" ht="294" customHeight="1" x14ac:dyDescent="0.2">
      <c r="A271" s="738"/>
      <c r="B271" s="634"/>
      <c r="C271" s="523" t="s">
        <v>311</v>
      </c>
      <c r="D271" s="483" t="s">
        <v>10</v>
      </c>
      <c r="E271" s="231" t="s">
        <v>327</v>
      </c>
      <c r="F271" s="484" t="s">
        <v>109</v>
      </c>
      <c r="G271" s="485"/>
      <c r="H271" s="485"/>
      <c r="I271" s="485"/>
      <c r="J271" s="485"/>
      <c r="K271" s="485"/>
      <c r="L271" s="163" t="s">
        <v>324</v>
      </c>
    </row>
    <row r="272" spans="1:58" ht="396.75" customHeight="1" x14ac:dyDescent="0.2">
      <c r="A272" s="738"/>
      <c r="B272" s="946" t="s">
        <v>321</v>
      </c>
      <c r="C272" s="948" t="s">
        <v>328</v>
      </c>
      <c r="D272" s="876" t="s">
        <v>10</v>
      </c>
      <c r="E272" s="950" t="s">
        <v>523</v>
      </c>
      <c r="F272" s="952" t="s">
        <v>109</v>
      </c>
      <c r="G272" s="954"/>
      <c r="H272" s="954"/>
      <c r="I272" s="954"/>
      <c r="J272" s="954"/>
      <c r="K272" s="954"/>
      <c r="L272" s="956" t="s">
        <v>317</v>
      </c>
    </row>
    <row r="273" spans="1:18" ht="269.25" customHeight="1" x14ac:dyDescent="0.2">
      <c r="A273" s="738"/>
      <c r="B273" s="947"/>
      <c r="C273" s="949"/>
      <c r="D273" s="877"/>
      <c r="E273" s="951"/>
      <c r="F273" s="953"/>
      <c r="G273" s="955"/>
      <c r="H273" s="955"/>
      <c r="I273" s="955"/>
      <c r="J273" s="955"/>
      <c r="K273" s="955"/>
      <c r="L273" s="957"/>
    </row>
    <row r="274" spans="1:18" ht="409.5" customHeight="1" x14ac:dyDescent="0.2">
      <c r="A274" s="738"/>
      <c r="B274" s="959"/>
      <c r="C274" s="931" t="s">
        <v>414</v>
      </c>
      <c r="D274" s="823" t="s">
        <v>10</v>
      </c>
      <c r="E274" s="962" t="s">
        <v>524</v>
      </c>
      <c r="F274" s="941" t="s">
        <v>109</v>
      </c>
      <c r="G274" s="934"/>
      <c r="H274" s="934"/>
      <c r="I274" s="934"/>
      <c r="J274" s="934"/>
      <c r="K274" s="934"/>
      <c r="L274" s="823" t="s">
        <v>396</v>
      </c>
    </row>
    <row r="275" spans="1:18" ht="408.75" customHeight="1" x14ac:dyDescent="0.2">
      <c r="A275" s="738"/>
      <c r="B275" s="960"/>
      <c r="C275" s="931"/>
      <c r="D275" s="823"/>
      <c r="E275" s="962"/>
      <c r="F275" s="941"/>
      <c r="G275" s="934"/>
      <c r="H275" s="934"/>
      <c r="I275" s="934"/>
      <c r="J275" s="934"/>
      <c r="K275" s="934"/>
      <c r="L275" s="823"/>
    </row>
    <row r="276" spans="1:18" ht="353.25" customHeight="1" x14ac:dyDescent="0.2">
      <c r="A276" s="738"/>
      <c r="B276" s="635"/>
      <c r="C276" s="523" t="s">
        <v>329</v>
      </c>
      <c r="D276" s="483" t="s">
        <v>10</v>
      </c>
      <c r="E276" s="213" t="s">
        <v>516</v>
      </c>
      <c r="F276" s="484" t="s">
        <v>109</v>
      </c>
      <c r="G276" s="485"/>
      <c r="H276" s="485"/>
      <c r="I276" s="485"/>
      <c r="J276" s="485"/>
      <c r="K276" s="485"/>
      <c r="L276" s="484" t="s">
        <v>326</v>
      </c>
    </row>
    <row r="277" spans="1:18" ht="339.75" customHeight="1" x14ac:dyDescent="0.2">
      <c r="A277" s="738"/>
      <c r="B277" s="635"/>
      <c r="C277" s="523" t="s">
        <v>330</v>
      </c>
      <c r="D277" s="483" t="s">
        <v>10</v>
      </c>
      <c r="E277" s="213" t="s">
        <v>516</v>
      </c>
      <c r="F277" s="484" t="s">
        <v>109</v>
      </c>
      <c r="G277" s="485"/>
      <c r="H277" s="485"/>
      <c r="I277" s="485"/>
      <c r="J277" s="485"/>
      <c r="K277" s="485"/>
      <c r="L277" s="495" t="s">
        <v>325</v>
      </c>
    </row>
    <row r="278" spans="1:18" ht="408" customHeight="1" x14ac:dyDescent="0.2">
      <c r="A278" s="738"/>
      <c r="B278" s="959"/>
      <c r="C278" s="931" t="s">
        <v>331</v>
      </c>
      <c r="D278" s="823" t="s">
        <v>10</v>
      </c>
      <c r="E278" s="961" t="s">
        <v>525</v>
      </c>
      <c r="F278" s="941" t="s">
        <v>109</v>
      </c>
      <c r="G278" s="934"/>
      <c r="H278" s="934"/>
      <c r="I278" s="934"/>
      <c r="J278" s="934"/>
      <c r="K278" s="934"/>
      <c r="L278" s="906" t="s">
        <v>320</v>
      </c>
    </row>
    <row r="279" spans="1:18" ht="408.75" customHeight="1" x14ac:dyDescent="0.2">
      <c r="A279" s="738"/>
      <c r="B279" s="960"/>
      <c r="C279" s="931"/>
      <c r="D279" s="823"/>
      <c r="E279" s="961"/>
      <c r="F279" s="941"/>
      <c r="G279" s="934"/>
      <c r="H279" s="934"/>
      <c r="I279" s="934"/>
      <c r="J279" s="934"/>
      <c r="K279" s="934"/>
      <c r="L279" s="906"/>
    </row>
    <row r="280" spans="1:18" ht="381" customHeight="1" x14ac:dyDescent="0.2">
      <c r="A280" s="738"/>
      <c r="B280" s="959"/>
      <c r="C280" s="931" t="s">
        <v>332</v>
      </c>
      <c r="D280" s="823" t="s">
        <v>10</v>
      </c>
      <c r="E280" s="967" t="s">
        <v>521</v>
      </c>
      <c r="F280" s="941" t="s">
        <v>109</v>
      </c>
      <c r="G280" s="934"/>
      <c r="H280" s="934"/>
      <c r="I280" s="934"/>
      <c r="J280" s="934"/>
      <c r="K280" s="934"/>
      <c r="L280" s="971" t="s">
        <v>319</v>
      </c>
    </row>
    <row r="281" spans="1:18" ht="114.75" customHeight="1" x14ac:dyDescent="0.2">
      <c r="A281" s="738"/>
      <c r="B281" s="960"/>
      <c r="C281" s="931"/>
      <c r="D281" s="823"/>
      <c r="E281" s="967"/>
      <c r="F281" s="941"/>
      <c r="G281" s="934"/>
      <c r="H281" s="934"/>
      <c r="I281" s="934"/>
      <c r="J281" s="934"/>
      <c r="K281" s="934"/>
      <c r="L281" s="971"/>
    </row>
    <row r="282" spans="1:18" ht="310.5" customHeight="1" x14ac:dyDescent="0.2">
      <c r="A282" s="738"/>
      <c r="B282" s="959"/>
      <c r="C282" s="948" t="s">
        <v>333</v>
      </c>
      <c r="D282" s="876" t="s">
        <v>10</v>
      </c>
      <c r="E282" s="964" t="s">
        <v>526</v>
      </c>
      <c r="F282" s="952" t="s">
        <v>109</v>
      </c>
      <c r="G282" s="954"/>
      <c r="H282" s="954"/>
      <c r="I282" s="954"/>
      <c r="J282" s="954"/>
      <c r="K282" s="954"/>
      <c r="L282" s="969" t="s">
        <v>318</v>
      </c>
    </row>
    <row r="283" spans="1:18" ht="114" customHeight="1" x14ac:dyDescent="0.2">
      <c r="A283" s="738"/>
      <c r="B283" s="960"/>
      <c r="C283" s="963"/>
      <c r="D283" s="878"/>
      <c r="E283" s="965"/>
      <c r="F283" s="966"/>
      <c r="G283" s="968"/>
      <c r="H283" s="968"/>
      <c r="I283" s="968"/>
      <c r="J283" s="968"/>
      <c r="K283" s="968"/>
      <c r="L283" s="970"/>
    </row>
    <row r="284" spans="1:18" ht="319.5" customHeight="1" x14ac:dyDescent="0.2">
      <c r="A284" s="738"/>
      <c r="B284" s="635"/>
      <c r="C284" s="523" t="s">
        <v>334</v>
      </c>
      <c r="D284" s="483" t="s">
        <v>10</v>
      </c>
      <c r="E284" s="533" t="s">
        <v>516</v>
      </c>
      <c r="F284" s="484" t="s">
        <v>109</v>
      </c>
      <c r="G284" s="485"/>
      <c r="H284" s="485"/>
      <c r="I284" s="485"/>
      <c r="J284" s="485"/>
      <c r="K284" s="485"/>
      <c r="L284" s="495" t="s">
        <v>318</v>
      </c>
    </row>
    <row r="285" spans="1:18" ht="409.5" customHeight="1" x14ac:dyDescent="0.2">
      <c r="A285" s="738"/>
      <c r="B285" s="636"/>
      <c r="C285" s="948" t="s">
        <v>335</v>
      </c>
      <c r="D285" s="876" t="s">
        <v>10</v>
      </c>
      <c r="E285" s="977" t="s">
        <v>527</v>
      </c>
      <c r="F285" s="952" t="s">
        <v>109</v>
      </c>
      <c r="G285" s="954"/>
      <c r="H285" s="954"/>
      <c r="I285" s="954"/>
      <c r="J285" s="954"/>
      <c r="K285" s="954"/>
      <c r="L285" s="969" t="s">
        <v>384</v>
      </c>
    </row>
    <row r="286" spans="1:18" ht="123.75" customHeight="1" x14ac:dyDescent="0.2">
      <c r="A286" s="738"/>
      <c r="B286" s="637"/>
      <c r="C286" s="963"/>
      <c r="D286" s="878"/>
      <c r="E286" s="978"/>
      <c r="F286" s="966"/>
      <c r="G286" s="968"/>
      <c r="H286" s="968"/>
      <c r="I286" s="968"/>
      <c r="J286" s="968"/>
      <c r="K286" s="968"/>
      <c r="L286" s="970"/>
    </row>
    <row r="287" spans="1:18" ht="301.5" customHeight="1" x14ac:dyDescent="0.2">
      <c r="A287" s="738"/>
      <c r="B287" s="635"/>
      <c r="C287" s="523" t="s">
        <v>415</v>
      </c>
      <c r="D287" s="483" t="s">
        <v>10</v>
      </c>
      <c r="E287" s="647" t="s">
        <v>528</v>
      </c>
      <c r="F287" s="484" t="s">
        <v>109</v>
      </c>
      <c r="G287" s="485"/>
      <c r="H287" s="485"/>
      <c r="I287" s="485"/>
      <c r="J287" s="485"/>
      <c r="K287" s="485"/>
      <c r="L287" s="495" t="s">
        <v>356</v>
      </c>
    </row>
    <row r="288" spans="1:18" ht="60.75" customHeight="1" x14ac:dyDescent="0.4">
      <c r="A288" s="738"/>
      <c r="B288" s="638" t="s">
        <v>25</v>
      </c>
      <c r="C288" s="169"/>
      <c r="D288" s="170"/>
      <c r="E288" s="171"/>
      <c r="F288" s="172"/>
      <c r="G288" s="409">
        <f>G287+G285+G284+G282+G280+G278+G277+G276+G274+G272+G271+G269+G268+G266+G264</f>
        <v>2</v>
      </c>
      <c r="H288" s="409">
        <f>H287+H285+H284+H282+H280+H278+H277+H276+H274+H272+H271+H269+H268+H266+H264</f>
        <v>2</v>
      </c>
      <c r="I288" s="409">
        <f>I287+I285+I284+I282+I280+I278+I277+I276+I274+I272+I271+I269+I268+I266+I264</f>
        <v>2</v>
      </c>
      <c r="J288" s="409">
        <f>J287+J285+J284+J282+J280+J278+J277+J276+J274+J272+J271+J269+J268+J266+J264</f>
        <v>2.2000000000000002</v>
      </c>
      <c r="K288" s="409">
        <f>K287+K285+K284+K282+K280+K278+K277+K276+K274+K272+K271+K269+K268+K266+K264</f>
        <v>2.4</v>
      </c>
      <c r="L288" s="173"/>
      <c r="M288" s="390"/>
      <c r="N288" s="130"/>
      <c r="O288" s="130"/>
      <c r="P288" s="130"/>
      <c r="Q288" s="130"/>
      <c r="R288" s="130"/>
    </row>
    <row r="289" spans="1:19" ht="66" customHeight="1" x14ac:dyDescent="0.4">
      <c r="A289" s="928"/>
      <c r="B289" s="639" t="s">
        <v>489</v>
      </c>
      <c r="C289" s="557"/>
      <c r="D289" s="170"/>
      <c r="E289" s="171"/>
      <c r="F289" s="172"/>
      <c r="G289" s="632">
        <f>G34+G41+G51+G63+G69+G74+G104+G120+G139+G168+G174+G183+G226+G237+G250+G262+G288</f>
        <v>921459.7999999997</v>
      </c>
      <c r="H289" s="632">
        <f>H34+H41+H51+H63+H69+H74+H104+H120+H139+H168+H174+H183+H226+H237+H250+H262+H288</f>
        <v>1089744.3000000003</v>
      </c>
      <c r="I289" s="632">
        <f>I34+I41+I51+I63+I69+I74+I104+I120+I139+I168+I174+I183+I226+I237+I250+I262+I288</f>
        <v>985167.49999999977</v>
      </c>
      <c r="J289" s="632">
        <f>J34+J41+J51+J63+J69+J74+J104+J120+J139+J168+J174+J183+J226+J237+J250+J262+J288</f>
        <v>906304.60000000021</v>
      </c>
      <c r="K289" s="632">
        <f>K34+K41+K51+K63+K69+K74+K104+K120+K139+K168+K174+K183+K226+K237+K250+K262+K288</f>
        <v>796516.9</v>
      </c>
      <c r="L289" s="610"/>
      <c r="M289" s="421"/>
      <c r="N289" s="10"/>
      <c r="O289" s="10"/>
      <c r="P289" s="10"/>
      <c r="Q289" s="10"/>
      <c r="R289" s="35"/>
      <c r="S289" s="10"/>
    </row>
    <row r="290" spans="1:19" ht="115.5" customHeight="1" x14ac:dyDescent="0.4">
      <c r="A290" s="511"/>
      <c r="B290" s="973" t="s">
        <v>359</v>
      </c>
      <c r="C290" s="973"/>
      <c r="D290" s="139"/>
      <c r="E290" s="140"/>
      <c r="F290" s="141"/>
      <c r="G290" s="142"/>
      <c r="H290" s="258" t="s">
        <v>407</v>
      </c>
      <c r="I290" s="258"/>
      <c r="J290" s="142"/>
      <c r="K290" s="109"/>
      <c r="L290" s="108"/>
      <c r="M290" s="34"/>
      <c r="N290" s="34"/>
      <c r="O290" s="34"/>
      <c r="P290" s="34"/>
      <c r="Q290" s="34"/>
    </row>
    <row r="291" spans="1:19" ht="25.5" customHeight="1" x14ac:dyDescent="0.45">
      <c r="A291" s="511"/>
      <c r="B291" s="143"/>
      <c r="C291" s="144"/>
      <c r="D291" s="145"/>
      <c r="E291" s="140"/>
      <c r="F291" s="141"/>
      <c r="G291" s="146"/>
      <c r="H291" s="146"/>
      <c r="I291" s="146"/>
      <c r="J291" s="146"/>
      <c r="K291" s="107"/>
      <c r="L291" s="108"/>
      <c r="O291" s="413"/>
    </row>
    <row r="292" spans="1:19" ht="127.5" customHeight="1" x14ac:dyDescent="0.55000000000000004">
      <c r="A292" s="111"/>
      <c r="B292" s="974" t="s">
        <v>482</v>
      </c>
      <c r="C292" s="974"/>
      <c r="D292" s="376"/>
      <c r="E292" s="147"/>
      <c r="F292" s="148"/>
      <c r="G292" s="975" t="s">
        <v>617</v>
      </c>
      <c r="H292" s="976"/>
      <c r="I292" s="976"/>
      <c r="J292" s="976"/>
      <c r="K292" s="112"/>
      <c r="L292" s="110"/>
      <c r="M292" s="408"/>
      <c r="O292" s="415"/>
    </row>
    <row r="293" spans="1:19" ht="25.5" customHeight="1" x14ac:dyDescent="0.3">
      <c r="A293" s="516"/>
      <c r="B293" s="15"/>
      <c r="C293" s="16"/>
      <c r="D293" s="16"/>
      <c r="E293" s="21"/>
      <c r="F293" s="18" t="s">
        <v>615</v>
      </c>
      <c r="G293" s="559">
        <f>G12+G14+G16+G19+G20+G22+G25+G26+G27+G28+G36+G37+G38+G39+G40+G43+G44+G46+G47+G48+G49+G50+G60+G61+G62+G65+G67+G76+G78+G84+G89+G98+G106+G114+G118+G164+G170+G176+G181+G188+G192+G223+G236+G239+G17+G18+G24+G45+G268+G187+G57+G173+G201+G219+G255+G256+G257+G259+G260+G261+G29+G30+G31</f>
        <v>131612.19999999998</v>
      </c>
      <c r="H293" s="559">
        <f>H12+H14+H16+H19+H20+H22+H25+H26+H27+H28+H36+H37+H38+H39+H40+H43+H44+H46+H47+H48+H49+H50+H60+H61+H62+H65+H67+H76+H78+H84+H89+H98+H106+H114+H118+H164+H170+H176+H181+H188+H192+H223+H236+H239+H17+H18+H24+H45+H268+H187+H57+H173+H201+H219+H255+H256+H257+H259+H260+H261+H29+H30+H31+H21+H33+H113+H197+H249+H240</f>
        <v>316619.49999999994</v>
      </c>
      <c r="I293" s="559">
        <f>I12+I14+I16+I19+I20+I22+I25+I26+I27+I28+I36+I37+I38+I39+I40+I43+I44+I46+I47+I48+I49+I50+I60+I61+I62+I65+I67+I76+I78+I84+I89+I98+I106+I114+I118+I164+I170+I176+I181+I188+I192+I223+I236+I239+I17+I18+I24+I45+I268+I187+I57+I173+I201+I219+I255+I256+I257+I259+I260+I261+I29+I30+I31+I21+I33+I113+I197+I249</f>
        <v>400122.29999999993</v>
      </c>
      <c r="J293" s="559">
        <f>J12+J14+J16+J19+J20+J22+J25+J26+J27+J28+J36+J37+J38+J39+J40+J43+J44+J46+J47+J48+J49+J50+J60+J61+J62+J65+J67+J76+J78+J84+J89+J98+J106+J114+J118+J164+J170+J176+J181+J188+J192+J223+J236+J239+J17+J18+J24+J45+J268+J187+J99</f>
        <v>203320.8</v>
      </c>
      <c r="K293" s="559">
        <f>K12+K14+K16+K19+K20+K22+K25+K26+K27+K28+K36+K37+K38+K39+K40+K43+K44+K46+K47+K48+K49+K50+K60+K61+K62+K65+K67+K76+K78+K84+K89+K98+K106+K114+K118+K164+K170+K176+K181+K188+K192+K223+K236+K239+K17+K18+K24+K45+K268+K187+K99</f>
        <v>213461.4</v>
      </c>
      <c r="L293" s="630">
        <f>G293+H293+I293+J293+K293</f>
        <v>1265136.1999999997</v>
      </c>
    </row>
    <row r="294" spans="1:19" ht="24" customHeight="1" x14ac:dyDescent="0.3">
      <c r="A294" s="3"/>
      <c r="B294" s="28"/>
      <c r="C294" s="3"/>
      <c r="D294" s="3"/>
      <c r="E294" s="19"/>
      <c r="F294" s="631" t="s">
        <v>616</v>
      </c>
      <c r="G294" s="629">
        <f>G53+G54+G55+G56+G68+G72+G73+G180+G195+G196+G202+G220+G221+G222+G79+G172+G177+G225</f>
        <v>789847.6</v>
      </c>
      <c r="H294" s="629">
        <f>H53+H54+H55+H56+H68+H72+H73+H180+H195+H196+H202+H220+H221+H222+H79+H172+H177+H225</f>
        <v>773124.8</v>
      </c>
      <c r="I294" s="629">
        <f t="shared" ref="I294" si="15">I53+I54+I55+I56+I68+I72+I73+I180+I195+I196+I202+I220+I221+I222+I79+I172+I177+I225</f>
        <v>585045.19999999995</v>
      </c>
      <c r="J294" s="629">
        <f>J53+J54+J55+J56+J68+J72+J73+J180+J195+J196+J202+J220+J221+J222</f>
        <v>702983.8</v>
      </c>
      <c r="K294" s="629">
        <f>K53+K54+K55+K56+K68+K72+K73+K180+K195+K196+K202+K220+K221+K222</f>
        <v>583055.5</v>
      </c>
      <c r="L294" s="630">
        <f>G294+H294+I294+J294+K294</f>
        <v>3434056.8999999994</v>
      </c>
    </row>
    <row r="295" spans="1:19" ht="23.25" customHeight="1" x14ac:dyDescent="0.3">
      <c r="G295" s="627">
        <f>G293+G294</f>
        <v>921459.79999999993</v>
      </c>
      <c r="H295" s="627">
        <f t="shared" ref="H295:L295" si="16">H293+H294</f>
        <v>1089744.3</v>
      </c>
      <c r="I295" s="627">
        <f t="shared" si="16"/>
        <v>985167.49999999988</v>
      </c>
      <c r="J295" s="627">
        <f t="shared" si="16"/>
        <v>906304.60000000009</v>
      </c>
      <c r="K295" s="627">
        <f>K293+K294</f>
        <v>796516.9</v>
      </c>
      <c r="L295" s="628">
        <f t="shared" si="16"/>
        <v>4699193.0999999996</v>
      </c>
    </row>
    <row r="296" spans="1:19" ht="18.75" x14ac:dyDescent="0.3">
      <c r="B296" s="972"/>
      <c r="C296" s="972"/>
      <c r="D296" s="972"/>
      <c r="E296" s="972"/>
      <c r="F296" s="972"/>
      <c r="G296" s="972"/>
      <c r="H296" s="972"/>
      <c r="I296" s="972"/>
      <c r="J296" s="972"/>
      <c r="K296" s="972"/>
      <c r="L296" s="972"/>
    </row>
    <row r="297" spans="1:19" ht="18.75" customHeight="1" x14ac:dyDescent="0.3">
      <c r="B297" s="972"/>
      <c r="C297" s="972"/>
      <c r="D297" s="972"/>
      <c r="E297" s="972"/>
      <c r="F297" s="972"/>
      <c r="G297" s="972"/>
      <c r="H297" s="972"/>
      <c r="I297" s="972"/>
      <c r="J297" s="972"/>
      <c r="K297" s="972"/>
      <c r="L297" s="972"/>
    </row>
    <row r="298" spans="1:19" ht="18.75" customHeight="1" x14ac:dyDescent="0.2"/>
    <row r="300" spans="1:19" ht="18.75" x14ac:dyDescent="0.3">
      <c r="B300" s="30"/>
      <c r="C300" s="5"/>
      <c r="D300" s="5"/>
    </row>
    <row r="303" spans="1:19" x14ac:dyDescent="0.2">
      <c r="B303" s="31"/>
    </row>
    <row r="304" spans="1:19" x14ac:dyDescent="0.2">
      <c r="B304" s="31"/>
    </row>
    <row r="305" spans="2:2" x14ac:dyDescent="0.2">
      <c r="B305" s="31"/>
    </row>
  </sheetData>
  <sheetProtection selectLockedCells="1" selectUnlockedCells="1"/>
  <customSheetViews>
    <customSheetView guid="{7ACE5E4E-280C-42D6-9B8F-0F2A9BCD9FF7}" showPageBreaks="1" printArea="1" view="pageBreakPreview" topLeftCell="A7">
      <pane ySplit="3" topLeftCell="A291" activePane="bottomLeft" state="frozen"/>
      <selection pane="bottomLeft" activeCell="B297" sqref="B297:L297"/>
      <rowBreaks count="61" manualBreakCount="61">
        <brk id="12" max="11" man="1"/>
        <brk id="16" max="11" man="1"/>
        <brk id="20" max="11" man="1"/>
        <brk id="24" max="11" man="1"/>
        <brk id="36" max="11" man="1"/>
        <brk id="41" max="11" man="1"/>
        <brk id="45" max="11" man="1"/>
        <brk id="49" max="11" man="1"/>
        <brk id="54" max="11" man="1"/>
        <brk id="59" max="11" man="1"/>
        <brk id="63" max="11" man="1"/>
        <brk id="69" max="11" man="1"/>
        <brk id="74" max="11" man="1"/>
        <brk id="83" max="11" man="1"/>
        <brk id="90" max="11" man="1"/>
        <brk id="96" max="11" man="1"/>
        <brk id="104" max="11" man="1"/>
        <brk id="114" max="11" man="1"/>
        <brk id="120" max="11" man="1"/>
        <brk id="124" max="11" man="1"/>
        <brk id="131" max="11" man="1"/>
        <brk id="135" max="11" man="1"/>
        <brk id="139" max="11" man="1"/>
        <brk id="143" max="11" man="1"/>
        <brk id="152" max="11" man="1"/>
        <brk id="155" max="11" man="1"/>
        <brk id="158" max="11" man="1"/>
        <brk id="164" max="11" man="1"/>
        <brk id="168" max="11" man="1"/>
        <brk id="174" max="11" man="1"/>
        <brk id="179" max="11" man="1"/>
        <brk id="183" max="11" man="1"/>
        <brk id="186" max="11" man="1"/>
        <brk id="189" max="11" man="1"/>
        <brk id="192" max="11" man="1"/>
        <brk id="195" max="11" man="1"/>
        <brk id="198" max="11" man="1"/>
        <brk id="201" max="11" man="1"/>
        <brk id="204" max="11" man="1"/>
        <brk id="208" max="11" man="1"/>
        <brk id="211" max="11" man="1"/>
        <brk id="214" max="11" man="1"/>
        <brk id="218" max="11" man="1"/>
        <brk id="221" max="11" man="1"/>
        <brk id="226" max="11" man="1"/>
        <brk id="230" max="11" man="1"/>
        <brk id="237" max="11" man="1"/>
        <brk id="243" max="11" man="1"/>
        <brk id="247" max="11" man="1"/>
        <brk id="252" max="11" man="1"/>
        <brk id="256" max="11" man="1"/>
        <brk id="259" max="11" man="1"/>
        <brk id="265" max="11" man="1"/>
        <brk id="268" max="11" man="1"/>
        <brk id="271" max="11" man="1"/>
        <brk id="273" max="11" man="1"/>
        <brk id="275" max="11" man="1"/>
        <brk id="277" max="11" man="1"/>
        <brk id="279" max="11" man="1"/>
        <brk id="283" max="11" man="1"/>
        <brk id="286" max="11" man="1"/>
      </rowBreaks>
      <colBreaks count="1" manualBreakCount="1">
        <brk id="12" max="1048575" man="1"/>
      </colBreaks>
      <pageMargins left="0.35433070866141736" right="0.70866141732283472" top="1.1811023622047245" bottom="0.70866141732283472" header="0.51181102362204722" footer="0.51181102362204722"/>
      <pageSetup paperSize="9" scale="51" firstPageNumber="14" fitToHeight="0" orientation="landscape" useFirstPageNumber="1" r:id="rId1"/>
      <headerFooter>
        <oddHeader xml:space="preserve">&amp;C&amp;"Times New Roman,обычный"&amp;16
&amp;P&amp;R&amp;"Times New Roman,обычный"&amp;16
Продовження додатка 
&amp;"Arial,обычный"&amp;10
</oddHeader>
        <firstHeader>&amp;R&amp;"Times New Roman,обычный"&amp;16Продовження додатка</firstHeader>
      </headerFooter>
    </customSheetView>
  </customSheetViews>
  <mergeCells count="361">
    <mergeCell ref="B297:L297"/>
    <mergeCell ref="B84:B87"/>
    <mergeCell ref="B100:B103"/>
    <mergeCell ref="I285:I286"/>
    <mergeCell ref="J285:J286"/>
    <mergeCell ref="K285:K286"/>
    <mergeCell ref="L285:L286"/>
    <mergeCell ref="B290:C290"/>
    <mergeCell ref="B292:C292"/>
    <mergeCell ref="C285:C286"/>
    <mergeCell ref="D285:D286"/>
    <mergeCell ref="E285:E286"/>
    <mergeCell ref="F285:F286"/>
    <mergeCell ref="G285:G286"/>
    <mergeCell ref="H285:H286"/>
    <mergeCell ref="G282:G283"/>
    <mergeCell ref="H282:H283"/>
    <mergeCell ref="G274:G275"/>
    <mergeCell ref="L278:L279"/>
    <mergeCell ref="H274:H275"/>
    <mergeCell ref="I274:I275"/>
    <mergeCell ref="L133:L135"/>
    <mergeCell ref="B133:B135"/>
    <mergeCell ref="D133:D135"/>
    <mergeCell ref="E133:E135"/>
    <mergeCell ref="L136:L138"/>
    <mergeCell ref="B296:L296"/>
    <mergeCell ref="J280:J281"/>
    <mergeCell ref="K280:K281"/>
    <mergeCell ref="L280:L281"/>
    <mergeCell ref="B282:B283"/>
    <mergeCell ref="C282:C283"/>
    <mergeCell ref="D282:D283"/>
    <mergeCell ref="E282:E283"/>
    <mergeCell ref="F282:F283"/>
    <mergeCell ref="B280:B281"/>
    <mergeCell ref="C280:C281"/>
    <mergeCell ref="D280:D281"/>
    <mergeCell ref="E280:E281"/>
    <mergeCell ref="F280:F281"/>
    <mergeCell ref="G280:G281"/>
    <mergeCell ref="I282:I283"/>
    <mergeCell ref="J282:J283"/>
    <mergeCell ref="K282:K283"/>
    <mergeCell ref="L282:L283"/>
    <mergeCell ref="H280:H281"/>
    <mergeCell ref="I280:I281"/>
    <mergeCell ref="B272:B273"/>
    <mergeCell ref="C272:C273"/>
    <mergeCell ref="D272:D273"/>
    <mergeCell ref="E272:E273"/>
    <mergeCell ref="F272:F273"/>
    <mergeCell ref="B278:B279"/>
    <mergeCell ref="C278:C279"/>
    <mergeCell ref="D278:D279"/>
    <mergeCell ref="E278:E279"/>
    <mergeCell ref="F278:F279"/>
    <mergeCell ref="B274:B275"/>
    <mergeCell ref="C274:C275"/>
    <mergeCell ref="D274:D275"/>
    <mergeCell ref="E274:E275"/>
    <mergeCell ref="F274:F275"/>
    <mergeCell ref="L269:L270"/>
    <mergeCell ref="B263:L263"/>
    <mergeCell ref="G278:G279"/>
    <mergeCell ref="H278:H279"/>
    <mergeCell ref="I278:I279"/>
    <mergeCell ref="J278:J279"/>
    <mergeCell ref="K278:K279"/>
    <mergeCell ref="H269:H270"/>
    <mergeCell ref="I269:I270"/>
    <mergeCell ref="J269:J270"/>
    <mergeCell ref="K269:K270"/>
    <mergeCell ref="J274:J275"/>
    <mergeCell ref="K274:K275"/>
    <mergeCell ref="L274:L275"/>
    <mergeCell ref="L272:L273"/>
    <mergeCell ref="B264:B270"/>
    <mergeCell ref="G272:G273"/>
    <mergeCell ref="H272:H273"/>
    <mergeCell ref="I272:I273"/>
    <mergeCell ref="J272:J273"/>
    <mergeCell ref="K272:K273"/>
    <mergeCell ref="J264:J265"/>
    <mergeCell ref="K264:K265"/>
    <mergeCell ref="L264:L265"/>
    <mergeCell ref="J266:J267"/>
    <mergeCell ref="K266:K267"/>
    <mergeCell ref="D266:D267"/>
    <mergeCell ref="E266:E267"/>
    <mergeCell ref="F266:F267"/>
    <mergeCell ref="G266:G267"/>
    <mergeCell ref="C264:C265"/>
    <mergeCell ref="D264:D265"/>
    <mergeCell ref="E264:E265"/>
    <mergeCell ref="F264:F265"/>
    <mergeCell ref="G264:G265"/>
    <mergeCell ref="H266:H267"/>
    <mergeCell ref="C266:C267"/>
    <mergeCell ref="A252:A253"/>
    <mergeCell ref="L252:L253"/>
    <mergeCell ref="A254:L254"/>
    <mergeCell ref="B255:B261"/>
    <mergeCell ref="C257:C258"/>
    <mergeCell ref="D257:D258"/>
    <mergeCell ref="E257:E258"/>
    <mergeCell ref="F257:F258"/>
    <mergeCell ref="G257:G258"/>
    <mergeCell ref="H257:H258"/>
    <mergeCell ref="I257:I258"/>
    <mergeCell ref="J257:J258"/>
    <mergeCell ref="K257:K258"/>
    <mergeCell ref="L257:L258"/>
    <mergeCell ref="A255:A289"/>
    <mergeCell ref="L266:L267"/>
    <mergeCell ref="C269:C270"/>
    <mergeCell ref="D269:D270"/>
    <mergeCell ref="E269:E270"/>
    <mergeCell ref="F269:F270"/>
    <mergeCell ref="G269:G270"/>
    <mergeCell ref="H264:H265"/>
    <mergeCell ref="I264:I265"/>
    <mergeCell ref="I266:I267"/>
    <mergeCell ref="B247:B249"/>
    <mergeCell ref="L247:L248"/>
    <mergeCell ref="A251:L251"/>
    <mergeCell ref="D245:D246"/>
    <mergeCell ref="E245:E246"/>
    <mergeCell ref="F245:F246"/>
    <mergeCell ref="G245:G246"/>
    <mergeCell ref="H245:H246"/>
    <mergeCell ref="I245:I246"/>
    <mergeCell ref="A239:A250"/>
    <mergeCell ref="B239:B240"/>
    <mergeCell ref="E239:E240"/>
    <mergeCell ref="F239:F240"/>
    <mergeCell ref="L239:L240"/>
    <mergeCell ref="B241:B243"/>
    <mergeCell ref="E241:E242"/>
    <mergeCell ref="L241:L243"/>
    <mergeCell ref="B245:B246"/>
    <mergeCell ref="C245:C246"/>
    <mergeCell ref="A238:L238"/>
    <mergeCell ref="B233:B236"/>
    <mergeCell ref="C233:C234"/>
    <mergeCell ref="D233:D234"/>
    <mergeCell ref="E233:E234"/>
    <mergeCell ref="F233:F234"/>
    <mergeCell ref="G233:G234"/>
    <mergeCell ref="J245:J246"/>
    <mergeCell ref="K245:K246"/>
    <mergeCell ref="L245:L246"/>
    <mergeCell ref="G231:G232"/>
    <mergeCell ref="H231:H232"/>
    <mergeCell ref="I231:I232"/>
    <mergeCell ref="J231:J232"/>
    <mergeCell ref="K231:K232"/>
    <mergeCell ref="L231:L232"/>
    <mergeCell ref="B219:B225"/>
    <mergeCell ref="L219:L225"/>
    <mergeCell ref="A227:L227"/>
    <mergeCell ref="A228:A237"/>
    <mergeCell ref="B228:B229"/>
    <mergeCell ref="B230:B232"/>
    <mergeCell ref="C231:C232"/>
    <mergeCell ref="D231:D232"/>
    <mergeCell ref="E231:E232"/>
    <mergeCell ref="F231:F232"/>
    <mergeCell ref="H233:H234"/>
    <mergeCell ref="I233:I234"/>
    <mergeCell ref="J233:J234"/>
    <mergeCell ref="K233:K234"/>
    <mergeCell ref="L233:L234"/>
    <mergeCell ref="A184:L184"/>
    <mergeCell ref="A185:A226"/>
    <mergeCell ref="B185:B186"/>
    <mergeCell ref="B187:B188"/>
    <mergeCell ref="L187:L188"/>
    <mergeCell ref="B189:B191"/>
    <mergeCell ref="B194:B197"/>
    <mergeCell ref="L198:L200"/>
    <mergeCell ref="B206:B210"/>
    <mergeCell ref="B214:B218"/>
    <mergeCell ref="B203:B204"/>
    <mergeCell ref="G181:G182"/>
    <mergeCell ref="H181:H182"/>
    <mergeCell ref="I181:I182"/>
    <mergeCell ref="J181:J182"/>
    <mergeCell ref="K181:K182"/>
    <mergeCell ref="L181:L182"/>
    <mergeCell ref="B175:L175"/>
    <mergeCell ref="A176:A183"/>
    <mergeCell ref="B176:B177"/>
    <mergeCell ref="L176:L177"/>
    <mergeCell ref="B178:B182"/>
    <mergeCell ref="L178:L179"/>
    <mergeCell ref="C181:C182"/>
    <mergeCell ref="D181:D182"/>
    <mergeCell ref="E181:E182"/>
    <mergeCell ref="F181:F182"/>
    <mergeCell ref="A169:L169"/>
    <mergeCell ref="A170:A174"/>
    <mergeCell ref="B171:B173"/>
    <mergeCell ref="C171:C173"/>
    <mergeCell ref="D171:D173"/>
    <mergeCell ref="E171:E173"/>
    <mergeCell ref="L171:L173"/>
    <mergeCell ref="G165:G166"/>
    <mergeCell ref="H165:H166"/>
    <mergeCell ref="I165:I166"/>
    <mergeCell ref="J165:J166"/>
    <mergeCell ref="K165:K166"/>
    <mergeCell ref="L165:L166"/>
    <mergeCell ref="I147:I148"/>
    <mergeCell ref="J147:J148"/>
    <mergeCell ref="J153:J154"/>
    <mergeCell ref="K153:K154"/>
    <mergeCell ref="L153:L154"/>
    <mergeCell ref="B157:B158"/>
    <mergeCell ref="B159:B162"/>
    <mergeCell ref="B165:B166"/>
    <mergeCell ref="C165:C166"/>
    <mergeCell ref="D165:D166"/>
    <mergeCell ref="E165:E166"/>
    <mergeCell ref="F165:F166"/>
    <mergeCell ref="A121:L121"/>
    <mergeCell ref="A122:A139"/>
    <mergeCell ref="B122:B123"/>
    <mergeCell ref="B127:B130"/>
    <mergeCell ref="A140:L140"/>
    <mergeCell ref="A141:A168"/>
    <mergeCell ref="B141:B144"/>
    <mergeCell ref="B146:B152"/>
    <mergeCell ref="C147:C148"/>
    <mergeCell ref="D147:D148"/>
    <mergeCell ref="K147:K148"/>
    <mergeCell ref="L147:L148"/>
    <mergeCell ref="B153:B156"/>
    <mergeCell ref="C153:C154"/>
    <mergeCell ref="D153:D154"/>
    <mergeCell ref="E153:E154"/>
    <mergeCell ref="F153:F154"/>
    <mergeCell ref="G153:G154"/>
    <mergeCell ref="H153:H154"/>
    <mergeCell ref="I153:I154"/>
    <mergeCell ref="E147:E148"/>
    <mergeCell ref="F147:F148"/>
    <mergeCell ref="G147:G148"/>
    <mergeCell ref="H147:H148"/>
    <mergeCell ref="A105:L105"/>
    <mergeCell ref="A106:A120"/>
    <mergeCell ref="B106:B112"/>
    <mergeCell ref="D106:D112"/>
    <mergeCell ref="E106:E112"/>
    <mergeCell ref="F106:F112"/>
    <mergeCell ref="L106:L112"/>
    <mergeCell ref="B115:B116"/>
    <mergeCell ref="L78:L83"/>
    <mergeCell ref="D79:D83"/>
    <mergeCell ref="F79:F83"/>
    <mergeCell ref="D84:D103"/>
    <mergeCell ref="E84:E85"/>
    <mergeCell ref="F84:F97"/>
    <mergeCell ref="G76:G77"/>
    <mergeCell ref="H76:H77"/>
    <mergeCell ref="I76:I77"/>
    <mergeCell ref="J76:J77"/>
    <mergeCell ref="K76:K77"/>
    <mergeCell ref="L76:L77"/>
    <mergeCell ref="A76:A104"/>
    <mergeCell ref="B76:B77"/>
    <mergeCell ref="C76:C77"/>
    <mergeCell ref="D76:D77"/>
    <mergeCell ref="E76:E77"/>
    <mergeCell ref="F76:F77"/>
    <mergeCell ref="B78:B83"/>
    <mergeCell ref="E78:E83"/>
    <mergeCell ref="B104:E104"/>
    <mergeCell ref="L100:L103"/>
    <mergeCell ref="B89:B90"/>
    <mergeCell ref="E89:E90"/>
    <mergeCell ref="L84:L97"/>
    <mergeCell ref="A75:L75"/>
    <mergeCell ref="L57:L59"/>
    <mergeCell ref="B63:E63"/>
    <mergeCell ref="B64:L64"/>
    <mergeCell ref="A65:A69"/>
    <mergeCell ref="B65:B68"/>
    <mergeCell ref="D65:D66"/>
    <mergeCell ref="E65:E66"/>
    <mergeCell ref="L65:L68"/>
    <mergeCell ref="B69:E69"/>
    <mergeCell ref="A52:L52"/>
    <mergeCell ref="A53:A63"/>
    <mergeCell ref="B54:B56"/>
    <mergeCell ref="D57:D59"/>
    <mergeCell ref="E57:E59"/>
    <mergeCell ref="F57:F59"/>
    <mergeCell ref="A70:L70"/>
    <mergeCell ref="A71:A74"/>
    <mergeCell ref="B71:B73"/>
    <mergeCell ref="L71:L73"/>
    <mergeCell ref="B74:E74"/>
    <mergeCell ref="L22:L23"/>
    <mergeCell ref="A35:L35"/>
    <mergeCell ref="A36:A41"/>
    <mergeCell ref="B36:B39"/>
    <mergeCell ref="L36:L39"/>
    <mergeCell ref="B41:F41"/>
    <mergeCell ref="A43:A51"/>
    <mergeCell ref="B43:B46"/>
    <mergeCell ref="L45:L46"/>
    <mergeCell ref="B48:B50"/>
    <mergeCell ref="A42:L42"/>
    <mergeCell ref="D31:D32"/>
    <mergeCell ref="E31:E32"/>
    <mergeCell ref="F31:F32"/>
    <mergeCell ref="L31:L33"/>
    <mergeCell ref="B22:B23"/>
    <mergeCell ref="C22:C23"/>
    <mergeCell ref="D22:D23"/>
    <mergeCell ref="E22:E23"/>
    <mergeCell ref="F22:F23"/>
    <mergeCell ref="G22:G23"/>
    <mergeCell ref="H22:H23"/>
    <mergeCell ref="I22:I23"/>
    <mergeCell ref="J22:J23"/>
    <mergeCell ref="C4:L4"/>
    <mergeCell ref="C5:L5"/>
    <mergeCell ref="A6:C6"/>
    <mergeCell ref="A7:A9"/>
    <mergeCell ref="B7:B9"/>
    <mergeCell ref="C7:C9"/>
    <mergeCell ref="D7:D9"/>
    <mergeCell ref="E7:E9"/>
    <mergeCell ref="F7:F9"/>
    <mergeCell ref="G7:K7"/>
    <mergeCell ref="G292:J292"/>
    <mergeCell ref="E136:E138"/>
    <mergeCell ref="D136:D138"/>
    <mergeCell ref="B136:B138"/>
    <mergeCell ref="L7:L9"/>
    <mergeCell ref="G8:G9"/>
    <mergeCell ref="H8:H9"/>
    <mergeCell ref="I8:I9"/>
    <mergeCell ref="J8:J9"/>
    <mergeCell ref="K8:K9"/>
    <mergeCell ref="A11:L11"/>
    <mergeCell ref="A14:A15"/>
    <mergeCell ref="B14:B15"/>
    <mergeCell ref="C14:C15"/>
    <mergeCell ref="D14:D15"/>
    <mergeCell ref="E14:E15"/>
    <mergeCell ref="F14:F15"/>
    <mergeCell ref="G14:G15"/>
    <mergeCell ref="H14:H15"/>
    <mergeCell ref="I14:I15"/>
    <mergeCell ref="J14:J15"/>
    <mergeCell ref="K14:K15"/>
    <mergeCell ref="L14:L15"/>
    <mergeCell ref="K22:K23"/>
  </mergeCells>
  <pageMargins left="0.35433070866141736" right="0.70866141732283472" top="1.1811023622047245" bottom="0.70866141732283472" header="0.51181102362204722" footer="0.51181102362204722"/>
  <pageSetup paperSize="9" scale="51" firstPageNumber="14" fitToHeight="0" orientation="landscape" useFirstPageNumber="1" r:id="rId2"/>
  <headerFooter>
    <oddHeader xml:space="preserve">&amp;C&amp;"Times New Roman,обычный"&amp;16
&amp;P&amp;R&amp;"Times New Roman,обычный"&amp;16
Продовження додатка 
&amp;"Arial,обычный"&amp;10
</oddHeader>
    <firstHeader>&amp;R&amp;"Times New Roman,обычный"&amp;16Продовження додатка</firstHeader>
  </headerFooter>
  <rowBreaks count="61" manualBreakCount="61">
    <brk id="12" max="11" man="1"/>
    <brk id="16" max="11" man="1"/>
    <brk id="20" max="11" man="1"/>
    <brk id="24" max="11" man="1"/>
    <brk id="36" max="11" man="1"/>
    <brk id="41" max="11" man="1"/>
    <brk id="45" max="11" man="1"/>
    <brk id="49" max="11" man="1"/>
    <brk id="54" max="11" man="1"/>
    <brk id="59" max="11" man="1"/>
    <brk id="63" max="11" man="1"/>
    <brk id="69" max="11" man="1"/>
    <brk id="74" max="11" man="1"/>
    <brk id="83" max="11" man="1"/>
    <brk id="90" max="11" man="1"/>
    <brk id="96" max="11" man="1"/>
    <brk id="104" max="11" man="1"/>
    <brk id="114" max="11" man="1"/>
    <brk id="120" max="11" man="1"/>
    <brk id="124" max="11" man="1"/>
    <brk id="131" max="11" man="1"/>
    <brk id="135" max="11" man="1"/>
    <brk id="139" max="11" man="1"/>
    <brk id="143" max="11" man="1"/>
    <brk id="152" max="11" man="1"/>
    <brk id="155" max="11" man="1"/>
    <brk id="158" max="11" man="1"/>
    <brk id="164" max="11" man="1"/>
    <brk id="168" max="11" man="1"/>
    <brk id="174" max="11" man="1"/>
    <brk id="179" max="11" man="1"/>
    <brk id="183" max="11" man="1"/>
    <brk id="186" max="11" man="1"/>
    <brk id="189" max="11" man="1"/>
    <brk id="192" max="11" man="1"/>
    <brk id="195" max="11" man="1"/>
    <brk id="198" max="11" man="1"/>
    <brk id="201" max="11" man="1"/>
    <brk id="204" max="11" man="1"/>
    <brk id="208" max="11" man="1"/>
    <brk id="211" max="11" man="1"/>
    <brk id="214" max="11" man="1"/>
    <brk id="218" max="11" man="1"/>
    <brk id="221" max="11" man="1"/>
    <brk id="226" max="11" man="1"/>
    <brk id="230" max="11" man="1"/>
    <brk id="237" max="11" man="1"/>
    <brk id="243" max="11" man="1"/>
    <brk id="247" max="11" man="1"/>
    <brk id="252" max="11" man="1"/>
    <brk id="256" max="11" man="1"/>
    <brk id="259" max="11" man="1"/>
    <brk id="265" max="11" man="1"/>
    <brk id="268" max="11" man="1"/>
    <brk id="271" max="11" man="1"/>
    <brk id="273" max="11" man="1"/>
    <brk id="275" max="11" man="1"/>
    <brk id="277" max="11" man="1"/>
    <brk id="279" max="11" man="1"/>
    <brk id="283" max="11" man="1"/>
    <brk id="286" max="11" man="1"/>
  </rowBreaks>
  <colBreaks count="1" manualBreakCount="1">
    <brk id="12"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293"/>
  <sheetViews>
    <sheetView view="pageBreakPreview" topLeftCell="A94" zoomScale="51" zoomScaleNormal="51" zoomScaleSheetLayoutView="51" zoomScalePageLayoutView="50" workbookViewId="0">
      <selection activeCell="G59" sqref="G59"/>
    </sheetView>
  </sheetViews>
  <sheetFormatPr defaultColWidth="8.7109375" defaultRowHeight="12.75" x14ac:dyDescent="0.2"/>
  <cols>
    <col min="1" max="1" width="7.28515625" style="1" customWidth="1"/>
    <col min="2" max="2" width="26.5703125" style="29" customWidth="1"/>
    <col min="3" max="3" width="40.85546875" style="1" customWidth="1"/>
    <col min="4" max="4" width="13.28515625" style="1" customWidth="1"/>
    <col min="5" max="5" width="36.5703125" style="20" customWidth="1"/>
    <col min="6" max="6" width="21.42578125" style="25" customWidth="1"/>
    <col min="7" max="7" width="17.85546875" style="1" customWidth="1"/>
    <col min="8" max="8" width="17.140625" style="1" customWidth="1"/>
    <col min="9" max="9" width="16.85546875" style="1" customWidth="1"/>
    <col min="10" max="10" width="18" style="1" customWidth="1"/>
    <col min="11" max="11" width="17.28515625" style="1" customWidth="1"/>
    <col min="12" max="12" width="38" style="20" customWidth="1"/>
    <col min="13" max="13" width="71" style="1" customWidth="1"/>
    <col min="14" max="14" width="62.85546875" style="1" customWidth="1"/>
    <col min="15" max="15" width="32.5703125" style="1" customWidth="1"/>
    <col min="16" max="16" width="33" style="1" customWidth="1"/>
    <col min="17" max="17" width="39.28515625" style="1" customWidth="1"/>
    <col min="18" max="18" width="32.5703125" style="1" customWidth="1"/>
    <col min="19" max="24" width="8.7109375" style="1"/>
    <col min="25" max="58" width="8.7109375" style="7"/>
    <col min="59" max="16384" width="8.7109375" style="1"/>
  </cols>
  <sheetData>
    <row r="1" spans="1:58" ht="26.25" x14ac:dyDescent="0.4">
      <c r="A1" s="13"/>
      <c r="B1" s="26"/>
      <c r="C1" s="13"/>
      <c r="D1" s="13"/>
      <c r="E1" s="17"/>
      <c r="F1" s="22"/>
      <c r="G1" s="13"/>
      <c r="H1" s="13"/>
      <c r="I1" s="13"/>
      <c r="J1" s="13"/>
      <c r="K1" s="13"/>
      <c r="L1" s="17"/>
      <c r="M1" s="32"/>
      <c r="N1" s="32"/>
      <c r="O1" s="32"/>
      <c r="P1" s="32"/>
      <c r="Q1" s="32"/>
      <c r="R1" s="126"/>
    </row>
    <row r="2" spans="1:58" ht="30.75" customHeight="1" x14ac:dyDescent="0.4">
      <c r="A2" s="13"/>
      <c r="B2" s="26"/>
      <c r="C2" s="13"/>
      <c r="D2" s="13"/>
      <c r="E2" s="17"/>
      <c r="F2" s="22"/>
      <c r="G2" s="13"/>
      <c r="H2" s="13"/>
      <c r="I2" s="13"/>
      <c r="J2" s="251"/>
      <c r="K2" s="251"/>
      <c r="L2" s="251" t="s">
        <v>299</v>
      </c>
      <c r="M2" s="216"/>
      <c r="N2" s="33"/>
      <c r="O2" s="33"/>
      <c r="P2" s="33"/>
      <c r="Q2" s="33"/>
      <c r="R2" s="220"/>
    </row>
    <row r="3" spans="1:58" ht="30" customHeight="1" x14ac:dyDescent="0.4">
      <c r="A3" s="13"/>
      <c r="B3" s="26"/>
      <c r="C3" s="13"/>
      <c r="D3" s="13"/>
      <c r="E3" s="17"/>
      <c r="F3" s="22"/>
      <c r="G3" s="13"/>
      <c r="H3" s="13"/>
      <c r="I3" s="13"/>
      <c r="J3" s="251"/>
      <c r="K3" s="251"/>
      <c r="L3" s="251" t="s">
        <v>275</v>
      </c>
      <c r="M3" s="216"/>
      <c r="N3" s="216"/>
      <c r="O3" s="216"/>
      <c r="P3" s="216"/>
      <c r="Q3" s="216"/>
      <c r="R3" s="217"/>
    </row>
    <row r="4" spans="1:58" ht="119.25" customHeight="1" x14ac:dyDescent="0.4">
      <c r="A4" s="14"/>
      <c r="B4" s="27"/>
      <c r="C4" s="730" t="s">
        <v>364</v>
      </c>
      <c r="D4" s="730"/>
      <c r="E4" s="730"/>
      <c r="F4" s="730"/>
      <c r="G4" s="730"/>
      <c r="H4" s="730"/>
      <c r="I4" s="730"/>
      <c r="J4" s="730"/>
      <c r="K4" s="730"/>
      <c r="L4" s="730"/>
      <c r="M4" s="218"/>
      <c r="N4" s="218"/>
      <c r="O4" s="218"/>
      <c r="P4" s="218"/>
      <c r="Q4" s="218"/>
      <c r="R4" s="219"/>
    </row>
    <row r="5" spans="1:58" ht="34.5" customHeight="1" x14ac:dyDescent="0.35">
      <c r="A5" s="14"/>
      <c r="B5" s="27"/>
      <c r="C5" s="731"/>
      <c r="D5" s="731"/>
      <c r="E5" s="731"/>
      <c r="F5" s="731"/>
      <c r="G5" s="731"/>
      <c r="H5" s="731"/>
      <c r="I5" s="731"/>
      <c r="J5" s="731"/>
      <c r="K5" s="731"/>
      <c r="L5" s="731"/>
      <c r="R5" s="219"/>
    </row>
    <row r="6" spans="1:58" ht="11.25" customHeight="1" x14ac:dyDescent="0.35">
      <c r="A6" s="732"/>
      <c r="B6" s="732"/>
      <c r="C6" s="732"/>
      <c r="D6" s="13"/>
      <c r="E6" s="17"/>
      <c r="F6" s="22"/>
      <c r="G6" s="13"/>
      <c r="H6" s="13"/>
      <c r="I6" s="13"/>
      <c r="J6" s="13"/>
      <c r="K6" s="13"/>
      <c r="L6" s="17"/>
      <c r="M6" s="10"/>
      <c r="N6" s="10"/>
      <c r="O6" s="10"/>
      <c r="P6" s="10"/>
      <c r="Q6" s="10"/>
      <c r="R6" s="219"/>
    </row>
    <row r="7" spans="1:58" ht="76.5" customHeight="1" x14ac:dyDescent="0.35">
      <c r="A7" s="733" t="s">
        <v>0</v>
      </c>
      <c r="B7" s="733" t="s">
        <v>11</v>
      </c>
      <c r="C7" s="733" t="s">
        <v>1</v>
      </c>
      <c r="D7" s="733" t="s">
        <v>2</v>
      </c>
      <c r="E7" s="733" t="s">
        <v>3</v>
      </c>
      <c r="F7" s="733" t="s">
        <v>306</v>
      </c>
      <c r="G7" s="733" t="s">
        <v>358</v>
      </c>
      <c r="H7" s="733"/>
      <c r="I7" s="733"/>
      <c r="J7" s="733"/>
      <c r="K7" s="733"/>
      <c r="L7" s="729" t="s">
        <v>12</v>
      </c>
      <c r="M7" s="219"/>
      <c r="N7" s="219"/>
      <c r="O7" s="219"/>
      <c r="P7" s="219"/>
      <c r="Q7" s="219"/>
      <c r="R7" s="219"/>
    </row>
    <row r="8" spans="1:58" ht="26.25" customHeight="1" x14ac:dyDescent="0.35">
      <c r="A8" s="733"/>
      <c r="B8" s="733"/>
      <c r="C8" s="733"/>
      <c r="D8" s="733"/>
      <c r="E8" s="733"/>
      <c r="F8" s="733"/>
      <c r="G8" s="729">
        <v>2021</v>
      </c>
      <c r="H8" s="729">
        <v>2022</v>
      </c>
      <c r="I8" s="729">
        <v>2023</v>
      </c>
      <c r="J8" s="729">
        <v>2024</v>
      </c>
      <c r="K8" s="729">
        <v>2025</v>
      </c>
      <c r="L8" s="729"/>
      <c r="M8" s="219"/>
      <c r="N8" s="9"/>
      <c r="O8" s="9"/>
      <c r="P8" s="9"/>
      <c r="Q8" s="9"/>
    </row>
    <row r="9" spans="1:58" ht="38.25" customHeight="1" x14ac:dyDescent="0.2">
      <c r="A9" s="733"/>
      <c r="B9" s="733"/>
      <c r="C9" s="733"/>
      <c r="D9" s="733"/>
      <c r="E9" s="733"/>
      <c r="F9" s="733"/>
      <c r="G9" s="729"/>
      <c r="H9" s="729"/>
      <c r="I9" s="729"/>
      <c r="J9" s="729"/>
      <c r="K9" s="729"/>
      <c r="L9" s="729"/>
      <c r="O9" s="2"/>
      <c r="P9" s="2"/>
      <c r="Q9" s="2"/>
    </row>
    <row r="10" spans="1:58" ht="60" customHeight="1" x14ac:dyDescent="0.3">
      <c r="A10" s="36">
        <v>1</v>
      </c>
      <c r="B10" s="36">
        <v>2</v>
      </c>
      <c r="C10" s="36">
        <v>3</v>
      </c>
      <c r="D10" s="36">
        <v>4</v>
      </c>
      <c r="E10" s="36">
        <v>5</v>
      </c>
      <c r="F10" s="36">
        <v>6</v>
      </c>
      <c r="G10" s="37">
        <v>7</v>
      </c>
      <c r="H10" s="37">
        <v>8</v>
      </c>
      <c r="I10" s="37">
        <v>9</v>
      </c>
      <c r="J10" s="37">
        <v>10</v>
      </c>
      <c r="K10" s="37">
        <v>11</v>
      </c>
      <c r="L10" s="37">
        <v>12</v>
      </c>
      <c r="M10" s="9"/>
      <c r="N10" s="11"/>
    </row>
    <row r="11" spans="1:58" ht="70.5" customHeight="1" x14ac:dyDescent="0.4">
      <c r="A11" s="734" t="s">
        <v>26</v>
      </c>
      <c r="B11" s="735"/>
      <c r="C11" s="735"/>
      <c r="D11" s="735"/>
      <c r="E11" s="735"/>
      <c r="F11" s="735"/>
      <c r="G11" s="735"/>
      <c r="H11" s="735"/>
      <c r="I11" s="735"/>
      <c r="J11" s="735"/>
      <c r="K11" s="735"/>
      <c r="L11" s="736"/>
      <c r="M11" s="221"/>
      <c r="N11" s="221"/>
      <c r="O11" s="221"/>
      <c r="P11" s="221"/>
      <c r="Q11" s="221"/>
      <c r="R11" s="222"/>
    </row>
    <row r="12" spans="1:58" ht="345" customHeight="1" x14ac:dyDescent="0.2">
      <c r="A12" s="260" t="s">
        <v>4</v>
      </c>
      <c r="B12" s="95" t="s">
        <v>305</v>
      </c>
      <c r="C12" s="38" t="s">
        <v>5</v>
      </c>
      <c r="D12" s="262" t="s">
        <v>10</v>
      </c>
      <c r="E12" s="263" t="s">
        <v>365</v>
      </c>
      <c r="F12" s="41" t="s">
        <v>13</v>
      </c>
      <c r="G12" s="42">
        <v>774.3</v>
      </c>
      <c r="H12" s="43">
        <v>861</v>
      </c>
      <c r="I12" s="42">
        <v>906.6</v>
      </c>
      <c r="J12" s="42">
        <v>951.9</v>
      </c>
      <c r="K12" s="42">
        <v>951.9</v>
      </c>
      <c r="L12" s="118" t="s">
        <v>366</v>
      </c>
      <c r="M12" s="224"/>
      <c r="N12" s="224"/>
      <c r="O12" s="224"/>
      <c r="P12" s="224"/>
      <c r="Q12" s="224"/>
      <c r="R12" s="223"/>
    </row>
    <row r="13" spans="1:58" s="272" customFormat="1" ht="1.5" customHeight="1" x14ac:dyDescent="0.2">
      <c r="A13" s="274"/>
      <c r="B13" s="274"/>
      <c r="C13" s="271"/>
      <c r="D13" s="265"/>
      <c r="E13" s="265"/>
      <c r="F13" s="265"/>
      <c r="G13" s="266"/>
      <c r="H13" s="267"/>
      <c r="I13" s="266"/>
      <c r="J13" s="266"/>
      <c r="K13" s="266"/>
      <c r="L13" s="270"/>
      <c r="M13" s="268"/>
      <c r="N13" s="268"/>
      <c r="O13" s="268"/>
      <c r="P13" s="268"/>
      <c r="Q13" s="268"/>
      <c r="R13" s="269"/>
      <c r="Y13" s="273"/>
      <c r="Z13" s="273"/>
      <c r="AA13" s="273"/>
      <c r="AB13" s="273"/>
      <c r="AC13" s="273"/>
      <c r="AD13" s="273"/>
      <c r="AE13" s="273"/>
      <c r="AF13" s="273"/>
      <c r="AG13" s="273"/>
      <c r="AH13" s="273"/>
      <c r="AI13" s="273"/>
      <c r="AJ13" s="273"/>
      <c r="AK13" s="273"/>
      <c r="AL13" s="273"/>
      <c r="AM13" s="273"/>
      <c r="AN13" s="273"/>
      <c r="AO13" s="273"/>
      <c r="AP13" s="273"/>
      <c r="AQ13" s="273"/>
      <c r="AR13" s="273"/>
      <c r="AS13" s="273"/>
      <c r="AT13" s="273"/>
      <c r="AU13" s="273"/>
      <c r="AV13" s="273"/>
      <c r="AW13" s="273"/>
      <c r="AX13" s="273"/>
      <c r="AY13" s="273"/>
      <c r="AZ13" s="273"/>
      <c r="BA13" s="273"/>
      <c r="BB13" s="273"/>
      <c r="BC13" s="273"/>
      <c r="BD13" s="273"/>
      <c r="BE13" s="273"/>
      <c r="BF13" s="273"/>
    </row>
    <row r="14" spans="1:58" ht="409.5" customHeight="1" x14ac:dyDescent="0.3">
      <c r="A14" s="737"/>
      <c r="B14" s="737"/>
      <c r="C14" s="740" t="s">
        <v>485</v>
      </c>
      <c r="D14" s="742" t="s">
        <v>10</v>
      </c>
      <c r="E14" s="744" t="s">
        <v>367</v>
      </c>
      <c r="F14" s="746" t="s">
        <v>13</v>
      </c>
      <c r="G14" s="754">
        <v>7150.3</v>
      </c>
      <c r="H14" s="754">
        <v>21922.5</v>
      </c>
      <c r="I14" s="754">
        <v>20068.3</v>
      </c>
      <c r="J14" s="754">
        <v>6804.9</v>
      </c>
      <c r="K14" s="754">
        <v>6804.9</v>
      </c>
      <c r="L14" s="750" t="s">
        <v>368</v>
      </c>
      <c r="M14" s="12"/>
      <c r="N14" s="12"/>
      <c r="O14" s="12"/>
      <c r="P14" s="12"/>
      <c r="Q14" s="12"/>
    </row>
    <row r="15" spans="1:58" ht="120" customHeight="1" x14ac:dyDescent="0.3">
      <c r="A15" s="738"/>
      <c r="B15" s="739"/>
      <c r="C15" s="741"/>
      <c r="D15" s="743"/>
      <c r="E15" s="745"/>
      <c r="F15" s="747"/>
      <c r="G15" s="755"/>
      <c r="H15" s="755"/>
      <c r="I15" s="755"/>
      <c r="J15" s="755"/>
      <c r="K15" s="755"/>
      <c r="L15" s="751"/>
      <c r="M15" s="12"/>
      <c r="N15" s="12"/>
      <c r="O15" s="12"/>
      <c r="P15" s="12"/>
      <c r="Q15" s="12"/>
    </row>
    <row r="16" spans="1:58" ht="390.75" customHeight="1" x14ac:dyDescent="0.2">
      <c r="A16" s="261"/>
      <c r="B16" s="67"/>
      <c r="C16" s="360" t="s">
        <v>474</v>
      </c>
      <c r="D16" s="353" t="s">
        <v>10</v>
      </c>
      <c r="E16" s="354" t="s">
        <v>6</v>
      </c>
      <c r="F16" s="41" t="s">
        <v>13</v>
      </c>
      <c r="G16" s="41">
        <v>4088.3</v>
      </c>
      <c r="H16" s="41">
        <v>7650</v>
      </c>
      <c r="I16" s="41">
        <v>8040.2</v>
      </c>
      <c r="J16" s="41">
        <v>3402.5</v>
      </c>
      <c r="K16" s="41">
        <v>3402.5</v>
      </c>
      <c r="L16" s="357"/>
      <c r="M16" s="4"/>
      <c r="N16" s="3"/>
    </row>
    <row r="17" spans="1:18" ht="168.75" customHeight="1" x14ac:dyDescent="0.2">
      <c r="A17" s="261"/>
      <c r="B17" s="96"/>
      <c r="C17" s="358" t="s">
        <v>479</v>
      </c>
      <c r="D17" s="355" t="s">
        <v>10</v>
      </c>
      <c r="E17" s="356" t="s">
        <v>6</v>
      </c>
      <c r="F17" s="288" t="s">
        <v>13</v>
      </c>
      <c r="G17" s="359">
        <v>12</v>
      </c>
      <c r="H17" s="359">
        <v>18</v>
      </c>
      <c r="I17" s="359">
        <v>18</v>
      </c>
      <c r="J17" s="359">
        <v>12</v>
      </c>
      <c r="K17" s="359">
        <v>12</v>
      </c>
      <c r="L17" s="90" t="s">
        <v>369</v>
      </c>
      <c r="M17" s="4"/>
      <c r="N17" s="3"/>
    </row>
    <row r="18" spans="1:18" ht="144" customHeight="1" x14ac:dyDescent="0.35">
      <c r="A18" s="261"/>
      <c r="B18" s="96"/>
      <c r="C18" s="38" t="s">
        <v>431</v>
      </c>
      <c r="D18" s="262" t="s">
        <v>10</v>
      </c>
      <c r="E18" s="263" t="s">
        <v>6</v>
      </c>
      <c r="F18" s="41" t="s">
        <v>13</v>
      </c>
      <c r="G18" s="50">
        <v>230</v>
      </c>
      <c r="H18" s="41">
        <v>96</v>
      </c>
      <c r="I18" s="41">
        <v>257</v>
      </c>
      <c r="J18" s="41">
        <v>269.89999999999998</v>
      </c>
      <c r="K18" s="41">
        <v>269.89999999999998</v>
      </c>
      <c r="L18" s="48" t="s">
        <v>14</v>
      </c>
      <c r="M18" s="246"/>
      <c r="N18" s="246"/>
      <c r="O18" s="246"/>
      <c r="P18" s="246"/>
      <c r="Q18" s="246"/>
      <c r="R18" s="246"/>
    </row>
    <row r="19" spans="1:18" ht="265.5" customHeight="1" x14ac:dyDescent="0.2">
      <c r="A19" s="261"/>
      <c r="B19" s="96"/>
      <c r="C19" s="45" t="s">
        <v>432</v>
      </c>
      <c r="D19" s="262" t="s">
        <v>10</v>
      </c>
      <c r="E19" s="263" t="s">
        <v>6</v>
      </c>
      <c r="F19" s="41" t="s">
        <v>13</v>
      </c>
      <c r="G19" s="41">
        <v>0</v>
      </c>
      <c r="H19" s="41">
        <v>39</v>
      </c>
      <c r="I19" s="41">
        <v>42.2</v>
      </c>
      <c r="J19" s="41">
        <v>45.2</v>
      </c>
      <c r="K19" s="41">
        <v>45.2</v>
      </c>
      <c r="L19" s="48" t="s">
        <v>14</v>
      </c>
    </row>
    <row r="20" spans="1:18" ht="228" customHeight="1" x14ac:dyDescent="0.2">
      <c r="A20" s="261"/>
      <c r="B20" s="96"/>
      <c r="C20" s="38" t="s">
        <v>433</v>
      </c>
      <c r="D20" s="262" t="s">
        <v>10</v>
      </c>
      <c r="E20" s="263" t="s">
        <v>6</v>
      </c>
      <c r="F20" s="41" t="s">
        <v>13</v>
      </c>
      <c r="G20" s="41">
        <v>1291.5</v>
      </c>
      <c r="H20" s="41">
        <v>1431</v>
      </c>
      <c r="I20" s="41">
        <v>1431</v>
      </c>
      <c r="J20" s="41">
        <v>1431</v>
      </c>
      <c r="K20" s="41">
        <v>1431</v>
      </c>
      <c r="L20" s="259" t="s">
        <v>14</v>
      </c>
    </row>
    <row r="21" spans="1:18" ht="363" customHeight="1" x14ac:dyDescent="0.2">
      <c r="A21" s="261"/>
      <c r="B21" s="96"/>
      <c r="C21" s="38" t="s">
        <v>434</v>
      </c>
      <c r="D21" s="262" t="s">
        <v>10</v>
      </c>
      <c r="E21" s="263" t="s">
        <v>6</v>
      </c>
      <c r="F21" s="41" t="s">
        <v>13</v>
      </c>
      <c r="G21" s="41">
        <v>0</v>
      </c>
      <c r="H21" s="41">
        <v>226.6</v>
      </c>
      <c r="I21" s="41">
        <v>0</v>
      </c>
      <c r="J21" s="41">
        <v>250.5</v>
      </c>
      <c r="K21" s="41">
        <v>250.5</v>
      </c>
      <c r="L21" s="49" t="s">
        <v>14</v>
      </c>
    </row>
    <row r="22" spans="1:18" ht="409.5" customHeight="1" x14ac:dyDescent="0.2">
      <c r="A22" s="261"/>
      <c r="B22" s="738"/>
      <c r="C22" s="767" t="s">
        <v>532</v>
      </c>
      <c r="D22" s="742" t="s">
        <v>10</v>
      </c>
      <c r="E22" s="744" t="s">
        <v>6</v>
      </c>
      <c r="F22" s="746" t="s">
        <v>13</v>
      </c>
      <c r="G22" s="746">
        <v>114.5</v>
      </c>
      <c r="H22" s="746">
        <v>180</v>
      </c>
      <c r="I22" s="746">
        <v>252</v>
      </c>
      <c r="J22" s="746">
        <v>180</v>
      </c>
      <c r="K22" s="746">
        <v>180</v>
      </c>
      <c r="L22" s="756" t="s">
        <v>14</v>
      </c>
    </row>
    <row r="23" spans="1:18" ht="32.25" customHeight="1" x14ac:dyDescent="0.2">
      <c r="A23" s="433"/>
      <c r="B23" s="738"/>
      <c r="C23" s="768"/>
      <c r="D23" s="743"/>
      <c r="E23" s="745"/>
      <c r="F23" s="747"/>
      <c r="G23" s="747"/>
      <c r="H23" s="747"/>
      <c r="I23" s="747"/>
      <c r="J23" s="747"/>
      <c r="K23" s="747"/>
      <c r="L23" s="757"/>
    </row>
    <row r="24" spans="1:18" ht="122.25" customHeight="1" x14ac:dyDescent="0.2">
      <c r="A24" s="261"/>
      <c r="B24" s="96"/>
      <c r="C24" s="38" t="s">
        <v>435</v>
      </c>
      <c r="D24" s="262" t="s">
        <v>10</v>
      </c>
      <c r="E24" s="263" t="s">
        <v>6</v>
      </c>
      <c r="F24" s="41" t="s">
        <v>13</v>
      </c>
      <c r="G24" s="41">
        <v>105.4</v>
      </c>
      <c r="H24" s="41">
        <v>1704.2</v>
      </c>
      <c r="I24" s="41">
        <v>5000</v>
      </c>
      <c r="J24" s="41">
        <v>153.80000000000001</v>
      </c>
      <c r="K24" s="41">
        <v>153.80000000000001</v>
      </c>
      <c r="L24" s="238" t="s">
        <v>370</v>
      </c>
    </row>
    <row r="25" spans="1:18" ht="204.75" customHeight="1" x14ac:dyDescent="0.2">
      <c r="A25" s="261"/>
      <c r="B25" s="96"/>
      <c r="C25" s="275" t="s">
        <v>436</v>
      </c>
      <c r="D25" s="276" t="s">
        <v>10</v>
      </c>
      <c r="E25" s="180" t="s">
        <v>6</v>
      </c>
      <c r="F25" s="277" t="s">
        <v>13</v>
      </c>
      <c r="G25" s="278">
        <v>617.5</v>
      </c>
      <c r="H25" s="278">
        <v>695</v>
      </c>
      <c r="I25" s="278">
        <v>696.6</v>
      </c>
      <c r="J25" s="278">
        <v>438.5</v>
      </c>
      <c r="K25" s="278">
        <v>438.5</v>
      </c>
      <c r="L25" s="280" t="s">
        <v>370</v>
      </c>
    </row>
    <row r="26" spans="1:18" ht="135.75" customHeight="1" x14ac:dyDescent="0.2">
      <c r="A26" s="261"/>
      <c r="B26" s="96"/>
      <c r="C26" s="275" t="s">
        <v>477</v>
      </c>
      <c r="D26" s="276" t="s">
        <v>10</v>
      </c>
      <c r="E26" s="180" t="s">
        <v>6</v>
      </c>
      <c r="F26" s="277" t="s">
        <v>13</v>
      </c>
      <c r="G26" s="278">
        <v>9</v>
      </c>
      <c r="H26" s="278">
        <v>150</v>
      </c>
      <c r="I26" s="278">
        <v>110</v>
      </c>
      <c r="J26" s="278">
        <v>30</v>
      </c>
      <c r="K26" s="278">
        <v>30</v>
      </c>
      <c r="L26" s="283" t="s">
        <v>15</v>
      </c>
    </row>
    <row r="27" spans="1:18" ht="144.75" customHeight="1" x14ac:dyDescent="0.2">
      <c r="A27" s="261"/>
      <c r="B27" s="96"/>
      <c r="C27" s="279" t="s">
        <v>437</v>
      </c>
      <c r="D27" s="276" t="s">
        <v>486</v>
      </c>
      <c r="E27" s="180" t="s">
        <v>6</v>
      </c>
      <c r="F27" s="235" t="s">
        <v>13</v>
      </c>
      <c r="G27" s="278">
        <v>2311.9</v>
      </c>
      <c r="H27" s="278">
        <v>4642.1000000000004</v>
      </c>
      <c r="I27" s="278">
        <v>0</v>
      </c>
      <c r="J27" s="278">
        <v>5132.5</v>
      </c>
      <c r="K27" s="278">
        <v>5132.5</v>
      </c>
      <c r="L27" s="284" t="s">
        <v>371</v>
      </c>
    </row>
    <row r="28" spans="1:18" ht="117" customHeight="1" x14ac:dyDescent="0.2">
      <c r="A28" s="264"/>
      <c r="B28" s="96"/>
      <c r="C28" s="280" t="s">
        <v>276</v>
      </c>
      <c r="D28" s="281" t="s">
        <v>10</v>
      </c>
      <c r="E28" s="180" t="s">
        <v>6</v>
      </c>
      <c r="F28" s="277" t="s">
        <v>13</v>
      </c>
      <c r="G28" s="278">
        <v>9.4</v>
      </c>
      <c r="H28" s="282">
        <v>28.1</v>
      </c>
      <c r="I28" s="282">
        <v>29.6</v>
      </c>
      <c r="J28" s="282">
        <v>31</v>
      </c>
      <c r="K28" s="282">
        <v>31</v>
      </c>
      <c r="L28" s="285" t="s">
        <v>105</v>
      </c>
    </row>
    <row r="29" spans="1:18" ht="186" customHeight="1" x14ac:dyDescent="0.2">
      <c r="A29" s="264"/>
      <c r="B29" s="96"/>
      <c r="C29" s="280" t="s">
        <v>408</v>
      </c>
      <c r="D29" s="281">
        <v>2021</v>
      </c>
      <c r="E29" s="180" t="s">
        <v>6</v>
      </c>
      <c r="F29" s="277" t="s">
        <v>13</v>
      </c>
      <c r="G29" s="278">
        <v>150</v>
      </c>
      <c r="H29" s="278">
        <v>0</v>
      </c>
      <c r="I29" s="278">
        <v>0</v>
      </c>
      <c r="J29" s="278">
        <v>0</v>
      </c>
      <c r="K29" s="278">
        <v>0</v>
      </c>
      <c r="L29" s="284" t="s">
        <v>14</v>
      </c>
    </row>
    <row r="30" spans="1:18" ht="182.25" customHeight="1" x14ac:dyDescent="0.2">
      <c r="A30" s="289"/>
      <c r="B30" s="96"/>
      <c r="C30" s="457" t="s">
        <v>409</v>
      </c>
      <c r="D30" s="281">
        <v>2021</v>
      </c>
      <c r="E30" s="180" t="s">
        <v>6</v>
      </c>
      <c r="F30" s="277" t="s">
        <v>13</v>
      </c>
      <c r="G30" s="278">
        <v>85</v>
      </c>
      <c r="H30" s="282">
        <v>0</v>
      </c>
      <c r="I30" s="282">
        <v>0</v>
      </c>
      <c r="J30" s="282">
        <v>0</v>
      </c>
      <c r="K30" s="282">
        <v>0</v>
      </c>
      <c r="L30" s="284" t="s">
        <v>14</v>
      </c>
    </row>
    <row r="31" spans="1:18" ht="226.5" customHeight="1" x14ac:dyDescent="0.2">
      <c r="A31" s="293"/>
      <c r="B31" s="294"/>
      <c r="C31" s="456" t="s">
        <v>539</v>
      </c>
      <c r="D31" s="758">
        <v>2021</v>
      </c>
      <c r="E31" s="760" t="s">
        <v>6</v>
      </c>
      <c r="F31" s="762" t="s">
        <v>13</v>
      </c>
      <c r="G31" s="278">
        <v>1200</v>
      </c>
      <c r="H31" s="282">
        <v>0</v>
      </c>
      <c r="I31" s="282">
        <v>0</v>
      </c>
      <c r="J31" s="282">
        <v>0</v>
      </c>
      <c r="K31" s="282">
        <v>0</v>
      </c>
      <c r="L31" s="764" t="s">
        <v>14</v>
      </c>
    </row>
    <row r="32" spans="1:18" ht="27.75" customHeight="1" x14ac:dyDescent="0.2">
      <c r="A32" s="292"/>
      <c r="B32" s="294"/>
      <c r="C32" s="295" t="s">
        <v>410</v>
      </c>
      <c r="D32" s="759"/>
      <c r="E32" s="761"/>
      <c r="F32" s="763"/>
      <c r="G32" s="366">
        <v>600</v>
      </c>
      <c r="H32" s="367">
        <v>0</v>
      </c>
      <c r="I32" s="367">
        <v>0</v>
      </c>
      <c r="J32" s="367">
        <v>0</v>
      </c>
      <c r="K32" s="367">
        <v>0</v>
      </c>
      <c r="L32" s="765"/>
    </row>
    <row r="33" spans="1:13" ht="163.5" customHeight="1" x14ac:dyDescent="0.2">
      <c r="A33" s="363"/>
      <c r="B33" s="365"/>
      <c r="C33" s="370" t="s">
        <v>478</v>
      </c>
      <c r="D33" s="371">
        <v>2022</v>
      </c>
      <c r="E33" s="370" t="s">
        <v>6</v>
      </c>
      <c r="F33" s="458" t="s">
        <v>13</v>
      </c>
      <c r="G33" s="372">
        <v>0</v>
      </c>
      <c r="H33" s="373">
        <v>150</v>
      </c>
      <c r="I33" s="373">
        <v>0</v>
      </c>
      <c r="J33" s="373">
        <v>0</v>
      </c>
      <c r="K33" s="373">
        <v>0</v>
      </c>
      <c r="L33" s="766"/>
    </row>
    <row r="34" spans="1:13" ht="52.5" customHeight="1" x14ac:dyDescent="0.2">
      <c r="A34" s="296"/>
      <c r="B34" s="364" t="s">
        <v>25</v>
      </c>
      <c r="C34" s="286"/>
      <c r="D34" s="286"/>
      <c r="E34" s="275"/>
      <c r="F34" s="369"/>
      <c r="G34" s="368">
        <f>G12+G14+G16+G17+G18+G19+G20+G21+G22+G24+G25+G26+G27+G28+G29+G30+G31</f>
        <v>18149.100000000002</v>
      </c>
      <c r="H34" s="368">
        <f>H12+H14+H16+H17+H18+H19+H20+H21+H22+H24+H25+H26+H27+H28+H29+H30+H31+H33</f>
        <v>39793.499999999993</v>
      </c>
      <c r="I34" s="368">
        <f t="shared" ref="I34:K34" si="0">I12+I14+I16+I17+I18+I19+I20+I21+I22+I24+I25+I26+I27+I28+I29+I30+I31+I33</f>
        <v>36851.5</v>
      </c>
      <c r="J34" s="368">
        <f t="shared" si="0"/>
        <v>19133.699999999997</v>
      </c>
      <c r="K34" s="368">
        <f t="shared" si="0"/>
        <v>19133.699999999997</v>
      </c>
      <c r="L34" s="285"/>
      <c r="M34" s="377"/>
    </row>
    <row r="35" spans="1:13" ht="52.5" customHeight="1" x14ac:dyDescent="0.2">
      <c r="A35" s="769" t="s">
        <v>111</v>
      </c>
      <c r="B35" s="769"/>
      <c r="C35" s="769"/>
      <c r="D35" s="769"/>
      <c r="E35" s="769"/>
      <c r="F35" s="769"/>
      <c r="G35" s="752"/>
      <c r="H35" s="752"/>
      <c r="I35" s="752"/>
      <c r="J35" s="752"/>
      <c r="K35" s="752"/>
      <c r="L35" s="752"/>
      <c r="M35" s="2"/>
    </row>
    <row r="36" spans="1:13" ht="218.25" customHeight="1" x14ac:dyDescent="0.2">
      <c r="A36" s="770" t="s">
        <v>112</v>
      </c>
      <c r="B36" s="771" t="s">
        <v>277</v>
      </c>
      <c r="C36" s="53" t="s">
        <v>113</v>
      </c>
      <c r="D36" s="39" t="s">
        <v>10</v>
      </c>
      <c r="E36" s="180" t="s">
        <v>6</v>
      </c>
      <c r="F36" s="41" t="s">
        <v>13</v>
      </c>
      <c r="G36" s="51">
        <v>0</v>
      </c>
      <c r="H36" s="51">
        <v>23.6</v>
      </c>
      <c r="I36" s="51">
        <v>23.6</v>
      </c>
      <c r="J36" s="51">
        <v>23.6</v>
      </c>
      <c r="K36" s="51">
        <v>23.6</v>
      </c>
      <c r="L36" s="772" t="s">
        <v>372</v>
      </c>
      <c r="M36" s="2"/>
    </row>
    <row r="37" spans="1:13" ht="240" customHeight="1" x14ac:dyDescent="0.2">
      <c r="A37" s="770"/>
      <c r="B37" s="771"/>
      <c r="C37" s="350" t="s">
        <v>114</v>
      </c>
      <c r="D37" s="348" t="s">
        <v>10</v>
      </c>
      <c r="E37" s="151" t="s">
        <v>6</v>
      </c>
      <c r="F37" s="50" t="s">
        <v>13</v>
      </c>
      <c r="G37" s="51">
        <v>0</v>
      </c>
      <c r="H37" s="51">
        <v>0</v>
      </c>
      <c r="I37" s="51">
        <v>0</v>
      </c>
      <c r="J37" s="51">
        <v>0</v>
      </c>
      <c r="K37" s="51">
        <v>0</v>
      </c>
      <c r="L37" s="772"/>
      <c r="M37" s="2"/>
    </row>
    <row r="38" spans="1:13" ht="172.5" customHeight="1" x14ac:dyDescent="0.2">
      <c r="A38" s="770"/>
      <c r="B38" s="771"/>
      <c r="C38" s="280" t="s">
        <v>403</v>
      </c>
      <c r="D38" s="39" t="s">
        <v>10</v>
      </c>
      <c r="E38" s="440" t="s">
        <v>6</v>
      </c>
      <c r="F38" s="41" t="s">
        <v>13</v>
      </c>
      <c r="G38" s="55">
        <v>190.9</v>
      </c>
      <c r="H38" s="55">
        <v>0</v>
      </c>
      <c r="I38" s="55">
        <v>0</v>
      </c>
      <c r="J38" s="55">
        <v>0</v>
      </c>
      <c r="K38" s="55">
        <v>0</v>
      </c>
      <c r="L38" s="772"/>
      <c r="M38" s="2"/>
    </row>
    <row r="39" spans="1:13" ht="235.5" customHeight="1" x14ac:dyDescent="0.2">
      <c r="A39" s="770"/>
      <c r="B39" s="771"/>
      <c r="C39" s="280" t="s">
        <v>115</v>
      </c>
      <c r="D39" s="179" t="s">
        <v>10</v>
      </c>
      <c r="E39" s="441" t="s">
        <v>516</v>
      </c>
      <c r="F39" s="41" t="s">
        <v>13</v>
      </c>
      <c r="G39" s="51">
        <v>36</v>
      </c>
      <c r="H39" s="51">
        <v>68.400000000000006</v>
      </c>
      <c r="I39" s="51">
        <v>91.2</v>
      </c>
      <c r="J39" s="51">
        <v>40.6</v>
      </c>
      <c r="K39" s="51">
        <v>40.6</v>
      </c>
      <c r="L39" s="772"/>
      <c r="M39" s="2"/>
    </row>
    <row r="40" spans="1:13" ht="240.75" customHeight="1" x14ac:dyDescent="0.2">
      <c r="A40" s="770"/>
      <c r="B40" s="56" t="s">
        <v>278</v>
      </c>
      <c r="C40" s="57" t="s">
        <v>438</v>
      </c>
      <c r="D40" s="46" t="s">
        <v>10</v>
      </c>
      <c r="E40" s="442" t="s">
        <v>6</v>
      </c>
      <c r="F40" s="58" t="s">
        <v>13</v>
      </c>
      <c r="G40" s="50">
        <v>20</v>
      </c>
      <c r="H40" s="50">
        <v>27.6</v>
      </c>
      <c r="I40" s="50">
        <v>29</v>
      </c>
      <c r="J40" s="50">
        <v>30.5</v>
      </c>
      <c r="K40" s="50">
        <v>30.5</v>
      </c>
      <c r="L40" s="47" t="s">
        <v>373</v>
      </c>
      <c r="M40" s="2"/>
    </row>
    <row r="41" spans="1:13" ht="36.75" customHeight="1" x14ac:dyDescent="0.2">
      <c r="A41" s="770"/>
      <c r="B41" s="773" t="s">
        <v>25</v>
      </c>
      <c r="C41" s="774"/>
      <c r="D41" s="774"/>
      <c r="E41" s="774"/>
      <c r="F41" s="775"/>
      <c r="G41" s="59">
        <f>G36+G37+G38+G39+G40</f>
        <v>246.9</v>
      </c>
      <c r="H41" s="59">
        <f t="shared" ref="H41:K41" si="1">H36+H37+H38+H39+H40</f>
        <v>119.6</v>
      </c>
      <c r="I41" s="59">
        <f t="shared" si="1"/>
        <v>143.80000000000001</v>
      </c>
      <c r="J41" s="59">
        <f t="shared" si="1"/>
        <v>94.7</v>
      </c>
      <c r="K41" s="59">
        <f t="shared" si="1"/>
        <v>94.7</v>
      </c>
      <c r="L41" s="58"/>
      <c r="M41" s="378"/>
    </row>
    <row r="42" spans="1:13" ht="66" customHeight="1" x14ac:dyDescent="0.2">
      <c r="A42" s="752" t="s">
        <v>116</v>
      </c>
      <c r="B42" s="753"/>
      <c r="C42" s="752"/>
      <c r="D42" s="752"/>
      <c r="E42" s="752"/>
      <c r="F42" s="752"/>
      <c r="G42" s="752"/>
      <c r="H42" s="752"/>
      <c r="I42" s="752"/>
      <c r="J42" s="752"/>
      <c r="K42" s="752"/>
      <c r="L42" s="752"/>
    </row>
    <row r="43" spans="1:13" ht="242.25" customHeight="1" x14ac:dyDescent="0.2">
      <c r="A43" s="776" t="s">
        <v>120</v>
      </c>
      <c r="B43" s="778" t="s">
        <v>117</v>
      </c>
      <c r="C43" s="45" t="s">
        <v>418</v>
      </c>
      <c r="D43" s="46" t="s">
        <v>10</v>
      </c>
      <c r="E43" s="56" t="s">
        <v>6</v>
      </c>
      <c r="F43" s="50" t="s">
        <v>13</v>
      </c>
      <c r="G43" s="51">
        <v>840</v>
      </c>
      <c r="H43" s="51">
        <v>910</v>
      </c>
      <c r="I43" s="51">
        <v>1004.6</v>
      </c>
      <c r="J43" s="51">
        <v>1073.0999999999999</v>
      </c>
      <c r="K43" s="51">
        <v>1073.0999999999999</v>
      </c>
      <c r="L43" s="47" t="s">
        <v>419</v>
      </c>
    </row>
    <row r="44" spans="1:13" ht="296.25" customHeight="1" x14ac:dyDescent="0.2">
      <c r="A44" s="777"/>
      <c r="B44" s="779"/>
      <c r="C44" s="38" t="s">
        <v>429</v>
      </c>
      <c r="D44" s="39"/>
      <c r="E44" s="297" t="s">
        <v>516</v>
      </c>
      <c r="F44" s="50" t="s">
        <v>13</v>
      </c>
      <c r="G44" s="51">
        <v>991</v>
      </c>
      <c r="H44" s="51">
        <v>1051.9000000000001</v>
      </c>
      <c r="I44" s="51">
        <v>1107.5999999999999</v>
      </c>
      <c r="J44" s="51">
        <v>1163</v>
      </c>
      <c r="K44" s="51">
        <v>1163</v>
      </c>
      <c r="L44" s="325" t="s">
        <v>18</v>
      </c>
    </row>
    <row r="45" spans="1:13" ht="231.75" customHeight="1" x14ac:dyDescent="0.2">
      <c r="A45" s="777"/>
      <c r="B45" s="779"/>
      <c r="C45" s="275" t="s">
        <v>549</v>
      </c>
      <c r="D45" s="39" t="s">
        <v>10</v>
      </c>
      <c r="E45" s="297" t="s">
        <v>516</v>
      </c>
      <c r="F45" s="51" t="s">
        <v>13</v>
      </c>
      <c r="G45" s="55">
        <v>76.400000000000006</v>
      </c>
      <c r="H45" s="55">
        <v>92.9</v>
      </c>
      <c r="I45" s="55">
        <v>97.8</v>
      </c>
      <c r="J45" s="55">
        <v>102.7</v>
      </c>
      <c r="K45" s="55">
        <v>102.7</v>
      </c>
      <c r="L45" s="742"/>
    </row>
    <row r="46" spans="1:13" ht="235.5" customHeight="1" x14ac:dyDescent="0.2">
      <c r="A46" s="777"/>
      <c r="B46" s="780"/>
      <c r="C46" s="275" t="s">
        <v>439</v>
      </c>
      <c r="D46" s="323" t="s">
        <v>440</v>
      </c>
      <c r="E46" s="297" t="s">
        <v>516</v>
      </c>
      <c r="F46" s="51" t="s">
        <v>13</v>
      </c>
      <c r="G46" s="55">
        <v>0</v>
      </c>
      <c r="H46" s="55">
        <v>27.4</v>
      </c>
      <c r="I46" s="55">
        <v>28.9</v>
      </c>
      <c r="J46" s="55">
        <v>30.3</v>
      </c>
      <c r="K46" s="55">
        <v>30.3</v>
      </c>
      <c r="L46" s="743"/>
    </row>
    <row r="47" spans="1:13" ht="266.25" customHeight="1" x14ac:dyDescent="0.2">
      <c r="A47" s="738"/>
      <c r="B47" s="324" t="s">
        <v>118</v>
      </c>
      <c r="C47" s="280" t="s">
        <v>119</v>
      </c>
      <c r="D47" s="39" t="s">
        <v>10</v>
      </c>
      <c r="E47" s="297" t="s">
        <v>516</v>
      </c>
      <c r="F47" s="41" t="s">
        <v>13</v>
      </c>
      <c r="G47" s="51">
        <v>4759</v>
      </c>
      <c r="H47" s="51">
        <v>41005.300000000003</v>
      </c>
      <c r="I47" s="51">
        <v>43178.6</v>
      </c>
      <c r="J47" s="51">
        <v>45337.5</v>
      </c>
      <c r="K47" s="51">
        <v>45337.5</v>
      </c>
      <c r="L47" s="177" t="s">
        <v>16</v>
      </c>
      <c r="M47" s="8"/>
    </row>
    <row r="48" spans="1:13" ht="227.25" customHeight="1" x14ac:dyDescent="0.2">
      <c r="A48" s="738"/>
      <c r="B48" s="771" t="s">
        <v>126</v>
      </c>
      <c r="C48" s="60" t="s">
        <v>127</v>
      </c>
      <c r="D48" s="185" t="s">
        <v>10</v>
      </c>
      <c r="E48" s="291" t="s">
        <v>7</v>
      </c>
      <c r="F48" s="51" t="s">
        <v>13</v>
      </c>
      <c r="G48" s="51">
        <v>935</v>
      </c>
      <c r="H48" s="51">
        <v>3755.2</v>
      </c>
      <c r="I48" s="51">
        <v>3954.2</v>
      </c>
      <c r="J48" s="51">
        <v>4151.8999999999996</v>
      </c>
      <c r="K48" s="51">
        <v>4151.8999999999996</v>
      </c>
      <c r="L48" s="49" t="s">
        <v>247</v>
      </c>
    </row>
    <row r="49" spans="1:58" ht="163.5" customHeight="1" x14ac:dyDescent="0.2">
      <c r="A49" s="738"/>
      <c r="B49" s="771"/>
      <c r="C49" s="60" t="s">
        <v>128</v>
      </c>
      <c r="D49" s="185" t="s">
        <v>10</v>
      </c>
      <c r="E49" s="291" t="s">
        <v>7</v>
      </c>
      <c r="F49" s="235" t="s">
        <v>411</v>
      </c>
      <c r="G49" s="51">
        <v>1287</v>
      </c>
      <c r="H49" s="51">
        <v>2012.5</v>
      </c>
      <c r="I49" s="51">
        <v>2119.1</v>
      </c>
      <c r="J49" s="51">
        <v>2225.1</v>
      </c>
      <c r="K49" s="51">
        <v>2225.1</v>
      </c>
      <c r="L49" s="49" t="s">
        <v>247</v>
      </c>
    </row>
    <row r="50" spans="1:58" ht="143.25" customHeight="1" x14ac:dyDescent="0.2">
      <c r="A50" s="738"/>
      <c r="B50" s="771"/>
      <c r="C50" s="60" t="s">
        <v>129</v>
      </c>
      <c r="D50" s="185" t="s">
        <v>10</v>
      </c>
      <c r="E50" s="291" t="s">
        <v>7</v>
      </c>
      <c r="F50" s="51" t="s">
        <v>13</v>
      </c>
      <c r="G50" s="51">
        <v>9.3000000000000007</v>
      </c>
      <c r="H50" s="51">
        <v>25.3</v>
      </c>
      <c r="I50" s="51">
        <v>58.7</v>
      </c>
      <c r="J50" s="51">
        <v>28</v>
      </c>
      <c r="K50" s="51">
        <v>28</v>
      </c>
      <c r="L50" s="49" t="s">
        <v>247</v>
      </c>
    </row>
    <row r="51" spans="1:58" ht="88.5" customHeight="1" x14ac:dyDescent="0.2">
      <c r="A51" s="739"/>
      <c r="B51" s="63" t="s">
        <v>25</v>
      </c>
      <c r="C51" s="64"/>
      <c r="D51" s="175"/>
      <c r="E51" s="175"/>
      <c r="F51" s="51"/>
      <c r="G51" s="59">
        <f>G50+G49+G48+G47+G45+G44+G43+G46</f>
        <v>8897.7000000000007</v>
      </c>
      <c r="H51" s="59">
        <f t="shared" ref="H51:K51" si="2">H50+H49+H48+H47+H45+H44+H43+H46</f>
        <v>48880.500000000007</v>
      </c>
      <c r="I51" s="59">
        <f t="shared" si="2"/>
        <v>51549.5</v>
      </c>
      <c r="J51" s="59">
        <f t="shared" si="2"/>
        <v>54111.6</v>
      </c>
      <c r="K51" s="59">
        <f t="shared" si="2"/>
        <v>54111.6</v>
      </c>
      <c r="L51" s="175"/>
      <c r="M51" s="379"/>
    </row>
    <row r="52" spans="1:58" ht="64.5" customHeight="1" x14ac:dyDescent="0.4">
      <c r="A52" s="781" t="s">
        <v>302</v>
      </c>
      <c r="B52" s="782"/>
      <c r="C52" s="782"/>
      <c r="D52" s="782"/>
      <c r="E52" s="782"/>
      <c r="F52" s="782"/>
      <c r="G52" s="782"/>
      <c r="H52" s="782"/>
      <c r="I52" s="782"/>
      <c r="J52" s="782"/>
      <c r="K52" s="782"/>
      <c r="L52" s="783"/>
      <c r="M52" s="215"/>
    </row>
    <row r="53" spans="1:58" ht="230.25" customHeight="1" x14ac:dyDescent="0.2">
      <c r="A53" s="784" t="s">
        <v>130</v>
      </c>
      <c r="B53" s="236" t="s">
        <v>121</v>
      </c>
      <c r="C53" s="60" t="s">
        <v>122</v>
      </c>
      <c r="D53" s="116" t="s">
        <v>10</v>
      </c>
      <c r="E53" s="297" t="s">
        <v>516</v>
      </c>
      <c r="F53" s="149" t="s">
        <v>66</v>
      </c>
      <c r="G53" s="149">
        <v>333420.5</v>
      </c>
      <c r="H53" s="149">
        <v>298839.8</v>
      </c>
      <c r="I53" s="149">
        <v>0</v>
      </c>
      <c r="J53" s="149">
        <v>330412.2</v>
      </c>
      <c r="K53" s="149">
        <v>330412.2</v>
      </c>
      <c r="L53" s="225" t="s">
        <v>101</v>
      </c>
      <c r="M53" s="129"/>
      <c r="N53" s="129"/>
      <c r="O53" s="129"/>
      <c r="P53" s="129"/>
      <c r="Q53" s="129"/>
      <c r="R53" s="129"/>
    </row>
    <row r="54" spans="1:58" ht="227.25" customHeight="1" x14ac:dyDescent="0.2">
      <c r="A54" s="785"/>
      <c r="B54" s="792" t="s">
        <v>309</v>
      </c>
      <c r="C54" s="45" t="s">
        <v>268</v>
      </c>
      <c r="D54" s="116" t="s">
        <v>10</v>
      </c>
      <c r="E54" s="297" t="s">
        <v>516</v>
      </c>
      <c r="F54" s="149" t="s">
        <v>66</v>
      </c>
      <c r="G54" s="149">
        <v>362389.1</v>
      </c>
      <c r="H54" s="149">
        <v>398250</v>
      </c>
      <c r="I54" s="149">
        <v>419357.3</v>
      </c>
      <c r="J54" s="149">
        <v>440325.2</v>
      </c>
      <c r="K54" s="149">
        <v>440325.2</v>
      </c>
      <c r="L54" s="225" t="s">
        <v>102</v>
      </c>
      <c r="N54" s="129"/>
    </row>
    <row r="55" spans="1:58" ht="216" customHeight="1" x14ac:dyDescent="0.2">
      <c r="A55" s="785"/>
      <c r="B55" s="793"/>
      <c r="C55" s="45" t="s">
        <v>124</v>
      </c>
      <c r="D55" s="116" t="s">
        <v>10</v>
      </c>
      <c r="E55" s="297" t="s">
        <v>516</v>
      </c>
      <c r="F55" s="149" t="s">
        <v>66</v>
      </c>
      <c r="G55" s="51">
        <v>158.9</v>
      </c>
      <c r="H55" s="51">
        <v>144.6</v>
      </c>
      <c r="I55" s="51">
        <v>152.30000000000001</v>
      </c>
      <c r="J55" s="51">
        <v>159.9</v>
      </c>
      <c r="K55" s="51">
        <v>159.9</v>
      </c>
      <c r="L55" s="225" t="s">
        <v>125</v>
      </c>
      <c r="N55" s="129"/>
    </row>
    <row r="56" spans="1:58" ht="223.5" customHeight="1" x14ac:dyDescent="0.2">
      <c r="A56" s="785"/>
      <c r="B56" s="793"/>
      <c r="C56" s="233" t="s">
        <v>123</v>
      </c>
      <c r="D56" s="234" t="s">
        <v>10</v>
      </c>
      <c r="E56" s="297" t="s">
        <v>516</v>
      </c>
      <c r="F56" s="235" t="s">
        <v>66</v>
      </c>
      <c r="G56" s="51">
        <v>23950.7</v>
      </c>
      <c r="H56" s="51">
        <v>26715.3</v>
      </c>
      <c r="I56" s="51">
        <v>26391.5</v>
      </c>
      <c r="J56" s="51">
        <v>27711.1</v>
      </c>
      <c r="K56" s="51">
        <v>27711.1</v>
      </c>
      <c r="L56" s="225" t="s">
        <v>106</v>
      </c>
      <c r="N56" s="129"/>
    </row>
    <row r="57" spans="1:58" ht="141" customHeight="1" x14ac:dyDescent="0.2">
      <c r="A57" s="785"/>
      <c r="B57" s="232" t="s">
        <v>362</v>
      </c>
      <c r="C57" s="226" t="s">
        <v>430</v>
      </c>
      <c r="D57" s="789" t="s">
        <v>10</v>
      </c>
      <c r="E57" s="792" t="s">
        <v>516</v>
      </c>
      <c r="F57" s="795" t="s">
        <v>13</v>
      </c>
      <c r="G57" s="138">
        <f>G58+G59</f>
        <v>1087.2</v>
      </c>
      <c r="H57" s="154">
        <f t="shared" ref="H57:K57" si="3">H58+H59</f>
        <v>1485.8</v>
      </c>
      <c r="I57" s="50">
        <f t="shared" si="3"/>
        <v>1878</v>
      </c>
      <c r="J57" s="154">
        <f t="shared" si="3"/>
        <v>2377.1999999999998</v>
      </c>
      <c r="K57" s="154">
        <f t="shared" si="3"/>
        <v>2377.1999999999998</v>
      </c>
      <c r="L57" s="809" t="s">
        <v>374</v>
      </c>
    </row>
    <row r="58" spans="1:58" ht="56.25" customHeight="1" x14ac:dyDescent="0.2">
      <c r="A58" s="785"/>
      <c r="B58" s="229"/>
      <c r="C58" s="152" t="s">
        <v>345</v>
      </c>
      <c r="D58" s="790"/>
      <c r="E58" s="793"/>
      <c r="F58" s="796"/>
      <c r="G58" s="155">
        <v>1.5</v>
      </c>
      <c r="H58" s="155">
        <v>2.2000000000000002</v>
      </c>
      <c r="I58" s="155">
        <v>2.7</v>
      </c>
      <c r="J58" s="155">
        <v>3.2</v>
      </c>
      <c r="K58" s="155">
        <v>3.2</v>
      </c>
      <c r="L58" s="810"/>
    </row>
    <row r="59" spans="1:58" ht="18" customHeight="1" x14ac:dyDescent="0.2">
      <c r="A59" s="785"/>
      <c r="B59" s="229"/>
      <c r="C59" s="153" t="s">
        <v>344</v>
      </c>
      <c r="D59" s="791"/>
      <c r="E59" s="794"/>
      <c r="F59" s="797"/>
      <c r="G59" s="155">
        <v>1085.7</v>
      </c>
      <c r="H59" s="156">
        <v>1483.6</v>
      </c>
      <c r="I59" s="156">
        <v>1875.3</v>
      </c>
      <c r="J59" s="156">
        <v>2374</v>
      </c>
      <c r="K59" s="156">
        <v>2374</v>
      </c>
      <c r="L59" s="811"/>
    </row>
    <row r="60" spans="1:58" ht="252.75" customHeight="1" x14ac:dyDescent="0.2">
      <c r="A60" s="785"/>
      <c r="B60" s="229"/>
      <c r="C60" s="247" t="s">
        <v>375</v>
      </c>
      <c r="D60" s="234" t="s">
        <v>10</v>
      </c>
      <c r="E60" s="470" t="s">
        <v>553</v>
      </c>
      <c r="F60" s="235" t="s">
        <v>13</v>
      </c>
      <c r="G60" s="51">
        <v>24000</v>
      </c>
      <c r="H60" s="51">
        <v>25488</v>
      </c>
      <c r="I60" s="51">
        <v>26838.9</v>
      </c>
      <c r="J60" s="51">
        <v>28180.799999999999</v>
      </c>
      <c r="K60" s="51">
        <v>28180.799999999999</v>
      </c>
      <c r="L60" s="225" t="s">
        <v>534</v>
      </c>
    </row>
    <row r="61" spans="1:58" ht="189.75" customHeight="1" x14ac:dyDescent="0.2">
      <c r="A61" s="785"/>
      <c r="B61" s="229"/>
      <c r="C61" s="248" t="s">
        <v>376</v>
      </c>
      <c r="D61" s="234" t="s">
        <v>10</v>
      </c>
      <c r="E61" s="249" t="s">
        <v>310</v>
      </c>
      <c r="F61" s="235" t="s">
        <v>13</v>
      </c>
      <c r="G61" s="51">
        <v>1269.7</v>
      </c>
      <c r="H61" s="51">
        <v>2581</v>
      </c>
      <c r="I61" s="51">
        <v>2717.8</v>
      </c>
      <c r="J61" s="51">
        <v>2853.7</v>
      </c>
      <c r="K61" s="51">
        <v>2853.7</v>
      </c>
      <c r="L61" s="225" t="s">
        <v>377</v>
      </c>
    </row>
    <row r="62" spans="1:58" ht="171" customHeight="1" x14ac:dyDescent="0.2">
      <c r="A62" s="785"/>
      <c r="B62" s="230"/>
      <c r="C62" s="447" t="s">
        <v>428</v>
      </c>
      <c r="D62" s="234" t="s">
        <v>10</v>
      </c>
      <c r="E62" s="249" t="s">
        <v>402</v>
      </c>
      <c r="F62" s="235" t="s">
        <v>13</v>
      </c>
      <c r="G62" s="51">
        <v>0</v>
      </c>
      <c r="H62" s="51">
        <v>1000</v>
      </c>
      <c r="I62" s="51">
        <v>1053</v>
      </c>
      <c r="J62" s="51">
        <v>1105.7</v>
      </c>
      <c r="K62" s="51">
        <v>1105.7</v>
      </c>
      <c r="L62" s="227" t="s">
        <v>361</v>
      </c>
    </row>
    <row r="63" spans="1:58" s="6" customFormat="1" ht="37.5" customHeight="1" x14ac:dyDescent="0.2">
      <c r="A63" s="786"/>
      <c r="B63" s="812" t="s">
        <v>25</v>
      </c>
      <c r="C63" s="812"/>
      <c r="D63" s="812"/>
      <c r="E63" s="812"/>
      <c r="F63" s="51"/>
      <c r="G63" s="228">
        <f>G53+G54+G55+G56+G57+G60+G62+G61</f>
        <v>746276.09999999986</v>
      </c>
      <c r="H63" s="228">
        <f t="shared" ref="H63:K63" si="4">H53+H54+H55+H56+H57+H60+H62+H61</f>
        <v>754504.50000000012</v>
      </c>
      <c r="I63" s="228">
        <f t="shared" si="4"/>
        <v>478388.8</v>
      </c>
      <c r="J63" s="228">
        <f t="shared" si="4"/>
        <v>833125.79999999993</v>
      </c>
      <c r="K63" s="228">
        <f t="shared" si="4"/>
        <v>833125.79999999993</v>
      </c>
      <c r="L63" s="174"/>
      <c r="M63" s="380"/>
      <c r="N63" s="7"/>
      <c r="O63" s="7"/>
      <c r="P63" s="7"/>
      <c r="Q63" s="7"/>
      <c r="R63" s="7"/>
      <c r="S63" s="7"/>
      <c r="T63" s="7"/>
      <c r="U63" s="7"/>
      <c r="V63" s="7"/>
      <c r="W63" s="7"/>
      <c r="X63" s="7"/>
      <c r="Y63" s="7"/>
      <c r="Z63" s="7"/>
      <c r="AA63" s="7"/>
      <c r="AB63" s="7"/>
      <c r="AC63" s="7"/>
      <c r="AD63" s="7"/>
      <c r="AE63" s="7"/>
      <c r="AF63" s="7"/>
      <c r="AG63" s="7"/>
      <c r="AH63" s="7"/>
      <c r="AI63" s="7"/>
      <c r="AJ63" s="7"/>
      <c r="AK63" s="7"/>
      <c r="AL63" s="7"/>
      <c r="AM63" s="7"/>
      <c r="AN63" s="7"/>
      <c r="AO63" s="7"/>
      <c r="AP63" s="7"/>
      <c r="AQ63" s="7"/>
      <c r="AR63" s="7"/>
      <c r="AS63" s="7"/>
      <c r="AT63" s="7"/>
      <c r="AU63" s="7"/>
      <c r="AV63" s="7"/>
      <c r="AW63" s="7"/>
      <c r="AX63" s="7"/>
      <c r="AY63" s="7"/>
      <c r="AZ63" s="7"/>
      <c r="BA63" s="7"/>
      <c r="BB63" s="7"/>
      <c r="BC63" s="7"/>
      <c r="BD63" s="7"/>
      <c r="BE63" s="7"/>
      <c r="BF63" s="7"/>
    </row>
    <row r="64" spans="1:58" s="6" customFormat="1" ht="45" customHeight="1" x14ac:dyDescent="0.2">
      <c r="A64" s="67"/>
      <c r="B64" s="813" t="s">
        <v>131</v>
      </c>
      <c r="C64" s="814"/>
      <c r="D64" s="815"/>
      <c r="E64" s="815"/>
      <c r="F64" s="814"/>
      <c r="G64" s="814"/>
      <c r="H64" s="814"/>
      <c r="I64" s="814"/>
      <c r="J64" s="814"/>
      <c r="K64" s="814"/>
      <c r="L64" s="816"/>
      <c r="M64" s="7"/>
      <c r="N64" s="7"/>
      <c r="O64" s="7"/>
      <c r="P64" s="7"/>
      <c r="Q64" s="7"/>
      <c r="R64" s="7"/>
      <c r="S64" s="7"/>
      <c r="T64" s="7"/>
      <c r="U64" s="7"/>
      <c r="V64" s="7"/>
      <c r="W64" s="7"/>
      <c r="X64" s="7"/>
      <c r="Y64" s="7"/>
      <c r="Z64" s="7"/>
      <c r="AA64" s="7"/>
      <c r="AB64" s="7"/>
      <c r="AC64" s="7"/>
      <c r="AD64" s="7"/>
      <c r="AE64" s="7"/>
      <c r="AF64" s="7"/>
      <c r="AG64" s="7"/>
      <c r="AH64" s="7"/>
      <c r="AI64" s="7"/>
      <c r="AJ64" s="7"/>
      <c r="AK64" s="7"/>
      <c r="AL64" s="7"/>
      <c r="AM64" s="7"/>
      <c r="AN64" s="7"/>
      <c r="AO64" s="7"/>
      <c r="AP64" s="7"/>
      <c r="AQ64" s="7"/>
      <c r="AR64" s="7"/>
      <c r="AS64" s="7"/>
      <c r="AT64" s="7"/>
      <c r="AU64" s="7"/>
      <c r="AV64" s="7"/>
      <c r="AW64" s="7"/>
      <c r="AX64" s="7"/>
      <c r="AY64" s="7"/>
      <c r="AZ64" s="7"/>
      <c r="BA64" s="7"/>
      <c r="BB64" s="7"/>
      <c r="BC64" s="7"/>
      <c r="BD64" s="7"/>
      <c r="BE64" s="7"/>
      <c r="BF64" s="7"/>
    </row>
    <row r="65" spans="1:58" s="6" customFormat="1" ht="219" customHeight="1" x14ac:dyDescent="0.2">
      <c r="A65" s="737" t="s">
        <v>8</v>
      </c>
      <c r="B65" s="817" t="s">
        <v>132</v>
      </c>
      <c r="C65" s="239" t="s">
        <v>133</v>
      </c>
      <c r="D65" s="818" t="s">
        <v>10</v>
      </c>
      <c r="E65" s="767" t="s">
        <v>516</v>
      </c>
      <c r="F65" s="245" t="s">
        <v>13</v>
      </c>
      <c r="G65" s="244">
        <v>492.6</v>
      </c>
      <c r="H65" s="362">
        <v>536.4</v>
      </c>
      <c r="I65" s="389">
        <v>595.1</v>
      </c>
      <c r="J65" s="244">
        <v>253.2</v>
      </c>
      <c r="K65" s="242">
        <v>253.2</v>
      </c>
      <c r="L65" s="822" t="s">
        <v>107</v>
      </c>
      <c r="M65" s="127"/>
      <c r="N65" s="127"/>
      <c r="O65" s="127"/>
      <c r="P65" s="127"/>
      <c r="Q65" s="127"/>
      <c r="R65" s="128"/>
      <c r="S65" s="7"/>
      <c r="T65" s="7"/>
      <c r="U65" s="7"/>
      <c r="V65" s="7"/>
      <c r="W65" s="7"/>
      <c r="X65" s="7"/>
      <c r="Y65" s="7"/>
      <c r="Z65" s="7"/>
      <c r="AA65" s="7"/>
      <c r="AB65" s="7"/>
      <c r="AC65" s="7"/>
      <c r="AD65" s="7"/>
      <c r="AE65" s="7"/>
      <c r="AF65" s="7"/>
      <c r="AG65" s="7"/>
      <c r="AH65" s="7"/>
      <c r="AI65" s="7"/>
      <c r="AJ65" s="7"/>
      <c r="AK65" s="7"/>
      <c r="AL65" s="7"/>
      <c r="AM65" s="7"/>
      <c r="AN65" s="7"/>
      <c r="AO65" s="7"/>
      <c r="AP65" s="7"/>
      <c r="AQ65" s="7"/>
      <c r="AR65" s="7"/>
      <c r="AS65" s="7"/>
      <c r="AT65" s="7"/>
      <c r="AU65" s="7"/>
      <c r="AV65" s="7"/>
      <c r="AW65" s="7"/>
      <c r="AX65" s="7"/>
      <c r="AY65" s="7"/>
      <c r="AZ65" s="7"/>
      <c r="BA65" s="7"/>
      <c r="BB65" s="7"/>
      <c r="BC65" s="7"/>
      <c r="BD65" s="7"/>
      <c r="BE65" s="7"/>
      <c r="BF65" s="7"/>
    </row>
    <row r="66" spans="1:58" s="6" customFormat="1" ht="30" customHeight="1" x14ac:dyDescent="0.2">
      <c r="A66" s="738"/>
      <c r="B66" s="817"/>
      <c r="C66" s="241"/>
      <c r="D66" s="819"/>
      <c r="E66" s="768"/>
      <c r="F66" s="257" t="s">
        <v>401</v>
      </c>
      <c r="G66" s="250">
        <v>277.10000000000002</v>
      </c>
      <c r="H66" s="250">
        <v>236.4</v>
      </c>
      <c r="I66" s="250">
        <v>156.69999999999999</v>
      </c>
      <c r="J66" s="250"/>
      <c r="K66" s="243"/>
      <c r="L66" s="822"/>
      <c r="M66" s="127"/>
      <c r="N66" s="127"/>
      <c r="O66" s="127"/>
      <c r="P66" s="127"/>
      <c r="Q66" s="127"/>
      <c r="R66" s="128"/>
      <c r="S66" s="7"/>
      <c r="T66" s="7"/>
      <c r="U66" s="7"/>
      <c r="V66" s="7"/>
      <c r="W66" s="7"/>
      <c r="X66" s="7"/>
      <c r="Y66" s="7"/>
      <c r="Z66" s="7"/>
      <c r="AA66" s="7"/>
      <c r="AB66" s="7"/>
      <c r="AC66" s="7"/>
      <c r="AD66" s="7"/>
      <c r="AE66" s="7"/>
      <c r="AF66" s="7"/>
      <c r="AG66" s="7"/>
      <c r="AH66" s="7"/>
      <c r="AI66" s="7"/>
      <c r="AJ66" s="7"/>
      <c r="AK66" s="7"/>
      <c r="AL66" s="7"/>
      <c r="AM66" s="7"/>
      <c r="AN66" s="7"/>
      <c r="AO66" s="7"/>
      <c r="AP66" s="7"/>
      <c r="AQ66" s="7"/>
      <c r="AR66" s="7"/>
      <c r="AS66" s="7"/>
      <c r="AT66" s="7"/>
      <c r="AU66" s="7"/>
      <c r="AV66" s="7"/>
      <c r="AW66" s="7"/>
      <c r="AX66" s="7"/>
      <c r="AY66" s="7"/>
      <c r="AZ66" s="7"/>
      <c r="BA66" s="7"/>
      <c r="BB66" s="7"/>
      <c r="BC66" s="7"/>
      <c r="BD66" s="7"/>
      <c r="BE66" s="7"/>
      <c r="BF66" s="7"/>
    </row>
    <row r="67" spans="1:58" s="6" customFormat="1" ht="229.5" customHeight="1" x14ac:dyDescent="0.2">
      <c r="A67" s="738"/>
      <c r="B67" s="801"/>
      <c r="C67" s="240" t="s">
        <v>346</v>
      </c>
      <c r="D67" s="46" t="s">
        <v>10</v>
      </c>
      <c r="E67" s="297" t="s">
        <v>516</v>
      </c>
      <c r="F67" s="237" t="s">
        <v>13</v>
      </c>
      <c r="G67" s="237">
        <v>156.6</v>
      </c>
      <c r="H67" s="361">
        <v>214</v>
      </c>
      <c r="I67" s="237">
        <v>225.4</v>
      </c>
      <c r="J67" s="237">
        <v>236.7</v>
      </c>
      <c r="K67" s="237">
        <v>236.7</v>
      </c>
      <c r="L67" s="823"/>
      <c r="M67" s="7"/>
      <c r="N67" s="7"/>
      <c r="O67" s="7"/>
      <c r="P67" s="7"/>
      <c r="Q67" s="7"/>
      <c r="R67" s="7"/>
      <c r="S67" s="7"/>
      <c r="T67" s="7"/>
      <c r="U67" s="7"/>
      <c r="V67" s="7"/>
      <c r="W67" s="7"/>
      <c r="X67" s="7"/>
      <c r="Y67" s="7"/>
      <c r="Z67" s="7"/>
      <c r="AA67" s="7"/>
      <c r="AB67" s="7"/>
      <c r="AC67" s="7"/>
      <c r="AD67" s="7"/>
      <c r="AE67" s="7"/>
      <c r="AF67" s="7"/>
      <c r="AG67" s="7"/>
      <c r="AH67" s="7"/>
      <c r="AI67" s="7"/>
      <c r="AJ67" s="7"/>
      <c r="AK67" s="7"/>
      <c r="AL67" s="7"/>
      <c r="AM67" s="7"/>
      <c r="AN67" s="7"/>
      <c r="AO67" s="7"/>
      <c r="AP67" s="7"/>
      <c r="AQ67" s="7"/>
      <c r="AR67" s="7"/>
      <c r="AS67" s="7"/>
      <c r="AT67" s="7"/>
      <c r="AU67" s="7"/>
      <c r="AV67" s="7"/>
      <c r="AW67" s="7"/>
      <c r="AX67" s="7"/>
      <c r="AY67" s="7"/>
      <c r="AZ67" s="7"/>
      <c r="BA67" s="7"/>
      <c r="BB67" s="7"/>
      <c r="BC67" s="7"/>
      <c r="BD67" s="7"/>
      <c r="BE67" s="7"/>
      <c r="BF67" s="7"/>
    </row>
    <row r="68" spans="1:58" s="6" customFormat="1" ht="239.25" customHeight="1" x14ac:dyDescent="0.35">
      <c r="A68" s="738"/>
      <c r="B68" s="801"/>
      <c r="C68" s="56" t="s">
        <v>134</v>
      </c>
      <c r="D68" s="46" t="s">
        <v>10</v>
      </c>
      <c r="E68" s="297" t="s">
        <v>516</v>
      </c>
      <c r="F68" s="58" t="s">
        <v>66</v>
      </c>
      <c r="G68" s="58">
        <v>33905.199999999997</v>
      </c>
      <c r="H68" s="58">
        <v>37336.1</v>
      </c>
      <c r="I68" s="58">
        <v>39628.5</v>
      </c>
      <c r="J68" s="58">
        <v>41609.9</v>
      </c>
      <c r="K68" s="58">
        <v>41609.9</v>
      </c>
      <c r="L68" s="823"/>
      <c r="M68" s="7"/>
      <c r="N68" s="410"/>
      <c r="O68" s="7"/>
      <c r="P68" s="7"/>
      <c r="Q68" s="7"/>
      <c r="R68" s="7"/>
      <c r="S68" s="7"/>
      <c r="T68" s="7"/>
      <c r="U68" s="7"/>
      <c r="V68" s="7"/>
      <c r="W68" s="7"/>
      <c r="X68" s="7"/>
      <c r="Y68" s="7"/>
      <c r="Z68" s="7"/>
      <c r="AA68" s="7"/>
      <c r="AB68" s="7"/>
      <c r="AC68" s="7"/>
      <c r="AD68" s="7"/>
      <c r="AE68" s="7"/>
      <c r="AF68" s="7"/>
      <c r="AG68" s="7"/>
      <c r="AH68" s="7"/>
      <c r="AI68" s="7"/>
      <c r="AJ68" s="7"/>
      <c r="AK68" s="7"/>
      <c r="AL68" s="7"/>
      <c r="AM68" s="7"/>
      <c r="AN68" s="7"/>
      <c r="AO68" s="7"/>
      <c r="AP68" s="7"/>
      <c r="AQ68" s="7"/>
      <c r="AR68" s="7"/>
      <c r="AS68" s="7"/>
      <c r="AT68" s="7"/>
      <c r="AU68" s="7"/>
      <c r="AV68" s="7"/>
      <c r="AW68" s="7"/>
      <c r="AX68" s="7"/>
      <c r="AY68" s="7"/>
      <c r="AZ68" s="7"/>
      <c r="BA68" s="7"/>
      <c r="BB68" s="7"/>
      <c r="BC68" s="7"/>
      <c r="BD68" s="7"/>
      <c r="BE68" s="7"/>
      <c r="BF68" s="7"/>
    </row>
    <row r="69" spans="1:58" s="6" customFormat="1" ht="68.25" customHeight="1" x14ac:dyDescent="0.2">
      <c r="A69" s="739"/>
      <c r="B69" s="773" t="s">
        <v>25</v>
      </c>
      <c r="C69" s="774"/>
      <c r="D69" s="774"/>
      <c r="E69" s="775"/>
      <c r="F69" s="50"/>
      <c r="G69" s="150">
        <f>G65+G67+G68</f>
        <v>34554.399999999994</v>
      </c>
      <c r="H69" s="150">
        <f t="shared" ref="H69:K69" si="5">H65+H67+H68</f>
        <v>38086.5</v>
      </c>
      <c r="I69" s="150">
        <f t="shared" si="5"/>
        <v>40449</v>
      </c>
      <c r="J69" s="150">
        <f t="shared" si="5"/>
        <v>42099.8</v>
      </c>
      <c r="K69" s="150">
        <f t="shared" si="5"/>
        <v>42099.8</v>
      </c>
      <c r="L69" s="52"/>
      <c r="M69" s="381"/>
      <c r="N69" s="7"/>
      <c r="O69" s="7"/>
      <c r="P69" s="7"/>
      <c r="Q69" s="7"/>
      <c r="R69" s="7"/>
      <c r="S69" s="7"/>
      <c r="T69" s="7"/>
      <c r="U69" s="7"/>
      <c r="V69" s="7"/>
      <c r="W69" s="7"/>
      <c r="X69" s="7"/>
      <c r="Y69" s="7"/>
      <c r="Z69" s="7"/>
      <c r="AA69" s="7"/>
      <c r="AB69" s="7"/>
      <c r="AC69" s="7"/>
      <c r="AD69" s="7"/>
      <c r="AE69" s="7"/>
      <c r="AF69" s="7"/>
      <c r="AG69" s="7"/>
      <c r="AH69" s="7"/>
      <c r="AI69" s="7"/>
      <c r="AJ69" s="7"/>
      <c r="AK69" s="7"/>
      <c r="AL69" s="7"/>
      <c r="AM69" s="7"/>
      <c r="AN69" s="7"/>
      <c r="AO69" s="7"/>
      <c r="AP69" s="7"/>
      <c r="AQ69" s="7"/>
      <c r="AR69" s="7"/>
      <c r="AS69" s="7"/>
      <c r="AT69" s="7"/>
      <c r="AU69" s="7"/>
      <c r="AV69" s="7"/>
      <c r="AW69" s="7"/>
      <c r="AX69" s="7"/>
      <c r="AY69" s="7"/>
      <c r="AZ69" s="7"/>
      <c r="BA69" s="7"/>
      <c r="BB69" s="7"/>
      <c r="BC69" s="7"/>
      <c r="BD69" s="7"/>
      <c r="BE69" s="7"/>
      <c r="BF69" s="7"/>
    </row>
    <row r="70" spans="1:58" s="6" customFormat="1" ht="54" customHeight="1" x14ac:dyDescent="0.2">
      <c r="A70" s="798" t="s">
        <v>135</v>
      </c>
      <c r="B70" s="799"/>
      <c r="C70" s="799"/>
      <c r="D70" s="799"/>
      <c r="E70" s="799"/>
      <c r="F70" s="799"/>
      <c r="G70" s="799"/>
      <c r="H70" s="799"/>
      <c r="I70" s="799"/>
      <c r="J70" s="799"/>
      <c r="K70" s="799"/>
      <c r="L70" s="800"/>
      <c r="M70" s="7"/>
      <c r="N70" s="7"/>
      <c r="O70" s="7"/>
      <c r="P70" s="7"/>
      <c r="Q70" s="7"/>
      <c r="R70" s="7"/>
      <c r="S70" s="7"/>
      <c r="T70" s="7"/>
      <c r="U70" s="7"/>
      <c r="V70" s="7"/>
      <c r="W70" s="7"/>
      <c r="X70" s="7"/>
      <c r="Y70" s="7"/>
      <c r="Z70" s="7"/>
      <c r="AA70" s="7"/>
      <c r="AB70" s="7"/>
      <c r="AC70" s="7"/>
      <c r="AD70" s="7"/>
      <c r="AE70" s="7"/>
      <c r="AF70" s="7"/>
      <c r="AG70" s="7"/>
      <c r="AH70" s="7"/>
      <c r="AI70" s="7"/>
      <c r="AJ70" s="7"/>
      <c r="AK70" s="7"/>
      <c r="AL70" s="7"/>
      <c r="AM70" s="7"/>
      <c r="AN70" s="7"/>
      <c r="AO70" s="7"/>
      <c r="AP70" s="7"/>
      <c r="AQ70" s="7"/>
      <c r="AR70" s="7"/>
      <c r="AS70" s="7"/>
      <c r="AT70" s="7"/>
      <c r="AU70" s="7"/>
      <c r="AV70" s="7"/>
      <c r="AW70" s="7"/>
      <c r="AX70" s="7"/>
      <c r="AY70" s="7"/>
      <c r="AZ70" s="7"/>
      <c r="BA70" s="7"/>
      <c r="BB70" s="7"/>
      <c r="BC70" s="7"/>
      <c r="BD70" s="7"/>
      <c r="BE70" s="7"/>
      <c r="BF70" s="7"/>
    </row>
    <row r="71" spans="1:58" s="6" customFormat="1" ht="248.25" customHeight="1" x14ac:dyDescent="0.2">
      <c r="A71" s="770" t="s">
        <v>234</v>
      </c>
      <c r="B71" s="801" t="s">
        <v>139</v>
      </c>
      <c r="C71" s="60" t="s">
        <v>443</v>
      </c>
      <c r="D71" s="429" t="s">
        <v>10</v>
      </c>
      <c r="E71" s="297" t="s">
        <v>516</v>
      </c>
      <c r="F71" s="125" t="s">
        <v>109</v>
      </c>
      <c r="G71" s="51">
        <v>0</v>
      </c>
      <c r="H71" s="51">
        <v>0</v>
      </c>
      <c r="I71" s="51">
        <v>0</v>
      </c>
      <c r="J71" s="51">
        <v>0</v>
      </c>
      <c r="K71" s="51">
        <v>0</v>
      </c>
      <c r="L71" s="802" t="s">
        <v>103</v>
      </c>
      <c r="M71" s="7"/>
      <c r="N71" s="7"/>
      <c r="O71" s="7"/>
      <c r="P71" s="7"/>
      <c r="Q71" s="7"/>
      <c r="R71" s="7"/>
      <c r="S71" s="7"/>
      <c r="T71" s="7"/>
      <c r="U71" s="7"/>
      <c r="V71" s="7"/>
      <c r="W71" s="7"/>
      <c r="X71" s="7"/>
      <c r="Y71" s="7"/>
      <c r="Z71" s="7"/>
      <c r="AA71" s="7"/>
      <c r="AB71" s="7"/>
      <c r="AC71" s="7"/>
      <c r="AD71" s="7"/>
      <c r="AE71" s="7"/>
      <c r="AF71" s="7"/>
      <c r="AG71" s="7"/>
      <c r="AH71" s="7"/>
      <c r="AI71" s="7"/>
      <c r="AJ71" s="7"/>
      <c r="AK71" s="7"/>
      <c r="AL71" s="7"/>
      <c r="AM71" s="7"/>
      <c r="AN71" s="7"/>
      <c r="AO71" s="7"/>
      <c r="AP71" s="7"/>
      <c r="AQ71" s="7"/>
      <c r="AR71" s="7"/>
      <c r="AS71" s="7"/>
      <c r="AT71" s="7"/>
      <c r="AU71" s="7"/>
      <c r="AV71" s="7"/>
      <c r="AW71" s="7"/>
      <c r="AX71" s="7"/>
      <c r="AY71" s="7"/>
      <c r="AZ71" s="7"/>
      <c r="BA71" s="7"/>
      <c r="BB71" s="7"/>
      <c r="BC71" s="7"/>
      <c r="BD71" s="7"/>
      <c r="BE71" s="7"/>
      <c r="BF71" s="7"/>
    </row>
    <row r="72" spans="1:58" s="6" customFormat="1" ht="249" customHeight="1" x14ac:dyDescent="0.45">
      <c r="A72" s="770"/>
      <c r="B72" s="801"/>
      <c r="C72" s="60" t="s">
        <v>140</v>
      </c>
      <c r="D72" s="429" t="s">
        <v>10</v>
      </c>
      <c r="E72" s="297" t="s">
        <v>516</v>
      </c>
      <c r="F72" s="125" t="s">
        <v>66</v>
      </c>
      <c r="G72" s="51">
        <v>1933.8</v>
      </c>
      <c r="H72" s="51">
        <v>2046</v>
      </c>
      <c r="I72" s="51">
        <v>2154.5</v>
      </c>
      <c r="J72" s="51">
        <v>2262.1999999999998</v>
      </c>
      <c r="K72" s="51">
        <v>2262.1999999999998</v>
      </c>
      <c r="L72" s="803"/>
      <c r="M72" s="7"/>
      <c r="N72" s="411"/>
      <c r="O72" s="7"/>
      <c r="P72" s="7"/>
      <c r="Q72" s="7"/>
      <c r="R72" s="7"/>
      <c r="S72" s="7"/>
      <c r="T72" s="7"/>
      <c r="U72" s="7"/>
      <c r="V72" s="7"/>
      <c r="W72" s="7"/>
      <c r="X72" s="7"/>
      <c r="Y72" s="7"/>
      <c r="Z72" s="7"/>
      <c r="AA72" s="7"/>
      <c r="AB72" s="7"/>
      <c r="AC72" s="7"/>
      <c r="AD72" s="7"/>
      <c r="AE72" s="7"/>
      <c r="AF72" s="7"/>
      <c r="AG72" s="7"/>
      <c r="AH72" s="7"/>
      <c r="AI72" s="7"/>
      <c r="AJ72" s="7"/>
      <c r="AK72" s="7"/>
      <c r="AL72" s="7"/>
      <c r="AM72" s="7"/>
      <c r="AN72" s="7"/>
      <c r="AO72" s="7"/>
      <c r="AP72" s="7"/>
      <c r="AQ72" s="7"/>
      <c r="AR72" s="7"/>
      <c r="AS72" s="7"/>
      <c r="AT72" s="7"/>
      <c r="AU72" s="7"/>
      <c r="AV72" s="7"/>
      <c r="AW72" s="7"/>
      <c r="AX72" s="7"/>
      <c r="AY72" s="7"/>
      <c r="AZ72" s="7"/>
      <c r="BA72" s="7"/>
      <c r="BB72" s="7"/>
      <c r="BC72" s="7"/>
      <c r="BD72" s="7"/>
      <c r="BE72" s="7"/>
      <c r="BF72" s="7"/>
    </row>
    <row r="73" spans="1:58" s="6" customFormat="1" ht="264.75" customHeight="1" x14ac:dyDescent="0.45">
      <c r="A73" s="770"/>
      <c r="B73" s="801"/>
      <c r="C73" s="60" t="s">
        <v>141</v>
      </c>
      <c r="D73" s="429" t="s">
        <v>10</v>
      </c>
      <c r="E73" s="297" t="s">
        <v>516</v>
      </c>
      <c r="F73" s="125" t="s">
        <v>66</v>
      </c>
      <c r="G73" s="51">
        <v>515.70000000000005</v>
      </c>
      <c r="H73" s="51">
        <v>1163</v>
      </c>
      <c r="I73" s="51">
        <v>576.70000000000005</v>
      </c>
      <c r="J73" s="51">
        <v>605.5</v>
      </c>
      <c r="K73" s="51">
        <v>605.5</v>
      </c>
      <c r="L73" s="803"/>
      <c r="M73" s="7"/>
      <c r="N73" s="411"/>
      <c r="O73" s="7"/>
      <c r="P73" s="7"/>
      <c r="Q73" s="7"/>
      <c r="R73" s="7"/>
      <c r="S73" s="7"/>
      <c r="T73" s="7"/>
      <c r="U73" s="7"/>
      <c r="V73" s="7"/>
      <c r="W73" s="7"/>
      <c r="X73" s="7"/>
      <c r="Y73" s="7"/>
      <c r="Z73" s="7"/>
      <c r="AA73" s="7"/>
      <c r="AB73" s="7"/>
      <c r="AC73" s="7"/>
      <c r="AD73" s="7"/>
      <c r="AE73" s="7"/>
      <c r="AF73" s="7"/>
      <c r="AG73" s="7"/>
      <c r="AH73" s="7"/>
      <c r="AI73" s="7"/>
      <c r="AJ73" s="7"/>
      <c r="AK73" s="7"/>
      <c r="AL73" s="7"/>
      <c r="AM73" s="7"/>
      <c r="AN73" s="7"/>
      <c r="AO73" s="7"/>
      <c r="AP73" s="7"/>
      <c r="AQ73" s="7"/>
      <c r="AR73" s="7"/>
      <c r="AS73" s="7"/>
      <c r="AT73" s="7"/>
      <c r="AU73" s="7"/>
      <c r="AV73" s="7"/>
      <c r="AW73" s="7"/>
      <c r="AX73" s="7"/>
      <c r="AY73" s="7"/>
      <c r="AZ73" s="7"/>
      <c r="BA73" s="7"/>
      <c r="BB73" s="7"/>
      <c r="BC73" s="7"/>
      <c r="BD73" s="7"/>
      <c r="BE73" s="7"/>
      <c r="BF73" s="7"/>
    </row>
    <row r="74" spans="1:58" s="6" customFormat="1" ht="75" customHeight="1" x14ac:dyDescent="0.2">
      <c r="A74" s="770"/>
      <c r="B74" s="804" t="s">
        <v>25</v>
      </c>
      <c r="C74" s="804"/>
      <c r="D74" s="804"/>
      <c r="E74" s="804"/>
      <c r="F74" s="49"/>
      <c r="G74" s="150">
        <f>G73+G72+G71</f>
        <v>2449.5</v>
      </c>
      <c r="H74" s="150">
        <f>H73+H72+H71</f>
        <v>3209</v>
      </c>
      <c r="I74" s="150">
        <f>I73+I72+I71</f>
        <v>2731.2</v>
      </c>
      <c r="J74" s="150">
        <f>J73+J72+J71</f>
        <v>2867.7</v>
      </c>
      <c r="K74" s="150">
        <f>K73+K72+K71</f>
        <v>2867.7</v>
      </c>
      <c r="L74" s="431"/>
      <c r="M74" s="382"/>
      <c r="N74" s="7"/>
      <c r="O74" s="7"/>
      <c r="P74" s="7"/>
      <c r="Q74" s="7"/>
      <c r="R74" s="7"/>
      <c r="S74" s="7"/>
      <c r="T74" s="7"/>
      <c r="U74" s="7"/>
      <c r="V74" s="7"/>
      <c r="W74" s="7"/>
      <c r="X74" s="7"/>
      <c r="Y74" s="7"/>
      <c r="Z74" s="7"/>
      <c r="AA74" s="7"/>
      <c r="AB74" s="7"/>
      <c r="AC74" s="7"/>
      <c r="AD74" s="7"/>
      <c r="AE74" s="7"/>
      <c r="AF74" s="7"/>
      <c r="AG74" s="7"/>
      <c r="AH74" s="7"/>
      <c r="AI74" s="7"/>
      <c r="AJ74" s="7"/>
      <c r="AK74" s="7"/>
      <c r="AL74" s="7"/>
      <c r="AM74" s="7"/>
      <c r="AN74" s="7"/>
      <c r="AO74" s="7"/>
      <c r="AP74" s="7"/>
      <c r="AQ74" s="7"/>
      <c r="AR74" s="7"/>
      <c r="AS74" s="7"/>
      <c r="AT74" s="7"/>
      <c r="AU74" s="7"/>
      <c r="AV74" s="7"/>
      <c r="AW74" s="7"/>
      <c r="AX74" s="7"/>
      <c r="AY74" s="7"/>
      <c r="AZ74" s="7"/>
      <c r="BA74" s="7"/>
      <c r="BB74" s="7"/>
      <c r="BC74" s="7"/>
      <c r="BD74" s="7"/>
      <c r="BE74" s="7"/>
      <c r="BF74" s="7"/>
    </row>
    <row r="75" spans="1:58" ht="43.5" customHeight="1" x14ac:dyDescent="0.2">
      <c r="A75" s="805" t="s">
        <v>136</v>
      </c>
      <c r="B75" s="806"/>
      <c r="C75" s="807"/>
      <c r="D75" s="807"/>
      <c r="E75" s="807"/>
      <c r="F75" s="807"/>
      <c r="G75" s="807"/>
      <c r="H75" s="807"/>
      <c r="I75" s="807"/>
      <c r="J75" s="807"/>
      <c r="K75" s="807"/>
      <c r="L75" s="808"/>
    </row>
    <row r="76" spans="1:58" ht="387" customHeight="1" x14ac:dyDescent="0.2">
      <c r="A76" s="828" t="s">
        <v>235</v>
      </c>
      <c r="B76" s="767" t="s">
        <v>551</v>
      </c>
      <c r="C76" s="831" t="s">
        <v>142</v>
      </c>
      <c r="D76" s="833" t="s">
        <v>10</v>
      </c>
      <c r="E76" s="986" t="s">
        <v>9</v>
      </c>
      <c r="F76" s="837" t="s">
        <v>13</v>
      </c>
      <c r="G76" s="824">
        <v>25071</v>
      </c>
      <c r="H76" s="824">
        <v>34833.599999999999</v>
      </c>
      <c r="I76" s="824">
        <v>32525.1</v>
      </c>
      <c r="J76" s="824">
        <v>34672.6</v>
      </c>
      <c r="K76" s="824">
        <v>34672.6</v>
      </c>
      <c r="L76" s="826" t="s">
        <v>19</v>
      </c>
    </row>
    <row r="77" spans="1:58" ht="68.25" customHeight="1" x14ac:dyDescent="0.2">
      <c r="A77" s="829"/>
      <c r="B77" s="768"/>
      <c r="C77" s="832"/>
      <c r="D77" s="834"/>
      <c r="E77" s="983"/>
      <c r="F77" s="838"/>
      <c r="G77" s="825"/>
      <c r="H77" s="825"/>
      <c r="I77" s="825"/>
      <c r="J77" s="825"/>
      <c r="K77" s="825"/>
      <c r="L77" s="827"/>
    </row>
    <row r="78" spans="1:58" ht="99.75" customHeight="1" x14ac:dyDescent="0.2">
      <c r="A78" s="829"/>
      <c r="B78" s="767" t="s">
        <v>552</v>
      </c>
      <c r="C78" s="329" t="s">
        <v>255</v>
      </c>
      <c r="D78" s="330" t="s">
        <v>10</v>
      </c>
      <c r="E78" s="982" t="s">
        <v>108</v>
      </c>
      <c r="F78" s="331" t="s">
        <v>13</v>
      </c>
      <c r="G78" s="332">
        <v>6007.7</v>
      </c>
      <c r="H78" s="333">
        <v>6938.9</v>
      </c>
      <c r="I78" s="333">
        <v>7571.5</v>
      </c>
      <c r="J78" s="333">
        <v>8075.1</v>
      </c>
      <c r="K78" s="334">
        <v>8075.1</v>
      </c>
      <c r="L78" s="845" t="s">
        <v>144</v>
      </c>
    </row>
    <row r="79" spans="1:58" ht="194.25" customHeight="1" x14ac:dyDescent="0.45">
      <c r="A79" s="829"/>
      <c r="B79" s="839"/>
      <c r="C79" s="335" t="s">
        <v>422</v>
      </c>
      <c r="D79" s="833">
        <v>2021</v>
      </c>
      <c r="E79" s="983"/>
      <c r="F79" s="837" t="s">
        <v>427</v>
      </c>
      <c r="G79" s="326">
        <f>G80+G81+G82+G83</f>
        <v>900</v>
      </c>
      <c r="H79" s="326">
        <f>H80+H81+H82+H83</f>
        <v>0</v>
      </c>
      <c r="I79" s="326">
        <f>I80+I81+I82+I83</f>
        <v>0</v>
      </c>
      <c r="J79" s="326">
        <f>J80+J81+J82+J83</f>
        <v>0</v>
      </c>
      <c r="K79" s="336">
        <f>K80+K81+K82+K83</f>
        <v>0</v>
      </c>
      <c r="L79" s="846"/>
      <c r="N79" s="412"/>
    </row>
    <row r="80" spans="1:58" ht="51" customHeight="1" x14ac:dyDescent="0.2">
      <c r="A80" s="829"/>
      <c r="B80" s="839"/>
      <c r="C80" s="337" t="s">
        <v>423</v>
      </c>
      <c r="D80" s="834"/>
      <c r="E80" s="983"/>
      <c r="F80" s="838"/>
      <c r="G80" s="321">
        <v>15</v>
      </c>
      <c r="H80" s="322">
        <v>0</v>
      </c>
      <c r="I80" s="322">
        <v>0</v>
      </c>
      <c r="J80" s="322">
        <v>0</v>
      </c>
      <c r="K80" s="338">
        <v>0</v>
      </c>
      <c r="L80" s="846"/>
    </row>
    <row r="81" spans="1:12" ht="50.25" customHeight="1" x14ac:dyDescent="0.2">
      <c r="A81" s="829"/>
      <c r="B81" s="839"/>
      <c r="C81" s="337" t="s">
        <v>424</v>
      </c>
      <c r="D81" s="834"/>
      <c r="E81" s="983"/>
      <c r="F81" s="838"/>
      <c r="G81" s="321">
        <v>15</v>
      </c>
      <c r="H81" s="322">
        <v>0</v>
      </c>
      <c r="I81" s="322">
        <v>0</v>
      </c>
      <c r="J81" s="322">
        <v>0</v>
      </c>
      <c r="K81" s="338">
        <v>0</v>
      </c>
      <c r="L81" s="846"/>
    </row>
    <row r="82" spans="1:12" ht="36" customHeight="1" x14ac:dyDescent="0.2">
      <c r="A82" s="829"/>
      <c r="B82" s="839"/>
      <c r="C82" s="337" t="s">
        <v>425</v>
      </c>
      <c r="D82" s="834"/>
      <c r="E82" s="983"/>
      <c r="F82" s="838"/>
      <c r="G82" s="321">
        <v>370</v>
      </c>
      <c r="H82" s="322">
        <v>0</v>
      </c>
      <c r="I82" s="322">
        <v>0</v>
      </c>
      <c r="J82" s="322">
        <v>0</v>
      </c>
      <c r="K82" s="338">
        <v>0</v>
      </c>
      <c r="L82" s="846"/>
    </row>
    <row r="83" spans="1:12" ht="39.75" customHeight="1" x14ac:dyDescent="0.2">
      <c r="A83" s="829"/>
      <c r="B83" s="839"/>
      <c r="C83" s="327" t="s">
        <v>426</v>
      </c>
      <c r="D83" s="847"/>
      <c r="E83" s="984"/>
      <c r="F83" s="848"/>
      <c r="G83" s="339">
        <v>500</v>
      </c>
      <c r="H83" s="339">
        <v>0</v>
      </c>
      <c r="I83" s="339">
        <v>0</v>
      </c>
      <c r="J83" s="339">
        <v>0</v>
      </c>
      <c r="K83" s="340">
        <v>0</v>
      </c>
      <c r="L83" s="846"/>
    </row>
    <row r="84" spans="1:12" ht="82.5" customHeight="1" x14ac:dyDescent="0.2">
      <c r="A84" s="829"/>
      <c r="B84" s="842" t="s">
        <v>547</v>
      </c>
      <c r="C84" s="422" t="s">
        <v>545</v>
      </c>
      <c r="D84" s="849" t="s">
        <v>440</v>
      </c>
      <c r="E84" s="987" t="s">
        <v>460</v>
      </c>
      <c r="F84" s="853" t="s">
        <v>411</v>
      </c>
      <c r="G84" s="351"/>
      <c r="H84" s="351">
        <v>6498.8</v>
      </c>
      <c r="I84" s="351">
        <v>8211</v>
      </c>
      <c r="J84" s="351">
        <v>6796.3</v>
      </c>
      <c r="K84" s="352">
        <v>6796.3</v>
      </c>
      <c r="L84" s="855" t="s">
        <v>459</v>
      </c>
    </row>
    <row r="85" spans="1:12" ht="78" customHeight="1" x14ac:dyDescent="0.2">
      <c r="A85" s="829"/>
      <c r="B85" s="843"/>
      <c r="C85" s="468" t="s">
        <v>546</v>
      </c>
      <c r="D85" s="850"/>
      <c r="E85" s="988"/>
      <c r="F85" s="854"/>
      <c r="G85" s="351"/>
      <c r="H85" s="351"/>
      <c r="I85" s="328">
        <v>14</v>
      </c>
      <c r="J85" s="351"/>
      <c r="K85" s="352"/>
      <c r="L85" s="856"/>
    </row>
    <row r="86" spans="1:12" ht="240" customHeight="1" x14ac:dyDescent="0.2">
      <c r="A86" s="829"/>
      <c r="B86" s="843"/>
      <c r="C86" s="426" t="s">
        <v>444</v>
      </c>
      <c r="D86" s="850"/>
      <c r="E86" s="426" t="s">
        <v>461</v>
      </c>
      <c r="F86" s="854"/>
      <c r="G86" s="351"/>
      <c r="H86" s="351"/>
      <c r="I86" s="351"/>
      <c r="J86" s="351"/>
      <c r="K86" s="352"/>
      <c r="L86" s="856"/>
    </row>
    <row r="87" spans="1:12" ht="247.5" customHeight="1" x14ac:dyDescent="0.2">
      <c r="A87" s="829"/>
      <c r="B87" s="843"/>
      <c r="C87" s="422" t="s">
        <v>445</v>
      </c>
      <c r="D87" s="850"/>
      <c r="E87" s="432" t="s">
        <v>462</v>
      </c>
      <c r="F87" s="854"/>
      <c r="G87" s="351"/>
      <c r="H87" s="351"/>
      <c r="I87" s="351"/>
      <c r="J87" s="351"/>
      <c r="K87" s="352"/>
      <c r="L87" s="424"/>
    </row>
    <row r="88" spans="1:12" ht="168.75" customHeight="1" x14ac:dyDescent="0.2">
      <c r="A88" s="829"/>
      <c r="B88" s="843"/>
      <c r="C88" s="422" t="s">
        <v>446</v>
      </c>
      <c r="D88" s="850"/>
      <c r="E88" s="432" t="s">
        <v>460</v>
      </c>
      <c r="F88" s="854"/>
      <c r="G88" s="351"/>
      <c r="H88" s="351"/>
      <c r="I88" s="351"/>
      <c r="J88" s="351"/>
      <c r="K88" s="352"/>
      <c r="L88" s="424"/>
    </row>
    <row r="89" spans="1:12" ht="171" customHeight="1" x14ac:dyDescent="0.2">
      <c r="A89" s="829"/>
      <c r="B89" s="843"/>
      <c r="C89" s="422" t="s">
        <v>447</v>
      </c>
      <c r="D89" s="850"/>
      <c r="E89" s="432" t="s">
        <v>463</v>
      </c>
      <c r="F89" s="854"/>
      <c r="G89" s="328"/>
      <c r="H89" s="328"/>
      <c r="I89" s="328"/>
      <c r="J89" s="328"/>
      <c r="K89" s="341"/>
      <c r="L89" s="424"/>
    </row>
    <row r="90" spans="1:12" ht="220.5" customHeight="1" x14ac:dyDescent="0.2">
      <c r="A90" s="829"/>
      <c r="B90" s="843"/>
      <c r="C90" s="422" t="s">
        <v>448</v>
      </c>
      <c r="D90" s="850"/>
      <c r="E90" s="432" t="s">
        <v>464</v>
      </c>
      <c r="F90" s="854"/>
      <c r="G90" s="328"/>
      <c r="H90" s="328"/>
      <c r="I90" s="328"/>
      <c r="J90" s="328"/>
      <c r="K90" s="341"/>
      <c r="L90" s="424"/>
    </row>
    <row r="91" spans="1:12" ht="161.25" customHeight="1" x14ac:dyDescent="0.2">
      <c r="A91" s="829"/>
      <c r="B91" s="843"/>
      <c r="C91" s="422" t="s">
        <v>449</v>
      </c>
      <c r="D91" s="850"/>
      <c r="E91" s="432" t="s">
        <v>465</v>
      </c>
      <c r="F91" s="854"/>
      <c r="G91" s="328"/>
      <c r="H91" s="328"/>
      <c r="I91" s="328"/>
      <c r="J91" s="328"/>
      <c r="K91" s="341"/>
      <c r="L91" s="424"/>
    </row>
    <row r="92" spans="1:12" ht="155.25" customHeight="1" x14ac:dyDescent="0.2">
      <c r="A92" s="829"/>
      <c r="B92" s="843"/>
      <c r="C92" s="422" t="s">
        <v>450</v>
      </c>
      <c r="D92" s="850"/>
      <c r="E92" s="432" t="s">
        <v>466</v>
      </c>
      <c r="F92" s="854"/>
      <c r="G92" s="328"/>
      <c r="H92" s="328"/>
      <c r="I92" s="328"/>
      <c r="J92" s="328"/>
      <c r="K92" s="341"/>
      <c r="L92" s="424"/>
    </row>
    <row r="93" spans="1:12" ht="242.25" customHeight="1" x14ac:dyDescent="0.2">
      <c r="A93" s="829"/>
      <c r="B93" s="843"/>
      <c r="C93" s="422" t="s">
        <v>451</v>
      </c>
      <c r="D93" s="850"/>
      <c r="E93" s="432" t="s">
        <v>467</v>
      </c>
      <c r="F93" s="854"/>
      <c r="G93" s="328"/>
      <c r="H93" s="328"/>
      <c r="I93" s="328"/>
      <c r="J93" s="328"/>
      <c r="K93" s="341"/>
      <c r="L93" s="424"/>
    </row>
    <row r="94" spans="1:12" ht="154.5" customHeight="1" x14ac:dyDescent="0.2">
      <c r="A94" s="829"/>
      <c r="B94" s="843"/>
      <c r="C94" s="422" t="s">
        <v>550</v>
      </c>
      <c r="D94" s="850"/>
      <c r="E94" s="432" t="s">
        <v>468</v>
      </c>
      <c r="F94" s="854"/>
      <c r="G94" s="351"/>
      <c r="H94" s="351">
        <v>0</v>
      </c>
      <c r="I94" s="351">
        <v>0</v>
      </c>
      <c r="J94" s="351">
        <v>818.8</v>
      </c>
      <c r="K94" s="352">
        <v>818.8</v>
      </c>
      <c r="L94" s="424"/>
    </row>
    <row r="95" spans="1:12" ht="126" customHeight="1" x14ac:dyDescent="0.2">
      <c r="A95" s="829"/>
      <c r="B95" s="843"/>
      <c r="C95" s="422" t="s">
        <v>475</v>
      </c>
      <c r="D95" s="850"/>
      <c r="E95" s="432" t="s">
        <v>460</v>
      </c>
      <c r="F95" s="854"/>
      <c r="G95" s="328"/>
      <c r="H95" s="328"/>
      <c r="I95" s="328"/>
      <c r="J95" s="328"/>
      <c r="K95" s="341"/>
      <c r="L95" s="424"/>
    </row>
    <row r="96" spans="1:12" ht="198" customHeight="1" x14ac:dyDescent="0.2">
      <c r="A96" s="829"/>
      <c r="B96" s="843"/>
      <c r="C96" s="423" t="s">
        <v>476</v>
      </c>
      <c r="D96" s="850"/>
      <c r="E96" s="426" t="s">
        <v>469</v>
      </c>
      <c r="F96" s="854"/>
      <c r="G96" s="342"/>
      <c r="H96" s="342"/>
      <c r="I96" s="342"/>
      <c r="J96" s="342"/>
      <c r="K96" s="343"/>
      <c r="L96" s="350"/>
    </row>
    <row r="97" spans="1:13" ht="308.25" customHeight="1" x14ac:dyDescent="0.2">
      <c r="A97" s="829"/>
      <c r="B97" s="844"/>
      <c r="C97" s="423" t="s">
        <v>529</v>
      </c>
      <c r="D97" s="850"/>
      <c r="E97" s="449" t="s">
        <v>538</v>
      </c>
      <c r="F97" s="131" t="s">
        <v>548</v>
      </c>
      <c r="G97" s="342"/>
      <c r="H97" s="374">
        <v>88.4</v>
      </c>
      <c r="I97" s="448">
        <v>4084</v>
      </c>
      <c r="J97" s="342"/>
      <c r="K97" s="343"/>
      <c r="L97" s="234" t="s">
        <v>494</v>
      </c>
    </row>
    <row r="98" spans="1:13" ht="33" customHeight="1" x14ac:dyDescent="0.2">
      <c r="A98" s="830"/>
      <c r="B98" s="861" t="s">
        <v>25</v>
      </c>
      <c r="C98" s="861"/>
      <c r="D98" s="861"/>
      <c r="E98" s="861"/>
      <c r="F98" s="344"/>
      <c r="G98" s="228">
        <f>G76+G78+G79+G84+G94+G97</f>
        <v>31978.7</v>
      </c>
      <c r="H98" s="228">
        <f>H76+H78+H79+H84+H94+H97</f>
        <v>48359.700000000004</v>
      </c>
      <c r="I98" s="228">
        <f>I76+I78+I79+I84+I94+I97</f>
        <v>52391.6</v>
      </c>
      <c r="J98" s="228">
        <f>J76+J78+J79+J84+J94+J97</f>
        <v>50362.8</v>
      </c>
      <c r="K98" s="228">
        <f>K76+K78+K79+K84+K94+K97</f>
        <v>50362.8</v>
      </c>
      <c r="L98" s="344"/>
      <c r="M98" s="383"/>
    </row>
    <row r="99" spans="1:13" ht="36.75" customHeight="1" x14ac:dyDescent="0.2">
      <c r="A99" s="862" t="s">
        <v>363</v>
      </c>
      <c r="B99" s="863"/>
      <c r="C99" s="864"/>
      <c r="D99" s="863"/>
      <c r="E99" s="863"/>
      <c r="F99" s="863"/>
      <c r="G99" s="863"/>
      <c r="H99" s="863"/>
      <c r="I99" s="863"/>
      <c r="J99" s="863"/>
      <c r="K99" s="863"/>
      <c r="L99" s="865"/>
    </row>
    <row r="100" spans="1:13" ht="146.25" customHeight="1" x14ac:dyDescent="0.2">
      <c r="A100" s="737" t="s">
        <v>236</v>
      </c>
      <c r="B100" s="866" t="s">
        <v>399</v>
      </c>
      <c r="C100" s="434" t="s">
        <v>452</v>
      </c>
      <c r="D100" s="869" t="s">
        <v>10</v>
      </c>
      <c r="E100" s="997" t="s">
        <v>406</v>
      </c>
      <c r="F100" s="742" t="s">
        <v>13</v>
      </c>
      <c r="G100" s="44">
        <f>G101+G102+G103+G104+G105+G106</f>
        <v>104.3</v>
      </c>
      <c r="H100" s="44">
        <v>184.3</v>
      </c>
      <c r="I100" s="44">
        <v>194.1</v>
      </c>
      <c r="J100" s="44">
        <v>203.8</v>
      </c>
      <c r="K100" s="44">
        <v>203.8</v>
      </c>
      <c r="L100" s="876" t="s">
        <v>357</v>
      </c>
    </row>
    <row r="101" spans="1:13" ht="47.25" customHeight="1" x14ac:dyDescent="0.2">
      <c r="A101" s="738"/>
      <c r="B101" s="867"/>
      <c r="C101" s="345" t="s">
        <v>453</v>
      </c>
      <c r="D101" s="870"/>
      <c r="E101" s="998"/>
      <c r="F101" s="875"/>
      <c r="G101" s="347">
        <v>14.1</v>
      </c>
      <c r="H101" s="347">
        <v>0</v>
      </c>
      <c r="I101" s="347">
        <v>0</v>
      </c>
      <c r="J101" s="347">
        <v>0</v>
      </c>
      <c r="K101" s="347">
        <v>0</v>
      </c>
      <c r="L101" s="877"/>
    </row>
    <row r="102" spans="1:13" ht="31.5" customHeight="1" x14ac:dyDescent="0.2">
      <c r="A102" s="738"/>
      <c r="B102" s="867"/>
      <c r="C102" s="345" t="s">
        <v>454</v>
      </c>
      <c r="D102" s="870"/>
      <c r="E102" s="998"/>
      <c r="F102" s="875"/>
      <c r="G102" s="347">
        <v>14</v>
      </c>
      <c r="H102" s="347">
        <v>0</v>
      </c>
      <c r="I102" s="347">
        <v>0</v>
      </c>
      <c r="J102" s="347">
        <v>0</v>
      </c>
      <c r="K102" s="347">
        <v>0</v>
      </c>
      <c r="L102" s="877"/>
    </row>
    <row r="103" spans="1:13" ht="31.5" customHeight="1" x14ac:dyDescent="0.2">
      <c r="A103" s="738"/>
      <c r="B103" s="867"/>
      <c r="C103" s="345" t="s">
        <v>455</v>
      </c>
      <c r="D103" s="870"/>
      <c r="E103" s="998"/>
      <c r="F103" s="875"/>
      <c r="G103" s="347">
        <v>14.2</v>
      </c>
      <c r="H103" s="347">
        <v>0</v>
      </c>
      <c r="I103" s="347">
        <v>0</v>
      </c>
      <c r="J103" s="347">
        <v>0</v>
      </c>
      <c r="K103" s="347">
        <v>0</v>
      </c>
      <c r="L103" s="877"/>
    </row>
    <row r="104" spans="1:13" ht="20.25" customHeight="1" x14ac:dyDescent="0.2">
      <c r="A104" s="738"/>
      <c r="B104" s="867"/>
      <c r="C104" s="345" t="s">
        <v>456</v>
      </c>
      <c r="D104" s="870"/>
      <c r="E104" s="998"/>
      <c r="F104" s="875"/>
      <c r="G104" s="347">
        <v>25</v>
      </c>
      <c r="H104" s="347">
        <v>0</v>
      </c>
      <c r="I104" s="347">
        <v>0</v>
      </c>
      <c r="J104" s="347">
        <v>0</v>
      </c>
      <c r="K104" s="347">
        <v>0</v>
      </c>
      <c r="L104" s="877"/>
    </row>
    <row r="105" spans="1:13" ht="33" customHeight="1" x14ac:dyDescent="0.2">
      <c r="A105" s="738"/>
      <c r="B105" s="867"/>
      <c r="C105" s="345" t="s">
        <v>457</v>
      </c>
      <c r="D105" s="870"/>
      <c r="E105" s="998"/>
      <c r="F105" s="875"/>
      <c r="G105" s="347">
        <v>29.3</v>
      </c>
      <c r="H105" s="347">
        <v>0</v>
      </c>
      <c r="I105" s="347">
        <v>0</v>
      </c>
      <c r="J105" s="347">
        <v>0</v>
      </c>
      <c r="K105" s="347">
        <v>0</v>
      </c>
      <c r="L105" s="877"/>
    </row>
    <row r="106" spans="1:13" ht="37.5" customHeight="1" x14ac:dyDescent="0.2">
      <c r="A106" s="738"/>
      <c r="B106" s="868"/>
      <c r="C106" s="346" t="s">
        <v>458</v>
      </c>
      <c r="D106" s="871"/>
      <c r="E106" s="999"/>
      <c r="F106" s="743"/>
      <c r="G106" s="347">
        <v>7.7</v>
      </c>
      <c r="H106" s="347">
        <v>0</v>
      </c>
      <c r="I106" s="347">
        <v>0</v>
      </c>
      <c r="J106" s="347">
        <v>0</v>
      </c>
      <c r="K106" s="347">
        <v>0</v>
      </c>
      <c r="L106" s="878"/>
    </row>
    <row r="107" spans="1:13" ht="268.5" customHeight="1" x14ac:dyDescent="0.2">
      <c r="A107" s="738"/>
      <c r="B107" s="184" t="s">
        <v>378</v>
      </c>
      <c r="C107" s="290" t="s">
        <v>379</v>
      </c>
      <c r="D107" s="181" t="s">
        <v>10</v>
      </c>
      <c r="E107" s="182" t="s">
        <v>380</v>
      </c>
      <c r="F107" s="183" t="s">
        <v>13</v>
      </c>
      <c r="G107" s="50">
        <v>0</v>
      </c>
      <c r="H107" s="50">
        <v>10</v>
      </c>
      <c r="I107" s="50">
        <v>10.5</v>
      </c>
      <c r="J107" s="50">
        <v>11</v>
      </c>
      <c r="K107" s="50">
        <v>11</v>
      </c>
      <c r="L107" s="49" t="s">
        <v>381</v>
      </c>
    </row>
    <row r="108" spans="1:13" ht="390" customHeight="1" x14ac:dyDescent="0.2">
      <c r="A108" s="738"/>
      <c r="B108" s="61" t="s">
        <v>261</v>
      </c>
      <c r="C108" s="53" t="s">
        <v>387</v>
      </c>
      <c r="D108" s="39" t="s">
        <v>10</v>
      </c>
      <c r="E108" s="40" t="s">
        <v>386</v>
      </c>
      <c r="F108" s="47" t="s">
        <v>13</v>
      </c>
      <c r="G108" s="55">
        <v>39.799999999999997</v>
      </c>
      <c r="H108" s="55">
        <v>80</v>
      </c>
      <c r="I108" s="55">
        <v>80</v>
      </c>
      <c r="J108" s="55">
        <v>80</v>
      </c>
      <c r="K108" s="55">
        <v>80</v>
      </c>
      <c r="L108" s="47" t="s">
        <v>385</v>
      </c>
    </row>
    <row r="109" spans="1:13" ht="170.25" customHeight="1" x14ac:dyDescent="0.2">
      <c r="A109" s="738"/>
      <c r="B109" s="778" t="s">
        <v>145</v>
      </c>
      <c r="C109" s="53" t="s">
        <v>146</v>
      </c>
      <c r="D109" s="39" t="s">
        <v>10</v>
      </c>
      <c r="E109" s="40" t="s">
        <v>32</v>
      </c>
      <c r="F109" s="47" t="s">
        <v>33</v>
      </c>
      <c r="G109" s="55"/>
      <c r="H109" s="55"/>
      <c r="I109" s="55"/>
      <c r="J109" s="55"/>
      <c r="K109" s="68"/>
      <c r="L109" s="47" t="s">
        <v>17</v>
      </c>
      <c r="M109" s="2"/>
    </row>
    <row r="110" spans="1:13" ht="279.75" customHeight="1" x14ac:dyDescent="0.2">
      <c r="A110" s="738"/>
      <c r="B110" s="780"/>
      <c r="C110" s="53" t="s">
        <v>147</v>
      </c>
      <c r="D110" s="39" t="s">
        <v>10</v>
      </c>
      <c r="E110" s="53" t="s">
        <v>393</v>
      </c>
      <c r="F110" s="285" t="s">
        <v>30</v>
      </c>
      <c r="G110" s="55"/>
      <c r="H110" s="55"/>
      <c r="I110" s="55"/>
      <c r="J110" s="55"/>
      <c r="K110" s="68"/>
      <c r="L110" s="47" t="s">
        <v>392</v>
      </c>
      <c r="M110" s="2"/>
    </row>
    <row r="111" spans="1:13" ht="358.5" customHeight="1" x14ac:dyDescent="0.2">
      <c r="A111" s="738"/>
      <c r="B111" s="113" t="s">
        <v>274</v>
      </c>
      <c r="C111" s="53" t="s">
        <v>388</v>
      </c>
      <c r="D111" s="39" t="s">
        <v>10</v>
      </c>
      <c r="E111" s="117" t="s">
        <v>389</v>
      </c>
      <c r="F111" s="285" t="s">
        <v>30</v>
      </c>
      <c r="G111" s="55"/>
      <c r="H111" s="55"/>
      <c r="I111" s="55"/>
      <c r="J111" s="55"/>
      <c r="K111" s="68"/>
      <c r="L111" s="47" t="s">
        <v>35</v>
      </c>
      <c r="M111" s="2"/>
    </row>
    <row r="112" spans="1:13" ht="207" customHeight="1" x14ac:dyDescent="0.2">
      <c r="A112" s="738"/>
      <c r="B112" s="69"/>
      <c r="C112" s="53" t="s">
        <v>269</v>
      </c>
      <c r="D112" s="39" t="s">
        <v>10</v>
      </c>
      <c r="E112" s="40" t="s">
        <v>390</v>
      </c>
      <c r="F112" s="41" t="s">
        <v>13</v>
      </c>
      <c r="G112" s="55">
        <v>0</v>
      </c>
      <c r="H112" s="55">
        <v>100</v>
      </c>
      <c r="I112" s="55">
        <v>0</v>
      </c>
      <c r="J112" s="55">
        <v>100</v>
      </c>
      <c r="K112" s="55">
        <v>100</v>
      </c>
      <c r="L112" s="58" t="s">
        <v>20</v>
      </c>
      <c r="M112" s="2"/>
    </row>
    <row r="113" spans="1:13" ht="254.25" customHeight="1" x14ac:dyDescent="0.2">
      <c r="A113" s="738"/>
      <c r="B113" s="61" t="s">
        <v>279</v>
      </c>
      <c r="C113" s="53" t="s">
        <v>394</v>
      </c>
      <c r="D113" s="39" t="s">
        <v>10</v>
      </c>
      <c r="E113" s="40" t="s">
        <v>391</v>
      </c>
      <c r="F113" s="285" t="s">
        <v>30</v>
      </c>
      <c r="G113" s="55"/>
      <c r="H113" s="55"/>
      <c r="I113" s="55"/>
      <c r="J113" s="55"/>
      <c r="K113" s="68"/>
      <c r="L113" s="47" t="s">
        <v>34</v>
      </c>
      <c r="M113" s="2"/>
    </row>
    <row r="114" spans="1:13" ht="66" customHeight="1" x14ac:dyDescent="0.2">
      <c r="A114" s="739"/>
      <c r="B114" s="63" t="s">
        <v>25</v>
      </c>
      <c r="C114" s="70"/>
      <c r="D114" s="70"/>
      <c r="E114" s="71"/>
      <c r="F114" s="41"/>
      <c r="G114" s="59">
        <f>G113+G112+G111+G110+G109+G108+G107+G100</f>
        <v>144.1</v>
      </c>
      <c r="H114" s="59">
        <f t="shared" ref="H114:K114" si="6">H113+H112+H111+H110+H109+H108+H107+H100</f>
        <v>374.3</v>
      </c>
      <c r="I114" s="59">
        <f t="shared" si="6"/>
        <v>284.60000000000002</v>
      </c>
      <c r="J114" s="59">
        <f t="shared" si="6"/>
        <v>394.8</v>
      </c>
      <c r="K114" s="59">
        <f t="shared" si="6"/>
        <v>394.8</v>
      </c>
      <c r="L114" s="47"/>
      <c r="M114" s="384">
        <f>G114+H114+I114+J114+K114</f>
        <v>1592.6</v>
      </c>
    </row>
    <row r="115" spans="1:13" ht="33" customHeight="1" x14ac:dyDescent="0.2">
      <c r="A115" s="752" t="s">
        <v>143</v>
      </c>
      <c r="B115" s="752"/>
      <c r="C115" s="752"/>
      <c r="D115" s="752"/>
      <c r="E115" s="752"/>
      <c r="F115" s="752"/>
      <c r="G115" s="752"/>
      <c r="H115" s="752"/>
      <c r="I115" s="752"/>
      <c r="J115" s="752"/>
      <c r="K115" s="752"/>
      <c r="L115" s="752"/>
    </row>
    <row r="116" spans="1:13" ht="409.5" customHeight="1" x14ac:dyDescent="0.2">
      <c r="A116" s="980" t="s">
        <v>233</v>
      </c>
      <c r="B116" s="778" t="s">
        <v>148</v>
      </c>
      <c r="C116" s="72" t="s">
        <v>149</v>
      </c>
      <c r="D116" s="73" t="s">
        <v>10</v>
      </c>
      <c r="E116" s="459" t="s">
        <v>300</v>
      </c>
      <c r="F116" s="74" t="s">
        <v>270</v>
      </c>
      <c r="G116" s="75"/>
      <c r="H116" s="76"/>
      <c r="I116" s="76"/>
      <c r="J116" s="76"/>
      <c r="K116" s="77"/>
      <c r="L116" s="78" t="s">
        <v>157</v>
      </c>
    </row>
    <row r="117" spans="1:13" ht="150" customHeight="1" x14ac:dyDescent="0.2">
      <c r="A117" s="980"/>
      <c r="B117" s="779"/>
      <c r="C117" s="80" t="s">
        <v>150</v>
      </c>
      <c r="D117" s="81" t="s">
        <v>10</v>
      </c>
      <c r="E117" s="455" t="s">
        <v>76</v>
      </c>
      <c r="F117" s="82" t="s">
        <v>33</v>
      </c>
      <c r="G117" s="83"/>
      <c r="H117" s="84"/>
      <c r="I117" s="84"/>
      <c r="J117" s="84"/>
      <c r="K117" s="85"/>
      <c r="L117" s="86" t="s">
        <v>95</v>
      </c>
    </row>
    <row r="118" spans="1:13" ht="403.5" customHeight="1" x14ac:dyDescent="0.2">
      <c r="A118" s="980"/>
      <c r="B118" s="176" t="s">
        <v>284</v>
      </c>
      <c r="C118" s="60" t="s">
        <v>151</v>
      </c>
      <c r="D118" s="179" t="s">
        <v>10</v>
      </c>
      <c r="E118" s="325" t="s">
        <v>77</v>
      </c>
      <c r="F118" s="277" t="s">
        <v>30</v>
      </c>
      <c r="G118" s="55"/>
      <c r="H118" s="62"/>
      <c r="I118" s="62"/>
      <c r="J118" s="62"/>
      <c r="K118" s="68"/>
      <c r="L118" s="177" t="s">
        <v>94</v>
      </c>
    </row>
    <row r="119" spans="1:13" ht="350.25" customHeight="1" x14ac:dyDescent="0.2">
      <c r="A119" s="980"/>
      <c r="B119" s="178" t="s">
        <v>152</v>
      </c>
      <c r="C119" s="72" t="s">
        <v>280</v>
      </c>
      <c r="D119" s="73" t="s">
        <v>10</v>
      </c>
      <c r="E119" s="73" t="s">
        <v>78</v>
      </c>
      <c r="F119" s="74" t="s">
        <v>33</v>
      </c>
      <c r="G119" s="75"/>
      <c r="H119" s="76"/>
      <c r="I119" s="76"/>
      <c r="J119" s="76"/>
      <c r="K119" s="77"/>
      <c r="L119" s="90" t="s">
        <v>96</v>
      </c>
    </row>
    <row r="120" spans="1:13" ht="365.25" customHeight="1" x14ac:dyDescent="0.2">
      <c r="A120" s="980"/>
      <c r="B120" s="61" t="s">
        <v>153</v>
      </c>
      <c r="C120" s="72" t="s">
        <v>154</v>
      </c>
      <c r="D120" s="73" t="s">
        <v>10</v>
      </c>
      <c r="E120" s="73" t="s">
        <v>78</v>
      </c>
      <c r="F120" s="74" t="s">
        <v>33</v>
      </c>
      <c r="G120" s="75"/>
      <c r="H120" s="76"/>
      <c r="I120" s="76"/>
      <c r="J120" s="76"/>
      <c r="K120" s="77"/>
      <c r="L120" s="47" t="s">
        <v>36</v>
      </c>
    </row>
    <row r="121" spans="1:13" ht="149.25" customHeight="1" x14ac:dyDescent="0.2">
      <c r="A121" s="980"/>
      <c r="B121" s="778" t="s">
        <v>281</v>
      </c>
      <c r="C121" s="79" t="s">
        <v>155</v>
      </c>
      <c r="D121" s="73" t="s">
        <v>10</v>
      </c>
      <c r="E121" s="73" t="s">
        <v>78</v>
      </c>
      <c r="F121" s="74" t="s">
        <v>33</v>
      </c>
      <c r="G121" s="75"/>
      <c r="H121" s="76"/>
      <c r="I121" s="76"/>
      <c r="J121" s="76"/>
      <c r="K121" s="77"/>
      <c r="L121" s="47" t="s">
        <v>97</v>
      </c>
    </row>
    <row r="122" spans="1:13" ht="156.75" customHeight="1" x14ac:dyDescent="0.2">
      <c r="A122" s="980"/>
      <c r="B122" s="779"/>
      <c r="C122" s="72" t="s">
        <v>227</v>
      </c>
      <c r="D122" s="73" t="s">
        <v>10</v>
      </c>
      <c r="E122" s="73" t="s">
        <v>78</v>
      </c>
      <c r="F122" s="74" t="s">
        <v>33</v>
      </c>
      <c r="G122" s="75"/>
      <c r="H122" s="76"/>
      <c r="I122" s="76"/>
      <c r="J122" s="76"/>
      <c r="K122" s="77"/>
      <c r="L122" s="47" t="s">
        <v>98</v>
      </c>
    </row>
    <row r="123" spans="1:13" ht="204" customHeight="1" x14ac:dyDescent="0.2">
      <c r="A123" s="980"/>
      <c r="B123" s="779"/>
      <c r="C123" s="72" t="s">
        <v>226</v>
      </c>
      <c r="D123" s="73" t="s">
        <v>10</v>
      </c>
      <c r="E123" s="73" t="s">
        <v>78</v>
      </c>
      <c r="F123" s="74" t="s">
        <v>33</v>
      </c>
      <c r="G123" s="75"/>
      <c r="H123" s="76"/>
      <c r="I123" s="76"/>
      <c r="J123" s="76"/>
      <c r="K123" s="77"/>
      <c r="L123" s="47" t="s">
        <v>37</v>
      </c>
    </row>
    <row r="124" spans="1:13" ht="261.75" customHeight="1" x14ac:dyDescent="0.2">
      <c r="A124" s="980"/>
      <c r="B124" s="780"/>
      <c r="C124" s="72" t="s">
        <v>156</v>
      </c>
      <c r="D124" s="73" t="s">
        <v>10</v>
      </c>
      <c r="E124" s="73" t="s">
        <v>285</v>
      </c>
      <c r="F124" s="74" t="s">
        <v>33</v>
      </c>
      <c r="G124" s="75"/>
      <c r="H124" s="76"/>
      <c r="I124" s="76"/>
      <c r="J124" s="76"/>
      <c r="K124" s="77"/>
      <c r="L124" s="47" t="s">
        <v>37</v>
      </c>
    </row>
    <row r="125" spans="1:13" ht="409.5" customHeight="1" x14ac:dyDescent="0.2">
      <c r="A125" s="980"/>
      <c r="B125" s="61" t="s">
        <v>308</v>
      </c>
      <c r="C125" s="427" t="s">
        <v>282</v>
      </c>
      <c r="D125" s="81" t="s">
        <v>10</v>
      </c>
      <c r="E125" s="81" t="s">
        <v>38</v>
      </c>
      <c r="F125" s="460" t="s">
        <v>30</v>
      </c>
      <c r="G125" s="83"/>
      <c r="H125" s="84"/>
      <c r="I125" s="84"/>
      <c r="J125" s="84"/>
      <c r="K125" s="85"/>
      <c r="L125" s="86" t="s">
        <v>99</v>
      </c>
    </row>
    <row r="126" spans="1:13" ht="354" customHeight="1" x14ac:dyDescent="0.2">
      <c r="A126" s="980"/>
      <c r="B126" s="61" t="s">
        <v>307</v>
      </c>
      <c r="C126" s="53" t="s">
        <v>283</v>
      </c>
      <c r="D126" s="39" t="s">
        <v>10</v>
      </c>
      <c r="E126" s="325" t="s">
        <v>39</v>
      </c>
      <c r="F126" s="119" t="s">
        <v>40</v>
      </c>
      <c r="G126" s="55"/>
      <c r="H126" s="62"/>
      <c r="I126" s="87"/>
      <c r="J126" s="62"/>
      <c r="K126" s="68"/>
      <c r="L126" s="47" t="s">
        <v>100</v>
      </c>
    </row>
    <row r="127" spans="1:13" ht="51" customHeight="1" x14ac:dyDescent="0.2">
      <c r="A127" s="981"/>
      <c r="B127" s="63" t="s">
        <v>25</v>
      </c>
      <c r="C127" s="72"/>
      <c r="D127" s="88"/>
      <c r="E127" s="88"/>
      <c r="F127" s="74"/>
      <c r="G127" s="89">
        <f>G126+G125+G124+G123+G122+G121+G120+G119+G118+G117+G116</f>
        <v>0</v>
      </c>
      <c r="H127" s="89">
        <f t="shared" ref="H127:K127" si="7">H126+H125+H124+H123+H122+H121+H120+H119+H118+H117+H116</f>
        <v>0</v>
      </c>
      <c r="I127" s="89">
        <f t="shared" si="7"/>
        <v>0</v>
      </c>
      <c r="J127" s="89">
        <f t="shared" si="7"/>
        <v>0</v>
      </c>
      <c r="K127" s="89">
        <f t="shared" si="7"/>
        <v>0</v>
      </c>
      <c r="L127" s="90"/>
      <c r="M127" s="383"/>
    </row>
    <row r="128" spans="1:13" ht="69.75" customHeight="1" x14ac:dyDescent="0.2">
      <c r="A128" s="886" t="s">
        <v>137</v>
      </c>
      <c r="B128" s="887"/>
      <c r="C128" s="887"/>
      <c r="D128" s="887"/>
      <c r="E128" s="887"/>
      <c r="F128" s="887"/>
      <c r="G128" s="887"/>
      <c r="H128" s="887"/>
      <c r="I128" s="887"/>
      <c r="J128" s="887"/>
      <c r="K128" s="887"/>
      <c r="L128" s="887"/>
    </row>
    <row r="129" spans="1:12" ht="266.25" customHeight="1" x14ac:dyDescent="0.2">
      <c r="A129" s="737" t="s">
        <v>237</v>
      </c>
      <c r="B129" s="771" t="s">
        <v>158</v>
      </c>
      <c r="C129" s="61" t="s">
        <v>159</v>
      </c>
      <c r="D129" s="65" t="s">
        <v>10</v>
      </c>
      <c r="E129" s="451" t="s">
        <v>499</v>
      </c>
      <c r="F129" s="349" t="s">
        <v>30</v>
      </c>
      <c r="G129" s="65"/>
      <c r="H129" s="65"/>
      <c r="I129" s="65"/>
      <c r="J129" s="65"/>
      <c r="K129" s="65"/>
      <c r="L129" s="349" t="s">
        <v>41</v>
      </c>
    </row>
    <row r="130" spans="1:12" ht="371.25" customHeight="1" x14ac:dyDescent="0.2">
      <c r="A130" s="738"/>
      <c r="B130" s="771"/>
      <c r="C130" s="430" t="s">
        <v>160</v>
      </c>
      <c r="D130" s="65" t="s">
        <v>10</v>
      </c>
      <c r="E130" s="451" t="s">
        <v>498</v>
      </c>
      <c r="F130" s="349" t="s">
        <v>30</v>
      </c>
      <c r="G130" s="91"/>
      <c r="H130" s="91"/>
      <c r="I130" s="91"/>
      <c r="J130" s="91"/>
      <c r="K130" s="91"/>
      <c r="L130" s="66" t="s">
        <v>42</v>
      </c>
    </row>
    <row r="131" spans="1:12" ht="365.25" customHeight="1" x14ac:dyDescent="0.2">
      <c r="A131" s="738"/>
      <c r="B131" s="771"/>
      <c r="C131" s="61" t="s">
        <v>161</v>
      </c>
      <c r="D131" s="65" t="s">
        <v>10</v>
      </c>
      <c r="E131" s="454" t="s">
        <v>498</v>
      </c>
      <c r="F131" s="349" t="s">
        <v>30</v>
      </c>
      <c r="G131" s="65"/>
      <c r="H131" s="65"/>
      <c r="I131" s="65"/>
      <c r="J131" s="65"/>
      <c r="K131" s="65"/>
      <c r="L131" s="66" t="s">
        <v>43</v>
      </c>
    </row>
    <row r="132" spans="1:12" ht="234" customHeight="1" x14ac:dyDescent="0.2">
      <c r="A132" s="738"/>
      <c r="B132" s="771"/>
      <c r="C132" s="61" t="s">
        <v>496</v>
      </c>
      <c r="D132" s="65" t="s">
        <v>10</v>
      </c>
      <c r="E132" s="451" t="s">
        <v>497</v>
      </c>
      <c r="F132" s="349" t="s">
        <v>30</v>
      </c>
      <c r="G132" s="65"/>
      <c r="H132" s="65"/>
      <c r="I132" s="65"/>
      <c r="J132" s="65"/>
      <c r="K132" s="65"/>
      <c r="L132" s="66" t="s">
        <v>44</v>
      </c>
    </row>
    <row r="133" spans="1:12" ht="228.75" customHeight="1" x14ac:dyDescent="0.2">
      <c r="A133" s="738"/>
      <c r="B133" s="61" t="s">
        <v>162</v>
      </c>
      <c r="C133" s="61" t="s">
        <v>163</v>
      </c>
      <c r="D133" s="65" t="s">
        <v>10</v>
      </c>
      <c r="E133" s="451" t="s">
        <v>499</v>
      </c>
      <c r="F133" s="349" t="s">
        <v>30</v>
      </c>
      <c r="G133" s="65"/>
      <c r="H133" s="65"/>
      <c r="I133" s="65"/>
      <c r="J133" s="65"/>
      <c r="K133" s="65"/>
      <c r="L133" s="66" t="s">
        <v>45</v>
      </c>
    </row>
    <row r="134" spans="1:12" ht="288.75" customHeight="1" x14ac:dyDescent="0.2">
      <c r="A134" s="738"/>
      <c r="B134" s="771" t="s">
        <v>164</v>
      </c>
      <c r="C134" s="61" t="s">
        <v>165</v>
      </c>
      <c r="D134" s="65" t="s">
        <v>10</v>
      </c>
      <c r="E134" s="451" t="s">
        <v>500</v>
      </c>
      <c r="F134" s="349" t="s">
        <v>30</v>
      </c>
      <c r="G134" s="65"/>
      <c r="H134" s="65"/>
      <c r="I134" s="65"/>
      <c r="J134" s="65"/>
      <c r="K134" s="65"/>
      <c r="L134" s="66" t="s">
        <v>46</v>
      </c>
    </row>
    <row r="135" spans="1:12" ht="409.5" customHeight="1" x14ac:dyDescent="0.2">
      <c r="A135" s="738"/>
      <c r="B135" s="771"/>
      <c r="C135" s="778" t="s">
        <v>510</v>
      </c>
      <c r="D135" s="737" t="s">
        <v>10</v>
      </c>
      <c r="E135" s="737" t="s">
        <v>501</v>
      </c>
      <c r="F135" s="889" t="s">
        <v>30</v>
      </c>
      <c r="G135" s="737"/>
      <c r="H135" s="737"/>
      <c r="I135" s="737"/>
      <c r="J135" s="737"/>
      <c r="K135" s="737"/>
      <c r="L135" s="891" t="s">
        <v>47</v>
      </c>
    </row>
    <row r="136" spans="1:12" ht="318" customHeight="1" x14ac:dyDescent="0.2">
      <c r="A136" s="738"/>
      <c r="B136" s="771"/>
      <c r="C136" s="780"/>
      <c r="D136" s="739"/>
      <c r="E136" s="739"/>
      <c r="F136" s="890"/>
      <c r="G136" s="739"/>
      <c r="H136" s="739"/>
      <c r="I136" s="739"/>
      <c r="J136" s="739"/>
      <c r="K136" s="739"/>
      <c r="L136" s="892"/>
    </row>
    <row r="137" spans="1:12" ht="185.25" customHeight="1" x14ac:dyDescent="0.2">
      <c r="A137" s="738"/>
      <c r="B137" s="771"/>
      <c r="C137" s="61" t="s">
        <v>166</v>
      </c>
      <c r="D137" s="65" t="s">
        <v>10</v>
      </c>
      <c r="E137" s="451" t="s">
        <v>502</v>
      </c>
      <c r="F137" s="349" t="s">
        <v>30</v>
      </c>
      <c r="G137" s="65"/>
      <c r="H137" s="65"/>
      <c r="I137" s="65"/>
      <c r="J137" s="65"/>
      <c r="K137" s="65"/>
      <c r="L137" s="66" t="s">
        <v>48</v>
      </c>
    </row>
    <row r="138" spans="1:12" ht="370.5" customHeight="1" x14ac:dyDescent="0.2">
      <c r="A138" s="738"/>
      <c r="B138" s="771"/>
      <c r="C138" s="61" t="s">
        <v>230</v>
      </c>
      <c r="D138" s="65" t="s">
        <v>10</v>
      </c>
      <c r="E138" s="451" t="s">
        <v>503</v>
      </c>
      <c r="F138" s="349" t="s">
        <v>30</v>
      </c>
      <c r="G138" s="65"/>
      <c r="H138" s="65"/>
      <c r="I138" s="65"/>
      <c r="J138" s="65"/>
      <c r="K138" s="65"/>
      <c r="L138" s="66" t="s">
        <v>49</v>
      </c>
    </row>
    <row r="139" spans="1:12" ht="204" customHeight="1" x14ac:dyDescent="0.2">
      <c r="A139" s="738"/>
      <c r="B139" s="771"/>
      <c r="C139" s="61" t="s">
        <v>167</v>
      </c>
      <c r="D139" s="65" t="s">
        <v>10</v>
      </c>
      <c r="E139" s="451" t="s">
        <v>502</v>
      </c>
      <c r="F139" s="349" t="s">
        <v>30</v>
      </c>
      <c r="G139" s="65"/>
      <c r="H139" s="65"/>
      <c r="I139" s="65"/>
      <c r="J139" s="65"/>
      <c r="K139" s="65"/>
      <c r="L139" s="66" t="s">
        <v>50</v>
      </c>
    </row>
    <row r="140" spans="1:12" ht="252.75" customHeight="1" x14ac:dyDescent="0.2">
      <c r="A140" s="738"/>
      <c r="B140" s="771"/>
      <c r="C140" s="61" t="s">
        <v>168</v>
      </c>
      <c r="D140" s="65" t="s">
        <v>10</v>
      </c>
      <c r="E140" s="451" t="s">
        <v>498</v>
      </c>
      <c r="F140" s="349" t="s">
        <v>30</v>
      </c>
      <c r="G140" s="65"/>
      <c r="H140" s="65"/>
      <c r="I140" s="65"/>
      <c r="J140" s="65"/>
      <c r="K140" s="65"/>
      <c r="L140" s="66" t="s">
        <v>51</v>
      </c>
    </row>
    <row r="141" spans="1:12" ht="409.6" customHeight="1" x14ac:dyDescent="0.2">
      <c r="A141" s="738"/>
      <c r="B141" s="771" t="s">
        <v>169</v>
      </c>
      <c r="C141" s="893" t="s">
        <v>170</v>
      </c>
      <c r="D141" s="737" t="s">
        <v>10</v>
      </c>
      <c r="E141" s="737" t="s">
        <v>504</v>
      </c>
      <c r="F141" s="889" t="s">
        <v>30</v>
      </c>
      <c r="G141" s="737"/>
      <c r="H141" s="737"/>
      <c r="I141" s="737"/>
      <c r="J141" s="737"/>
      <c r="K141" s="737"/>
      <c r="L141" s="891" t="s">
        <v>52</v>
      </c>
    </row>
    <row r="142" spans="1:12" ht="39.75" customHeight="1" x14ac:dyDescent="0.2">
      <c r="A142" s="738"/>
      <c r="B142" s="771"/>
      <c r="C142" s="894"/>
      <c r="D142" s="739"/>
      <c r="E142" s="739"/>
      <c r="F142" s="890"/>
      <c r="G142" s="739"/>
      <c r="H142" s="739"/>
      <c r="I142" s="739"/>
      <c r="J142" s="739"/>
      <c r="K142" s="739"/>
      <c r="L142" s="892"/>
    </row>
    <row r="143" spans="1:12" ht="391.5" customHeight="1" x14ac:dyDescent="0.2">
      <c r="A143" s="738"/>
      <c r="B143" s="771"/>
      <c r="C143" s="61" t="s">
        <v>171</v>
      </c>
      <c r="D143" s="65" t="s">
        <v>10</v>
      </c>
      <c r="E143" s="451" t="s">
        <v>505</v>
      </c>
      <c r="F143" s="349" t="s">
        <v>30</v>
      </c>
      <c r="G143" s="65"/>
      <c r="H143" s="65"/>
      <c r="I143" s="65"/>
      <c r="J143" s="65"/>
      <c r="K143" s="65"/>
      <c r="L143" s="66" t="s">
        <v>53</v>
      </c>
    </row>
    <row r="144" spans="1:12" ht="177" customHeight="1" x14ac:dyDescent="0.2">
      <c r="A144" s="738"/>
      <c r="B144" s="771"/>
      <c r="C144" s="61" t="s">
        <v>172</v>
      </c>
      <c r="D144" s="65" t="s">
        <v>10</v>
      </c>
      <c r="E144" s="451" t="s">
        <v>498</v>
      </c>
      <c r="F144" s="349" t="s">
        <v>30</v>
      </c>
      <c r="G144" s="65"/>
      <c r="H144" s="65"/>
      <c r="I144" s="65"/>
      <c r="J144" s="65"/>
      <c r="K144" s="65"/>
      <c r="L144" s="66" t="s">
        <v>54</v>
      </c>
    </row>
    <row r="145" spans="1:14" ht="259.5" customHeight="1" x14ac:dyDescent="0.2">
      <c r="A145" s="738"/>
      <c r="B145" s="771" t="s">
        <v>173</v>
      </c>
      <c r="C145" s="61" t="s">
        <v>511</v>
      </c>
      <c r="D145" s="65" t="s">
        <v>10</v>
      </c>
      <c r="E145" s="451" t="s">
        <v>536</v>
      </c>
      <c r="F145" s="349" t="s">
        <v>30</v>
      </c>
      <c r="G145" s="65"/>
      <c r="H145" s="65"/>
      <c r="I145" s="65"/>
      <c r="J145" s="65"/>
      <c r="K145" s="65"/>
      <c r="L145" s="66" t="s">
        <v>55</v>
      </c>
    </row>
    <row r="146" spans="1:14" ht="285" customHeight="1" x14ac:dyDescent="0.2">
      <c r="A146" s="738"/>
      <c r="B146" s="771"/>
      <c r="C146" s="61" t="s">
        <v>174</v>
      </c>
      <c r="D146" s="65" t="s">
        <v>10</v>
      </c>
      <c r="E146" s="451" t="s">
        <v>517</v>
      </c>
      <c r="F146" s="349" t="s">
        <v>30</v>
      </c>
      <c r="G146" s="65"/>
      <c r="H146" s="65"/>
      <c r="I146" s="65"/>
      <c r="J146" s="65"/>
      <c r="K146" s="65"/>
      <c r="L146" s="256" t="s">
        <v>56</v>
      </c>
    </row>
    <row r="147" spans="1:14" ht="201.75" customHeight="1" x14ac:dyDescent="0.2">
      <c r="A147" s="738"/>
      <c r="B147" s="771" t="s">
        <v>175</v>
      </c>
      <c r="C147" s="61" t="s">
        <v>176</v>
      </c>
      <c r="D147" s="65" t="s">
        <v>10</v>
      </c>
      <c r="E147" s="451" t="s">
        <v>500</v>
      </c>
      <c r="F147" s="349" t="s">
        <v>30</v>
      </c>
      <c r="G147" s="65"/>
      <c r="H147" s="65"/>
      <c r="I147" s="65"/>
      <c r="J147" s="65"/>
      <c r="K147" s="65"/>
      <c r="L147" s="66" t="s">
        <v>57</v>
      </c>
    </row>
    <row r="148" spans="1:14" ht="201" customHeight="1" x14ac:dyDescent="0.2">
      <c r="A148" s="738"/>
      <c r="B148" s="771"/>
      <c r="C148" s="61" t="s">
        <v>177</v>
      </c>
      <c r="D148" s="65" t="s">
        <v>10</v>
      </c>
      <c r="E148" s="451" t="s">
        <v>506</v>
      </c>
      <c r="F148" s="349" t="s">
        <v>30</v>
      </c>
      <c r="G148" s="65"/>
      <c r="H148" s="65"/>
      <c r="I148" s="65"/>
      <c r="J148" s="65"/>
      <c r="K148" s="65"/>
      <c r="L148" s="66" t="s">
        <v>58</v>
      </c>
    </row>
    <row r="149" spans="1:14" ht="168" customHeight="1" x14ac:dyDescent="0.2">
      <c r="A149" s="738"/>
      <c r="B149" s="771"/>
      <c r="C149" s="61" t="s">
        <v>178</v>
      </c>
      <c r="D149" s="65" t="s">
        <v>10</v>
      </c>
      <c r="E149" s="451" t="s">
        <v>507</v>
      </c>
      <c r="F149" s="349" t="s">
        <v>30</v>
      </c>
      <c r="G149" s="65"/>
      <c r="H149" s="65"/>
      <c r="I149" s="65"/>
      <c r="J149" s="65"/>
      <c r="K149" s="65"/>
      <c r="L149" s="66" t="s">
        <v>59</v>
      </c>
    </row>
    <row r="150" spans="1:14" ht="198" customHeight="1" x14ac:dyDescent="0.2">
      <c r="A150" s="738"/>
      <c r="B150" s="771"/>
      <c r="C150" s="61" t="s">
        <v>400</v>
      </c>
      <c r="D150" s="65" t="s">
        <v>10</v>
      </c>
      <c r="E150" s="451" t="s">
        <v>506</v>
      </c>
      <c r="F150" s="349" t="s">
        <v>30</v>
      </c>
      <c r="G150" s="65"/>
      <c r="H150" s="65"/>
      <c r="I150" s="65"/>
      <c r="J150" s="65"/>
      <c r="K150" s="65"/>
      <c r="L150" s="66" t="s">
        <v>60</v>
      </c>
    </row>
    <row r="151" spans="1:14" ht="351" customHeight="1" x14ac:dyDescent="0.2">
      <c r="A151" s="738"/>
      <c r="B151" s="61" t="s">
        <v>398</v>
      </c>
      <c r="C151" s="61" t="s">
        <v>179</v>
      </c>
      <c r="D151" s="65" t="s">
        <v>10</v>
      </c>
      <c r="E151" s="451" t="s">
        <v>508</v>
      </c>
      <c r="F151" s="349" t="s">
        <v>30</v>
      </c>
      <c r="G151" s="65"/>
      <c r="H151" s="65"/>
      <c r="I151" s="65"/>
      <c r="J151" s="65"/>
      <c r="K151" s="65"/>
      <c r="L151" s="66" t="s">
        <v>61</v>
      </c>
    </row>
    <row r="152" spans="1:14" ht="387" customHeight="1" x14ac:dyDescent="0.2">
      <c r="A152" s="738"/>
      <c r="B152" s="61" t="s">
        <v>256</v>
      </c>
      <c r="C152" s="61" t="s">
        <v>382</v>
      </c>
      <c r="D152" s="65" t="s">
        <v>10</v>
      </c>
      <c r="E152" s="256" t="s">
        <v>509</v>
      </c>
      <c r="F152" s="120" t="s">
        <v>360</v>
      </c>
      <c r="G152" s="92">
        <v>135.6</v>
      </c>
      <c r="H152" s="92">
        <v>23.8</v>
      </c>
      <c r="I152" s="92">
        <v>27.6</v>
      </c>
      <c r="J152" s="92">
        <v>25.5</v>
      </c>
      <c r="K152" s="92">
        <v>25.5</v>
      </c>
      <c r="L152" s="66" t="s">
        <v>383</v>
      </c>
    </row>
    <row r="153" spans="1:14" ht="409.6" customHeight="1" x14ac:dyDescent="0.2">
      <c r="A153" s="738"/>
      <c r="B153" s="737" t="s">
        <v>180</v>
      </c>
      <c r="C153" s="778" t="s">
        <v>181</v>
      </c>
      <c r="D153" s="737" t="s">
        <v>10</v>
      </c>
      <c r="E153" s="737" t="s">
        <v>6</v>
      </c>
      <c r="F153" s="737" t="s">
        <v>30</v>
      </c>
      <c r="G153" s="737"/>
      <c r="H153" s="737"/>
      <c r="I153" s="737"/>
      <c r="J153" s="737"/>
      <c r="K153" s="737"/>
      <c r="L153" s="737" t="s">
        <v>62</v>
      </c>
    </row>
    <row r="154" spans="1:14" ht="71.25" customHeight="1" x14ac:dyDescent="0.2">
      <c r="A154" s="738"/>
      <c r="B154" s="739"/>
      <c r="C154" s="780"/>
      <c r="D154" s="739"/>
      <c r="E154" s="739"/>
      <c r="F154" s="739"/>
      <c r="G154" s="739"/>
      <c r="H154" s="739"/>
      <c r="I154" s="739"/>
      <c r="J154" s="739"/>
      <c r="K154" s="739"/>
      <c r="L154" s="739"/>
    </row>
    <row r="155" spans="1:14" ht="181.5" customHeight="1" x14ac:dyDescent="0.2">
      <c r="A155" s="738"/>
      <c r="B155" s="61" t="s">
        <v>182</v>
      </c>
      <c r="C155" s="61" t="s">
        <v>183</v>
      </c>
      <c r="D155" s="65" t="s">
        <v>10</v>
      </c>
      <c r="E155" s="451" t="s">
        <v>298</v>
      </c>
      <c r="F155" s="349" t="s">
        <v>30</v>
      </c>
      <c r="G155" s="65"/>
      <c r="H155" s="65"/>
      <c r="I155" s="65"/>
      <c r="J155" s="65"/>
      <c r="K155" s="65"/>
      <c r="L155" s="66" t="s">
        <v>63</v>
      </c>
    </row>
    <row r="156" spans="1:14" ht="50.25" customHeight="1" x14ac:dyDescent="0.2">
      <c r="A156" s="739"/>
      <c r="B156" s="63" t="s">
        <v>25</v>
      </c>
      <c r="C156" s="61"/>
      <c r="D156" s="65"/>
      <c r="E156" s="61"/>
      <c r="F156" s="58"/>
      <c r="G156" s="54">
        <f>G155+G153+G152+G151+G150+G149+G148+G147+G146+G145+G144+G143+G141+G140+G139+G138+G137+G135+G134+G133+G132+G131+G130+G129</f>
        <v>135.6</v>
      </c>
      <c r="H156" s="54">
        <f t="shared" ref="H156:K156" si="8">H155+H153+H152+H151+H150+H149+H148+H147+H146+H145+H144+H143+H141+H140+H139+H138+H137+H135+H134+H133+H132+H131+H130+H129</f>
        <v>23.8</v>
      </c>
      <c r="I156" s="54">
        <f t="shared" si="8"/>
        <v>27.6</v>
      </c>
      <c r="J156" s="54">
        <f t="shared" si="8"/>
        <v>25.5</v>
      </c>
      <c r="K156" s="54">
        <f t="shared" si="8"/>
        <v>25.5</v>
      </c>
      <c r="L156" s="66"/>
      <c r="M156" s="386"/>
    </row>
    <row r="157" spans="1:14" ht="67.5" customHeight="1" x14ac:dyDescent="0.2">
      <c r="A157" s="895" t="s">
        <v>303</v>
      </c>
      <c r="B157" s="782"/>
      <c r="C157" s="782"/>
      <c r="D157" s="782"/>
      <c r="E157" s="782"/>
      <c r="F157" s="782"/>
      <c r="G157" s="782"/>
      <c r="H157" s="782"/>
      <c r="I157" s="782"/>
      <c r="J157" s="782"/>
      <c r="K157" s="782"/>
      <c r="L157" s="783"/>
    </row>
    <row r="158" spans="1:14" ht="312" customHeight="1" x14ac:dyDescent="0.2">
      <c r="A158" s="770" t="s">
        <v>238</v>
      </c>
      <c r="B158" s="61" t="s">
        <v>484</v>
      </c>
      <c r="C158" s="56" t="s">
        <v>441</v>
      </c>
      <c r="D158" s="65" t="s">
        <v>10</v>
      </c>
      <c r="E158" s="451" t="s">
        <v>6</v>
      </c>
      <c r="F158" s="313" t="s">
        <v>13</v>
      </c>
      <c r="G158" s="92">
        <v>160</v>
      </c>
      <c r="H158" s="92">
        <v>220</v>
      </c>
      <c r="I158" s="92">
        <v>240</v>
      </c>
      <c r="J158" s="92">
        <v>240</v>
      </c>
      <c r="K158" s="92">
        <v>240</v>
      </c>
      <c r="L158" s="49" t="s">
        <v>14</v>
      </c>
    </row>
    <row r="159" spans="1:14" ht="117" customHeight="1" x14ac:dyDescent="0.45">
      <c r="A159" s="770"/>
      <c r="B159" s="778" t="s">
        <v>184</v>
      </c>
      <c r="C159" s="896" t="s">
        <v>304</v>
      </c>
      <c r="D159" s="778" t="s">
        <v>10</v>
      </c>
      <c r="E159" s="776" t="s">
        <v>518</v>
      </c>
      <c r="F159" s="316"/>
      <c r="G159" s="314">
        <f>G160+G161</f>
        <v>7626.1</v>
      </c>
      <c r="H159" s="92">
        <v>0</v>
      </c>
      <c r="I159" s="92">
        <v>0</v>
      </c>
      <c r="J159" s="92">
        <v>0</v>
      </c>
      <c r="K159" s="92">
        <v>0</v>
      </c>
      <c r="L159" s="891" t="s">
        <v>64</v>
      </c>
      <c r="N159" s="414"/>
    </row>
    <row r="160" spans="1:14" ht="57.75" customHeight="1" x14ac:dyDescent="0.2">
      <c r="A160" s="770"/>
      <c r="B160" s="779"/>
      <c r="C160" s="897"/>
      <c r="D160" s="779"/>
      <c r="E160" s="777"/>
      <c r="F160" s="317" t="s">
        <v>420</v>
      </c>
      <c r="G160" s="318">
        <v>3509.5</v>
      </c>
      <c r="H160" s="319">
        <v>0</v>
      </c>
      <c r="I160" s="319">
        <v>0</v>
      </c>
      <c r="J160" s="319">
        <v>0</v>
      </c>
      <c r="K160" s="319">
        <v>0</v>
      </c>
      <c r="L160" s="900"/>
    </row>
    <row r="161" spans="1:14" ht="87" customHeight="1" x14ac:dyDescent="0.2">
      <c r="A161" s="770"/>
      <c r="B161" s="780"/>
      <c r="C161" s="898"/>
      <c r="D161" s="780"/>
      <c r="E161" s="899"/>
      <c r="F161" s="320" t="s">
        <v>421</v>
      </c>
      <c r="G161" s="318">
        <v>4116.6000000000004</v>
      </c>
      <c r="H161" s="319">
        <v>0</v>
      </c>
      <c r="I161" s="319">
        <v>0</v>
      </c>
      <c r="J161" s="319">
        <v>0</v>
      </c>
      <c r="K161" s="319">
        <v>0</v>
      </c>
      <c r="L161" s="892"/>
    </row>
    <row r="162" spans="1:14" ht="45" customHeight="1" x14ac:dyDescent="0.2">
      <c r="A162" s="737"/>
      <c r="B162" s="305" t="s">
        <v>25</v>
      </c>
      <c r="C162" s="303"/>
      <c r="D162" s="302"/>
      <c r="E162" s="303"/>
      <c r="F162" s="315"/>
      <c r="G162" s="306">
        <f>G158+G159</f>
        <v>7786.1</v>
      </c>
      <c r="H162" s="306">
        <f t="shared" ref="H162:K162" si="9">H158+H159</f>
        <v>220</v>
      </c>
      <c r="I162" s="306">
        <f t="shared" si="9"/>
        <v>240</v>
      </c>
      <c r="J162" s="306">
        <f t="shared" si="9"/>
        <v>240</v>
      </c>
      <c r="K162" s="306">
        <f t="shared" si="9"/>
        <v>240</v>
      </c>
      <c r="L162" s="299"/>
      <c r="M162" s="385"/>
    </row>
    <row r="163" spans="1:14" ht="44.25" customHeight="1" x14ac:dyDescent="0.2">
      <c r="A163" s="296"/>
      <c r="B163" s="815" t="s">
        <v>231</v>
      </c>
      <c r="C163" s="815"/>
      <c r="D163" s="815"/>
      <c r="E163" s="815"/>
      <c r="F163" s="815"/>
      <c r="G163" s="815"/>
      <c r="H163" s="815"/>
      <c r="I163" s="815"/>
      <c r="J163" s="815"/>
      <c r="K163" s="815"/>
      <c r="L163" s="816"/>
    </row>
    <row r="164" spans="1:14" ht="342.75" customHeight="1" x14ac:dyDescent="0.2">
      <c r="A164" s="738" t="s">
        <v>232</v>
      </c>
      <c r="B164" s="897" t="s">
        <v>483</v>
      </c>
      <c r="C164" s="375" t="s">
        <v>480</v>
      </c>
      <c r="D164" s="307" t="s">
        <v>10</v>
      </c>
      <c r="E164" s="453" t="s">
        <v>6</v>
      </c>
      <c r="F164" s="288" t="s">
        <v>13</v>
      </c>
      <c r="G164" s="308">
        <v>284</v>
      </c>
      <c r="H164" s="309">
        <v>4727.8</v>
      </c>
      <c r="I164" s="309">
        <v>8445.6</v>
      </c>
      <c r="J164" s="309">
        <v>252</v>
      </c>
      <c r="K164" s="309">
        <v>252</v>
      </c>
      <c r="L164" s="903" t="s">
        <v>14</v>
      </c>
    </row>
    <row r="165" spans="1:14" ht="225.75" customHeight="1" x14ac:dyDescent="0.45">
      <c r="A165" s="738"/>
      <c r="B165" s="898"/>
      <c r="C165" s="93" t="s">
        <v>442</v>
      </c>
      <c r="D165" s="94" t="s">
        <v>10</v>
      </c>
      <c r="E165" s="461" t="s">
        <v>516</v>
      </c>
      <c r="F165" s="122" t="s">
        <v>66</v>
      </c>
      <c r="G165" s="55">
        <v>8272.2999999999993</v>
      </c>
      <c r="H165" s="51">
        <v>2521.1999999999998</v>
      </c>
      <c r="I165" s="51">
        <v>9286.2000000000007</v>
      </c>
      <c r="J165" s="51">
        <v>9750.5</v>
      </c>
      <c r="K165" s="51">
        <v>9750.5</v>
      </c>
      <c r="L165" s="757"/>
      <c r="N165" s="412"/>
    </row>
    <row r="166" spans="1:14" ht="104.25" customHeight="1" x14ac:dyDescent="0.45">
      <c r="A166" s="738"/>
      <c r="B166" s="778" t="s">
        <v>530</v>
      </c>
      <c r="C166" s="301" t="s">
        <v>286</v>
      </c>
      <c r="D166" s="300" t="s">
        <v>10</v>
      </c>
      <c r="E166" s="451" t="s">
        <v>228</v>
      </c>
      <c r="F166" s="349" t="s">
        <v>30</v>
      </c>
      <c r="G166" s="300"/>
      <c r="H166" s="300"/>
      <c r="I166" s="300"/>
      <c r="J166" s="300"/>
      <c r="K166" s="300"/>
      <c r="L166" s="778" t="s">
        <v>65</v>
      </c>
      <c r="N166" s="412"/>
    </row>
    <row r="167" spans="1:14" ht="207" customHeight="1" x14ac:dyDescent="0.45">
      <c r="A167" s="738"/>
      <c r="B167" s="779"/>
      <c r="C167" s="226" t="s">
        <v>287</v>
      </c>
      <c r="D167" s="302" t="s">
        <v>10</v>
      </c>
      <c r="E167" s="462" t="s">
        <v>512</v>
      </c>
      <c r="F167" s="310" t="s">
        <v>267</v>
      </c>
      <c r="G167" s="300"/>
      <c r="H167" s="300"/>
      <c r="I167" s="300"/>
      <c r="J167" s="300"/>
      <c r="K167" s="300"/>
      <c r="L167" s="780"/>
      <c r="N167" s="412"/>
    </row>
    <row r="168" spans="1:14" ht="298.5" customHeight="1" x14ac:dyDescent="0.45">
      <c r="A168" s="777"/>
      <c r="B168" s="779"/>
      <c r="C168" s="445" t="s">
        <v>472</v>
      </c>
      <c r="D168" s="443" t="s">
        <v>10</v>
      </c>
      <c r="E168" s="452" t="s">
        <v>516</v>
      </c>
      <c r="F168" s="444" t="s">
        <v>250</v>
      </c>
      <c r="G168" s="444">
        <v>1328.9</v>
      </c>
      <c r="H168" s="444"/>
      <c r="I168" s="444">
        <v>15303.6</v>
      </c>
      <c r="J168" s="444"/>
      <c r="K168" s="444"/>
      <c r="L168" s="446" t="s">
        <v>251</v>
      </c>
      <c r="N168" s="412"/>
    </row>
    <row r="169" spans="1:14" ht="409.5" customHeight="1" x14ac:dyDescent="0.45">
      <c r="A169" s="777"/>
      <c r="B169" s="779"/>
      <c r="C169" s="904" t="s">
        <v>513</v>
      </c>
      <c r="D169" s="823">
        <v>2023</v>
      </c>
      <c r="E169" s="823" t="s">
        <v>492</v>
      </c>
      <c r="F169" s="823" t="s">
        <v>13</v>
      </c>
      <c r="G169" s="823"/>
      <c r="H169" s="823"/>
      <c r="I169" s="823">
        <v>739.4</v>
      </c>
      <c r="J169" s="823"/>
      <c r="K169" s="823"/>
      <c r="L169" s="823" t="s">
        <v>14</v>
      </c>
      <c r="N169" s="412"/>
    </row>
    <row r="170" spans="1:14" ht="153" customHeight="1" x14ac:dyDescent="0.45">
      <c r="A170" s="777"/>
      <c r="B170" s="780"/>
      <c r="C170" s="904"/>
      <c r="D170" s="823"/>
      <c r="E170" s="823"/>
      <c r="F170" s="823"/>
      <c r="G170" s="823"/>
      <c r="H170" s="823"/>
      <c r="I170" s="823"/>
      <c r="J170" s="823"/>
      <c r="K170" s="823"/>
      <c r="L170" s="823"/>
      <c r="N170" s="412"/>
    </row>
    <row r="171" spans="1:14" ht="48.75" customHeight="1" x14ac:dyDescent="0.45">
      <c r="A171" s="777"/>
      <c r="B171" s="402" t="s">
        <v>25</v>
      </c>
      <c r="C171" s="403"/>
      <c r="D171" s="404"/>
      <c r="E171" s="405"/>
      <c r="F171" s="242"/>
      <c r="G171" s="406">
        <f>G167+G165+G164+G166+G169+G168</f>
        <v>9885.1999999999989</v>
      </c>
      <c r="H171" s="406">
        <f t="shared" ref="H171:K171" si="10">H167+H165+H164+H166+H169+H168</f>
        <v>7249</v>
      </c>
      <c r="I171" s="406">
        <f t="shared" si="10"/>
        <v>33774.800000000003</v>
      </c>
      <c r="J171" s="406">
        <f t="shared" si="10"/>
        <v>10002.5</v>
      </c>
      <c r="K171" s="406">
        <f t="shared" si="10"/>
        <v>10002.5</v>
      </c>
      <c r="L171" s="393"/>
      <c r="M171" s="383"/>
      <c r="N171" s="412"/>
    </row>
    <row r="172" spans="1:14" ht="93" customHeight="1" x14ac:dyDescent="0.45">
      <c r="A172" s="806" t="s">
        <v>533</v>
      </c>
      <c r="B172" s="806"/>
      <c r="C172" s="806"/>
      <c r="D172" s="806"/>
      <c r="E172" s="806"/>
      <c r="F172" s="806"/>
      <c r="G172" s="806"/>
      <c r="H172" s="806"/>
      <c r="I172" s="806"/>
      <c r="J172" s="806"/>
      <c r="K172" s="806"/>
      <c r="L172" s="806"/>
      <c r="N172" s="412"/>
    </row>
    <row r="173" spans="1:14" ht="403.5" customHeight="1" x14ac:dyDescent="0.2">
      <c r="A173" s="770" t="s">
        <v>239</v>
      </c>
      <c r="B173" s="771" t="s">
        <v>535</v>
      </c>
      <c r="C173" s="438" t="s">
        <v>288</v>
      </c>
      <c r="D173" s="256" t="s">
        <v>10</v>
      </c>
      <c r="E173" s="473" t="s">
        <v>557</v>
      </c>
      <c r="F173" s="349" t="s">
        <v>30</v>
      </c>
      <c r="G173" s="256"/>
      <c r="H173" s="256"/>
      <c r="I173" s="256"/>
      <c r="J173" s="256"/>
      <c r="K173" s="256"/>
      <c r="L173" s="439" t="s">
        <v>79</v>
      </c>
    </row>
    <row r="174" spans="1:14" ht="388.5" customHeight="1" x14ac:dyDescent="0.2">
      <c r="A174" s="770"/>
      <c r="B174" s="771"/>
      <c r="C174" s="438" t="s">
        <v>289</v>
      </c>
      <c r="D174" s="256" t="s">
        <v>10</v>
      </c>
      <c r="E174" s="473" t="s">
        <v>557</v>
      </c>
      <c r="F174" s="349" t="s">
        <v>30</v>
      </c>
      <c r="G174" s="256"/>
      <c r="H174" s="256"/>
      <c r="I174" s="256"/>
      <c r="J174" s="256"/>
      <c r="K174" s="256"/>
      <c r="L174" s="439" t="s">
        <v>80</v>
      </c>
    </row>
    <row r="175" spans="1:14" ht="159.75" customHeight="1" x14ac:dyDescent="0.2">
      <c r="A175" s="770"/>
      <c r="B175" s="771" t="s">
        <v>514</v>
      </c>
      <c r="C175" s="53" t="s">
        <v>470</v>
      </c>
      <c r="D175" s="325" t="s">
        <v>10</v>
      </c>
      <c r="E175" s="477" t="s">
        <v>555</v>
      </c>
      <c r="F175" s="41" t="s">
        <v>13</v>
      </c>
      <c r="G175" s="51">
        <v>215</v>
      </c>
      <c r="H175" s="51">
        <v>281.39999999999998</v>
      </c>
      <c r="I175" s="51">
        <v>296.3</v>
      </c>
      <c r="J175" s="51">
        <v>311.10000000000002</v>
      </c>
      <c r="K175" s="51">
        <v>311.10000000000002</v>
      </c>
      <c r="L175" s="772" t="s">
        <v>515</v>
      </c>
    </row>
    <row r="176" spans="1:14" ht="320.25" customHeight="1" x14ac:dyDescent="0.2">
      <c r="A176" s="770"/>
      <c r="B176" s="771"/>
      <c r="C176" s="53" t="s">
        <v>471</v>
      </c>
      <c r="D176" s="325" t="s">
        <v>10</v>
      </c>
      <c r="E176" s="471" t="s">
        <v>555</v>
      </c>
      <c r="F176" s="41" t="s">
        <v>13</v>
      </c>
      <c r="G176" s="51">
        <v>326.8</v>
      </c>
      <c r="H176" s="51">
        <v>979</v>
      </c>
      <c r="I176" s="51">
        <v>1027</v>
      </c>
      <c r="J176" s="51">
        <v>439.5</v>
      </c>
      <c r="K176" s="51">
        <v>439.5</v>
      </c>
      <c r="L176" s="772"/>
    </row>
    <row r="177" spans="1:14" ht="352.5" customHeight="1" x14ac:dyDescent="0.2">
      <c r="A177" s="770"/>
      <c r="B177" s="771" t="s">
        <v>185</v>
      </c>
      <c r="C177" s="396" t="s">
        <v>186</v>
      </c>
      <c r="D177" s="398" t="s">
        <v>10</v>
      </c>
      <c r="E177" s="473" t="s">
        <v>556</v>
      </c>
      <c r="F177" s="349" t="s">
        <v>30</v>
      </c>
      <c r="G177" s="398"/>
      <c r="H177" s="398"/>
      <c r="I177" s="398"/>
      <c r="J177" s="398"/>
      <c r="K177" s="398"/>
      <c r="L177" s="401" t="s">
        <v>81</v>
      </c>
    </row>
    <row r="178" spans="1:14" ht="399.75" customHeight="1" x14ac:dyDescent="0.2">
      <c r="A178" s="770"/>
      <c r="B178" s="771"/>
      <c r="C178" s="396" t="s">
        <v>187</v>
      </c>
      <c r="D178" s="398" t="s">
        <v>10</v>
      </c>
      <c r="E178" s="479" t="s">
        <v>558</v>
      </c>
      <c r="F178" s="256" t="s">
        <v>30</v>
      </c>
      <c r="G178" s="398"/>
      <c r="H178" s="398"/>
      <c r="I178" s="398"/>
      <c r="J178" s="398"/>
      <c r="K178" s="398"/>
      <c r="L178" s="401" t="s">
        <v>82</v>
      </c>
    </row>
    <row r="179" spans="1:14" ht="261" customHeight="1" x14ac:dyDescent="0.2">
      <c r="A179" s="770"/>
      <c r="B179" s="771"/>
      <c r="C179" s="396" t="s">
        <v>188</v>
      </c>
      <c r="D179" s="398" t="s">
        <v>10</v>
      </c>
      <c r="E179" s="480" t="s">
        <v>559</v>
      </c>
      <c r="F179" s="256" t="s">
        <v>30</v>
      </c>
      <c r="G179" s="398"/>
      <c r="H179" s="398"/>
      <c r="I179" s="398"/>
      <c r="J179" s="398"/>
      <c r="K179" s="398"/>
      <c r="L179" s="401" t="s">
        <v>83</v>
      </c>
    </row>
    <row r="180" spans="1:14" ht="255" customHeight="1" x14ac:dyDescent="0.2">
      <c r="A180" s="770"/>
      <c r="B180" s="396" t="s">
        <v>189</v>
      </c>
      <c r="C180" s="418" t="s">
        <v>490</v>
      </c>
      <c r="D180" s="416" t="s">
        <v>10</v>
      </c>
      <c r="E180" s="231" t="s">
        <v>554</v>
      </c>
      <c r="F180" s="416" t="s">
        <v>13</v>
      </c>
      <c r="G180" s="416">
        <v>682.8</v>
      </c>
      <c r="H180" s="416">
        <v>725.2</v>
      </c>
      <c r="I180" s="416">
        <v>3638.9</v>
      </c>
      <c r="J180" s="416">
        <v>801.8</v>
      </c>
      <c r="K180" s="416">
        <v>801.8</v>
      </c>
      <c r="L180" s="417" t="s">
        <v>491</v>
      </c>
    </row>
    <row r="181" spans="1:14" ht="230.25" customHeight="1" x14ac:dyDescent="0.2">
      <c r="A181" s="770"/>
      <c r="B181" s="396" t="s">
        <v>190</v>
      </c>
      <c r="C181" s="396" t="s">
        <v>191</v>
      </c>
      <c r="D181" s="398" t="s">
        <v>10</v>
      </c>
      <c r="E181" s="472" t="s">
        <v>560</v>
      </c>
      <c r="F181" s="398" t="s">
        <v>33</v>
      </c>
      <c r="G181" s="398"/>
      <c r="H181" s="398"/>
      <c r="I181" s="398"/>
      <c r="J181" s="398"/>
      <c r="K181" s="398"/>
      <c r="L181" s="401" t="s">
        <v>84</v>
      </c>
    </row>
    <row r="182" spans="1:14" ht="314.25" customHeight="1" x14ac:dyDescent="0.2">
      <c r="A182" s="770"/>
      <c r="B182" s="771" t="s">
        <v>192</v>
      </c>
      <c r="C182" s="396" t="s">
        <v>193</v>
      </c>
      <c r="D182" s="398" t="s">
        <v>10</v>
      </c>
      <c r="E182" s="472" t="s">
        <v>561</v>
      </c>
      <c r="F182" s="398" t="s">
        <v>33</v>
      </c>
      <c r="G182" s="398"/>
      <c r="H182" s="398"/>
      <c r="I182" s="398"/>
      <c r="J182" s="398"/>
      <c r="K182" s="398"/>
      <c r="L182" s="401" t="s">
        <v>85</v>
      </c>
    </row>
    <row r="183" spans="1:14" ht="320.25" customHeight="1" x14ac:dyDescent="0.45">
      <c r="A183" s="770"/>
      <c r="B183" s="771"/>
      <c r="C183" s="400" t="s">
        <v>252</v>
      </c>
      <c r="D183" s="398" t="s">
        <v>10</v>
      </c>
      <c r="E183" s="482" t="s">
        <v>554</v>
      </c>
      <c r="F183" s="394" t="s">
        <v>250</v>
      </c>
      <c r="G183" s="394">
        <v>9004.6</v>
      </c>
      <c r="H183" s="394"/>
      <c r="I183" s="158">
        <v>53651</v>
      </c>
      <c r="J183" s="394"/>
      <c r="K183" s="394"/>
      <c r="L183" s="419" t="s">
        <v>246</v>
      </c>
      <c r="N183" s="413"/>
    </row>
    <row r="184" spans="1:14" ht="323.25" customHeight="1" x14ac:dyDescent="0.45">
      <c r="A184" s="770"/>
      <c r="B184" s="771"/>
      <c r="C184" s="400" t="s">
        <v>473</v>
      </c>
      <c r="D184" s="398" t="s">
        <v>10</v>
      </c>
      <c r="E184" s="482" t="s">
        <v>554</v>
      </c>
      <c r="F184" s="131" t="s">
        <v>250</v>
      </c>
      <c r="G184" s="394">
        <v>3711.9</v>
      </c>
      <c r="H184" s="394"/>
      <c r="I184" s="469">
        <v>16914.3</v>
      </c>
      <c r="J184" s="394"/>
      <c r="K184" s="394"/>
      <c r="L184" s="151" t="s">
        <v>248</v>
      </c>
      <c r="N184" s="413"/>
    </row>
    <row r="185" spans="1:14" ht="298.5" customHeight="1" x14ac:dyDescent="0.2">
      <c r="A185" s="770"/>
      <c r="B185" s="771"/>
      <c r="C185" s="400" t="s">
        <v>493</v>
      </c>
      <c r="D185" s="398" t="s">
        <v>488</v>
      </c>
      <c r="E185" s="482" t="s">
        <v>516</v>
      </c>
      <c r="F185" s="131" t="s">
        <v>548</v>
      </c>
      <c r="G185" s="394"/>
      <c r="H185" s="391">
        <v>100000</v>
      </c>
      <c r="I185" s="391">
        <v>251200</v>
      </c>
      <c r="J185" s="394"/>
      <c r="K185" s="394"/>
      <c r="L185" s="395" t="s">
        <v>487</v>
      </c>
    </row>
    <row r="186" spans="1:14" ht="374.25" customHeight="1" x14ac:dyDescent="0.2">
      <c r="A186" s="770"/>
      <c r="B186" s="396" t="s">
        <v>294</v>
      </c>
      <c r="C186" s="396" t="s">
        <v>194</v>
      </c>
      <c r="D186" s="398" t="s">
        <v>10</v>
      </c>
      <c r="E186" s="477" t="s">
        <v>562</v>
      </c>
      <c r="F186" s="398" t="s">
        <v>33</v>
      </c>
      <c r="G186" s="398"/>
      <c r="H186" s="398"/>
      <c r="I186" s="398"/>
      <c r="J186" s="398"/>
      <c r="K186" s="398"/>
      <c r="L186" s="906" t="s">
        <v>67</v>
      </c>
    </row>
    <row r="187" spans="1:14" ht="312" customHeight="1" x14ac:dyDescent="0.2">
      <c r="A187" s="770"/>
      <c r="B187" s="396"/>
      <c r="C187" s="396" t="s">
        <v>195</v>
      </c>
      <c r="D187" s="398" t="s">
        <v>10</v>
      </c>
      <c r="E187" s="231" t="s">
        <v>562</v>
      </c>
      <c r="F187" s="398" t="s">
        <v>33</v>
      </c>
      <c r="G187" s="398"/>
      <c r="H187" s="398"/>
      <c r="I187" s="398"/>
      <c r="J187" s="398"/>
      <c r="K187" s="398"/>
      <c r="L187" s="906"/>
    </row>
    <row r="188" spans="1:14" ht="343.5" customHeight="1" x14ac:dyDescent="0.2">
      <c r="A188" s="770"/>
      <c r="B188" s="396"/>
      <c r="C188" s="396" t="s">
        <v>537</v>
      </c>
      <c r="D188" s="398" t="s">
        <v>10</v>
      </c>
      <c r="E188" s="533" t="s">
        <v>562</v>
      </c>
      <c r="F188" s="398" t="s">
        <v>33</v>
      </c>
      <c r="G188" s="398"/>
      <c r="H188" s="398"/>
      <c r="I188" s="398"/>
      <c r="J188" s="398"/>
      <c r="K188" s="398"/>
      <c r="L188" s="906"/>
    </row>
    <row r="189" spans="1:14" ht="241.5" customHeight="1" x14ac:dyDescent="0.2">
      <c r="A189" s="770"/>
      <c r="B189" s="396"/>
      <c r="C189" s="392" t="s">
        <v>301</v>
      </c>
      <c r="D189" s="398" t="s">
        <v>10</v>
      </c>
      <c r="E189" s="480" t="s">
        <v>554</v>
      </c>
      <c r="F189" s="398" t="s">
        <v>13</v>
      </c>
      <c r="G189" s="92">
        <v>556.9</v>
      </c>
      <c r="H189" s="92">
        <v>718.5</v>
      </c>
      <c r="I189" s="92">
        <v>756.6</v>
      </c>
      <c r="J189" s="92">
        <v>794.4</v>
      </c>
      <c r="K189" s="92">
        <v>794.4</v>
      </c>
      <c r="L189" s="401" t="s">
        <v>87</v>
      </c>
    </row>
    <row r="190" spans="1:14" ht="261" customHeight="1" x14ac:dyDescent="0.45">
      <c r="A190" s="770"/>
      <c r="B190" s="396"/>
      <c r="C190" s="396" t="s">
        <v>290</v>
      </c>
      <c r="D190" s="398" t="s">
        <v>10</v>
      </c>
      <c r="E190" s="481" t="s">
        <v>554</v>
      </c>
      <c r="F190" s="120" t="s">
        <v>66</v>
      </c>
      <c r="G190" s="92">
        <v>881.9</v>
      </c>
      <c r="H190" s="92">
        <v>955.9</v>
      </c>
      <c r="I190" s="92">
        <v>1006.6</v>
      </c>
      <c r="J190" s="92">
        <v>1056.9000000000001</v>
      </c>
      <c r="K190" s="92">
        <v>1056.9000000000001</v>
      </c>
      <c r="L190" s="401" t="s">
        <v>291</v>
      </c>
      <c r="N190" s="414"/>
    </row>
    <row r="191" spans="1:14" ht="245.25" customHeight="1" x14ac:dyDescent="0.2">
      <c r="A191" s="770"/>
      <c r="B191" s="67" t="s">
        <v>196</v>
      </c>
      <c r="C191" s="534" t="s">
        <v>292</v>
      </c>
      <c r="D191" s="398" t="s">
        <v>10</v>
      </c>
      <c r="E191" s="478" t="s">
        <v>563</v>
      </c>
      <c r="F191" s="401" t="s">
        <v>33</v>
      </c>
      <c r="G191" s="398"/>
      <c r="H191" s="398"/>
      <c r="I191" s="398"/>
      <c r="J191" s="398"/>
      <c r="K191" s="398"/>
      <c r="L191" s="401" t="s">
        <v>86</v>
      </c>
    </row>
    <row r="192" spans="1:14" ht="393" customHeight="1" x14ac:dyDescent="0.2">
      <c r="A192" s="770"/>
      <c r="B192" s="67"/>
      <c r="C192" s="396" t="s">
        <v>293</v>
      </c>
      <c r="D192" s="398" t="s">
        <v>10</v>
      </c>
      <c r="E192" s="472" t="s">
        <v>564</v>
      </c>
      <c r="F192" s="349" t="s">
        <v>30</v>
      </c>
      <c r="G192" s="398"/>
      <c r="H192" s="398"/>
      <c r="I192" s="398"/>
      <c r="J192" s="398"/>
      <c r="K192" s="398"/>
      <c r="L192" s="401" t="s">
        <v>86</v>
      </c>
    </row>
    <row r="193" spans="1:14" ht="228" customHeight="1" x14ac:dyDescent="0.2">
      <c r="A193" s="770"/>
      <c r="B193" s="67"/>
      <c r="C193" s="396" t="s">
        <v>229</v>
      </c>
      <c r="D193" s="398" t="s">
        <v>10</v>
      </c>
      <c r="E193" s="471" t="s">
        <v>564</v>
      </c>
      <c r="F193" s="401" t="s">
        <v>33</v>
      </c>
      <c r="G193" s="398"/>
      <c r="H193" s="398"/>
      <c r="I193" s="398"/>
      <c r="J193" s="398"/>
      <c r="K193" s="398"/>
      <c r="L193" s="401" t="s">
        <v>88</v>
      </c>
    </row>
    <row r="194" spans="1:14" ht="200.25" customHeight="1" x14ac:dyDescent="0.2">
      <c r="A194" s="770"/>
      <c r="B194" s="771" t="s">
        <v>295</v>
      </c>
      <c r="C194" s="396" t="s">
        <v>197</v>
      </c>
      <c r="D194" s="398" t="s">
        <v>10</v>
      </c>
      <c r="E194" s="471" t="s">
        <v>565</v>
      </c>
      <c r="F194" s="401" t="s">
        <v>33</v>
      </c>
      <c r="G194" s="398"/>
      <c r="H194" s="398"/>
      <c r="I194" s="398"/>
      <c r="J194" s="398"/>
      <c r="K194" s="398"/>
      <c r="L194" s="401" t="s">
        <v>70</v>
      </c>
    </row>
    <row r="195" spans="1:14" ht="150" customHeight="1" x14ac:dyDescent="0.2">
      <c r="A195" s="770"/>
      <c r="B195" s="771"/>
      <c r="C195" s="67" t="s">
        <v>198</v>
      </c>
      <c r="D195" s="398" t="s">
        <v>10</v>
      </c>
      <c r="E195" s="471" t="s">
        <v>565</v>
      </c>
      <c r="F195" s="401" t="s">
        <v>33</v>
      </c>
      <c r="G195" s="398"/>
      <c r="H195" s="398"/>
      <c r="I195" s="398"/>
      <c r="J195" s="398"/>
      <c r="K195" s="398"/>
      <c r="L195" s="401" t="s">
        <v>70</v>
      </c>
    </row>
    <row r="196" spans="1:14" ht="200.25" customHeight="1" x14ac:dyDescent="0.2">
      <c r="A196" s="770"/>
      <c r="B196" s="771"/>
      <c r="C196" s="67" t="s">
        <v>199</v>
      </c>
      <c r="D196" s="398" t="s">
        <v>10</v>
      </c>
      <c r="E196" s="471" t="s">
        <v>565</v>
      </c>
      <c r="F196" s="401" t="s">
        <v>33</v>
      </c>
      <c r="G196" s="398"/>
      <c r="H196" s="398"/>
      <c r="I196" s="398"/>
      <c r="J196" s="398"/>
      <c r="K196" s="398"/>
      <c r="L196" s="401" t="s">
        <v>71</v>
      </c>
    </row>
    <row r="197" spans="1:14" ht="270" customHeight="1" x14ac:dyDescent="0.2">
      <c r="A197" s="770"/>
      <c r="B197" s="771"/>
      <c r="C197" s="396" t="s">
        <v>200</v>
      </c>
      <c r="D197" s="398" t="s">
        <v>10</v>
      </c>
      <c r="E197" s="471" t="s">
        <v>565</v>
      </c>
      <c r="F197" s="401" t="s">
        <v>33</v>
      </c>
      <c r="G197" s="398"/>
      <c r="H197" s="398"/>
      <c r="I197" s="398"/>
      <c r="J197" s="398"/>
      <c r="K197" s="398"/>
      <c r="L197" s="401" t="s">
        <v>70</v>
      </c>
    </row>
    <row r="198" spans="1:14" ht="149.25" customHeight="1" x14ac:dyDescent="0.2">
      <c r="A198" s="770"/>
      <c r="B198" s="771"/>
      <c r="C198" s="396" t="s">
        <v>201</v>
      </c>
      <c r="D198" s="398" t="s">
        <v>10</v>
      </c>
      <c r="E198" s="471" t="s">
        <v>565</v>
      </c>
      <c r="F198" s="401" t="s">
        <v>33</v>
      </c>
      <c r="G198" s="398"/>
      <c r="H198" s="398"/>
      <c r="I198" s="398"/>
      <c r="J198" s="398"/>
      <c r="K198" s="398"/>
      <c r="L198" s="401" t="s">
        <v>70</v>
      </c>
    </row>
    <row r="199" spans="1:14" ht="321" customHeight="1" x14ac:dyDescent="0.2">
      <c r="A199" s="770"/>
      <c r="B199" s="396" t="s">
        <v>202</v>
      </c>
      <c r="C199" s="428" t="s">
        <v>203</v>
      </c>
      <c r="D199" s="398" t="s">
        <v>10</v>
      </c>
      <c r="E199" s="471" t="s">
        <v>566</v>
      </c>
      <c r="F199" s="349" t="s">
        <v>30</v>
      </c>
      <c r="G199" s="398"/>
      <c r="H199" s="398"/>
      <c r="I199" s="398"/>
      <c r="J199" s="398"/>
      <c r="K199" s="398"/>
      <c r="L199" s="401" t="s">
        <v>89</v>
      </c>
    </row>
    <row r="200" spans="1:14" ht="236.25" customHeight="1" x14ac:dyDescent="0.2">
      <c r="A200" s="770"/>
      <c r="B200" s="396" t="s">
        <v>204</v>
      </c>
      <c r="C200" s="396" t="s">
        <v>205</v>
      </c>
      <c r="D200" s="398" t="s">
        <v>10</v>
      </c>
      <c r="E200" s="471" t="s">
        <v>567</v>
      </c>
      <c r="F200" s="349" t="s">
        <v>30</v>
      </c>
      <c r="G200" s="398"/>
      <c r="H200" s="398"/>
      <c r="I200" s="398"/>
      <c r="J200" s="398"/>
      <c r="K200" s="398"/>
      <c r="L200" s="401" t="s">
        <v>72</v>
      </c>
    </row>
    <row r="201" spans="1:14" ht="262.5" customHeight="1" x14ac:dyDescent="0.2">
      <c r="A201" s="770"/>
      <c r="B201" s="396" t="s">
        <v>296</v>
      </c>
      <c r="C201" s="396" t="s">
        <v>206</v>
      </c>
      <c r="D201" s="398" t="s">
        <v>10</v>
      </c>
      <c r="E201" s="473" t="s">
        <v>568</v>
      </c>
      <c r="F201" s="349" t="s">
        <v>30</v>
      </c>
      <c r="G201" s="398"/>
      <c r="H201" s="398"/>
      <c r="I201" s="398"/>
      <c r="J201" s="398"/>
      <c r="K201" s="398"/>
      <c r="L201" s="401" t="s">
        <v>90</v>
      </c>
    </row>
    <row r="202" spans="1:14" ht="319.5" customHeight="1" x14ac:dyDescent="0.2">
      <c r="A202" s="770"/>
      <c r="B202" s="771" t="s">
        <v>207</v>
      </c>
      <c r="C202" s="396" t="s">
        <v>208</v>
      </c>
      <c r="D202" s="398" t="s">
        <v>10</v>
      </c>
      <c r="E202" s="231" t="s">
        <v>569</v>
      </c>
      <c r="F202" s="401" t="s">
        <v>33</v>
      </c>
      <c r="G202" s="398"/>
      <c r="H202" s="398"/>
      <c r="I202" s="398"/>
      <c r="J202" s="398"/>
      <c r="K202" s="398"/>
      <c r="L202" s="401" t="s">
        <v>91</v>
      </c>
    </row>
    <row r="203" spans="1:14" ht="284.25" customHeight="1" x14ac:dyDescent="0.2">
      <c r="A203" s="770"/>
      <c r="B203" s="771"/>
      <c r="C203" s="396" t="s">
        <v>209</v>
      </c>
      <c r="D203" s="398" t="s">
        <v>10</v>
      </c>
      <c r="E203" s="474" t="s">
        <v>570</v>
      </c>
      <c r="F203" s="349" t="s">
        <v>30</v>
      </c>
      <c r="G203" s="398"/>
      <c r="H203" s="398"/>
      <c r="I203" s="398"/>
      <c r="J203" s="398"/>
      <c r="K203" s="398"/>
      <c r="L203" s="401" t="s">
        <v>92</v>
      </c>
    </row>
    <row r="204" spans="1:14" ht="189.75" customHeight="1" x14ac:dyDescent="0.2">
      <c r="A204" s="770"/>
      <c r="B204" s="771"/>
      <c r="C204" s="396" t="s">
        <v>210</v>
      </c>
      <c r="D204" s="398" t="s">
        <v>10</v>
      </c>
      <c r="E204" s="478" t="s">
        <v>571</v>
      </c>
      <c r="F204" s="349" t="s">
        <v>30</v>
      </c>
      <c r="G204" s="398"/>
      <c r="H204" s="398"/>
      <c r="I204" s="398"/>
      <c r="J204" s="398"/>
      <c r="K204" s="398"/>
      <c r="L204" s="401" t="s">
        <v>73</v>
      </c>
    </row>
    <row r="205" spans="1:14" ht="226.5" customHeight="1" x14ac:dyDescent="0.2">
      <c r="A205" s="770"/>
      <c r="B205" s="771"/>
      <c r="C205" s="396" t="s">
        <v>211</v>
      </c>
      <c r="D205" s="398" t="s">
        <v>10</v>
      </c>
      <c r="E205" s="231" t="s">
        <v>570</v>
      </c>
      <c r="F205" s="349" t="s">
        <v>30</v>
      </c>
      <c r="G205" s="398"/>
      <c r="H205" s="398"/>
      <c r="I205" s="398"/>
      <c r="J205" s="398"/>
      <c r="K205" s="398"/>
      <c r="L205" s="401" t="s">
        <v>74</v>
      </c>
    </row>
    <row r="206" spans="1:14" ht="229.5" customHeight="1" x14ac:dyDescent="0.2">
      <c r="A206" s="770"/>
      <c r="B206" s="771"/>
      <c r="C206" s="396" t="s">
        <v>212</v>
      </c>
      <c r="D206" s="398" t="s">
        <v>10</v>
      </c>
      <c r="E206" s="480" t="s">
        <v>572</v>
      </c>
      <c r="F206" s="401" t="s">
        <v>33</v>
      </c>
      <c r="G206" s="398"/>
      <c r="H206" s="398"/>
      <c r="I206" s="398"/>
      <c r="J206" s="398"/>
      <c r="K206" s="398"/>
      <c r="L206" s="401" t="s">
        <v>91</v>
      </c>
    </row>
    <row r="207" spans="1:14" ht="245.25" customHeight="1" x14ac:dyDescent="0.2">
      <c r="A207" s="770"/>
      <c r="B207" s="771" t="s">
        <v>213</v>
      </c>
      <c r="C207" s="304" t="s">
        <v>214</v>
      </c>
      <c r="D207" s="398" t="s">
        <v>10</v>
      </c>
      <c r="E207" s="473" t="s">
        <v>555</v>
      </c>
      <c r="F207" s="401" t="s">
        <v>13</v>
      </c>
      <c r="G207" s="92">
        <v>238</v>
      </c>
      <c r="H207" s="92">
        <v>396.6</v>
      </c>
      <c r="I207" s="92">
        <v>417.6</v>
      </c>
      <c r="J207" s="92">
        <v>438.5</v>
      </c>
      <c r="K207" s="92">
        <v>438.5</v>
      </c>
      <c r="L207" s="770" t="s">
        <v>93</v>
      </c>
    </row>
    <row r="208" spans="1:14" ht="228" customHeight="1" x14ac:dyDescent="0.45">
      <c r="A208" s="770"/>
      <c r="B208" s="771"/>
      <c r="C208" s="396" t="s">
        <v>215</v>
      </c>
      <c r="D208" s="398" t="s">
        <v>10</v>
      </c>
      <c r="E208" s="482" t="s">
        <v>554</v>
      </c>
      <c r="F208" s="120" t="s">
        <v>66</v>
      </c>
      <c r="G208" s="92">
        <v>1341.9</v>
      </c>
      <c r="H208" s="92">
        <v>1405.8</v>
      </c>
      <c r="I208" s="92">
        <v>1480.3</v>
      </c>
      <c r="J208" s="92">
        <v>1554.3</v>
      </c>
      <c r="K208" s="92">
        <v>1554.3</v>
      </c>
      <c r="L208" s="770"/>
      <c r="N208" s="414"/>
    </row>
    <row r="209" spans="1:14" ht="229.5" customHeight="1" x14ac:dyDescent="0.45">
      <c r="A209" s="770"/>
      <c r="B209" s="771"/>
      <c r="C209" s="397" t="s">
        <v>413</v>
      </c>
      <c r="D209" s="256" t="s">
        <v>10</v>
      </c>
      <c r="E209" s="482" t="s">
        <v>554</v>
      </c>
      <c r="F209" s="121" t="s">
        <v>66</v>
      </c>
      <c r="G209" s="92">
        <v>410.5</v>
      </c>
      <c r="H209" s="92">
        <v>680.2</v>
      </c>
      <c r="I209" s="92">
        <v>459.1</v>
      </c>
      <c r="J209" s="92">
        <v>482.1</v>
      </c>
      <c r="K209" s="92">
        <v>482.1</v>
      </c>
      <c r="L209" s="770"/>
      <c r="N209" s="414"/>
    </row>
    <row r="210" spans="1:14" ht="222.75" customHeight="1" x14ac:dyDescent="0.45">
      <c r="A210" s="770"/>
      <c r="B210" s="771"/>
      <c r="C210" s="425" t="s">
        <v>495</v>
      </c>
      <c r="D210" s="256" t="s">
        <v>10</v>
      </c>
      <c r="E210" s="482" t="s">
        <v>554</v>
      </c>
      <c r="F210" s="121" t="s">
        <v>66</v>
      </c>
      <c r="G210" s="92">
        <v>4012.2</v>
      </c>
      <c r="H210" s="92">
        <v>3066.9</v>
      </c>
      <c r="I210" s="92">
        <v>5440.3</v>
      </c>
      <c r="J210" s="92">
        <v>0</v>
      </c>
      <c r="K210" s="92">
        <v>0</v>
      </c>
      <c r="L210" s="770"/>
      <c r="N210" s="414"/>
    </row>
    <row r="211" spans="1:14" ht="409.5" customHeight="1" x14ac:dyDescent="0.2">
      <c r="A211" s="770"/>
      <c r="B211" s="771"/>
      <c r="C211" s="287" t="s">
        <v>412</v>
      </c>
      <c r="D211" s="256" t="s">
        <v>10</v>
      </c>
      <c r="E211" s="480" t="s">
        <v>573</v>
      </c>
      <c r="F211" s="256" t="s">
        <v>13</v>
      </c>
      <c r="G211" s="92">
        <v>42</v>
      </c>
      <c r="H211" s="92">
        <v>147.30000000000001</v>
      </c>
      <c r="I211" s="92">
        <v>21</v>
      </c>
      <c r="J211" s="92">
        <v>21</v>
      </c>
      <c r="K211" s="92">
        <v>21</v>
      </c>
      <c r="L211" s="770"/>
    </row>
    <row r="212" spans="1:14" ht="54.75" customHeight="1" x14ac:dyDescent="0.2">
      <c r="A212" s="770"/>
      <c r="B212" s="771"/>
      <c r="C212" s="311" t="s">
        <v>416</v>
      </c>
      <c r="D212" s="256"/>
      <c r="E212" s="476"/>
      <c r="F212" s="256"/>
      <c r="G212" s="312">
        <v>21</v>
      </c>
      <c r="H212" s="388">
        <v>52.3</v>
      </c>
      <c r="I212" s="312">
        <v>0</v>
      </c>
      <c r="J212" s="312">
        <v>0</v>
      </c>
      <c r="K212" s="312">
        <v>0</v>
      </c>
      <c r="L212" s="770"/>
    </row>
    <row r="213" spans="1:14" ht="277.5" customHeight="1" x14ac:dyDescent="0.45">
      <c r="A213" s="770"/>
      <c r="B213" s="771"/>
      <c r="C213" s="287" t="s">
        <v>417</v>
      </c>
      <c r="D213" s="256" t="s">
        <v>10</v>
      </c>
      <c r="E213" s="475" t="s">
        <v>554</v>
      </c>
      <c r="F213" s="256" t="s">
        <v>66</v>
      </c>
      <c r="G213" s="92">
        <v>200</v>
      </c>
      <c r="H213" s="92">
        <v>0</v>
      </c>
      <c r="I213" s="92">
        <v>0</v>
      </c>
      <c r="J213" s="92">
        <v>0</v>
      </c>
      <c r="K213" s="92">
        <v>0</v>
      </c>
      <c r="L213" s="770"/>
      <c r="N213" s="414"/>
    </row>
    <row r="214" spans="1:14" ht="39" customHeight="1" x14ac:dyDescent="0.2">
      <c r="A214" s="770"/>
      <c r="B214" s="63" t="s">
        <v>25</v>
      </c>
      <c r="C214" s="53"/>
      <c r="D214" s="399"/>
      <c r="E214" s="399"/>
      <c r="F214" s="298"/>
      <c r="G214" s="150">
        <f>+G208+G207+G190+G189+G180+G176+G175+G206+G205+G204+G203+G202+G201+G200+G199+G198+G197+G195+G196+G194+G192+G191+G193+G173+G177+G174+G178+G179+G181+G182+G183+G185+G187+G188+G186+G209+G210+G211+G213+G184</f>
        <v>21624.500000000004</v>
      </c>
      <c r="H214" s="150">
        <f t="shared" ref="H214:K214" si="11">+H208+H207+H190+H189+H180+H176+H175+H206+H205+H204+H203+H202+H201+H200+H199+H198+H197+H195+H196+H194+H192+H191+H193+H173+H177+H174+H178+H179+H181+H182+H183+H185+H187+H188+H186+H209+H210+H211+H213+H184</f>
        <v>109356.79999999999</v>
      </c>
      <c r="I214" s="150">
        <f t="shared" si="11"/>
        <v>336308.99999999994</v>
      </c>
      <c r="J214" s="150">
        <f t="shared" si="11"/>
        <v>5899.6</v>
      </c>
      <c r="K214" s="150">
        <f t="shared" si="11"/>
        <v>5899.6</v>
      </c>
      <c r="L214" s="399"/>
      <c r="M214" s="383"/>
    </row>
    <row r="215" spans="1:14" ht="57.75" customHeight="1" x14ac:dyDescent="0.2">
      <c r="A215" s="781" t="s">
        <v>138</v>
      </c>
      <c r="B215" s="782"/>
      <c r="C215" s="782"/>
      <c r="D215" s="782"/>
      <c r="E215" s="782"/>
      <c r="F215" s="782"/>
      <c r="G215" s="782"/>
      <c r="H215" s="782"/>
      <c r="I215" s="782"/>
      <c r="J215" s="782"/>
      <c r="K215" s="782"/>
      <c r="L215" s="783"/>
    </row>
    <row r="216" spans="1:14" ht="234.75" customHeight="1" x14ac:dyDescent="0.2">
      <c r="A216" s="771" t="s">
        <v>240</v>
      </c>
      <c r="B216" s="905" t="s">
        <v>216</v>
      </c>
      <c r="C216" s="255" t="s">
        <v>217</v>
      </c>
      <c r="D216" s="256" t="s">
        <v>10</v>
      </c>
      <c r="E216" s="255" t="s">
        <v>263</v>
      </c>
      <c r="F216" s="256" t="s">
        <v>30</v>
      </c>
      <c r="G216" s="255"/>
      <c r="H216" s="255"/>
      <c r="I216" s="255"/>
      <c r="J216" s="255"/>
      <c r="K216" s="255"/>
      <c r="L216" s="255" t="s">
        <v>75</v>
      </c>
    </row>
    <row r="217" spans="1:14" ht="318.75" customHeight="1" x14ac:dyDescent="0.2">
      <c r="A217" s="771"/>
      <c r="B217" s="905"/>
      <c r="C217" s="255" t="s">
        <v>218</v>
      </c>
      <c r="D217" s="256" t="s">
        <v>10</v>
      </c>
      <c r="E217" s="256" t="s">
        <v>540</v>
      </c>
      <c r="F217" s="256" t="s">
        <v>30</v>
      </c>
      <c r="G217" s="255"/>
      <c r="H217" s="255"/>
      <c r="I217" s="255"/>
      <c r="J217" s="255"/>
      <c r="K217" s="255"/>
      <c r="L217" s="255" t="s">
        <v>27</v>
      </c>
    </row>
    <row r="218" spans="1:14" ht="291" customHeight="1" x14ac:dyDescent="0.2">
      <c r="A218" s="771"/>
      <c r="B218" s="778" t="s">
        <v>219</v>
      </c>
      <c r="C218" s="134" t="s">
        <v>220</v>
      </c>
      <c r="D218" s="253" t="s">
        <v>10</v>
      </c>
      <c r="E218" s="451" t="s">
        <v>541</v>
      </c>
      <c r="F218" s="256" t="s">
        <v>30</v>
      </c>
      <c r="G218" s="134"/>
      <c r="H218" s="134"/>
      <c r="I218" s="134"/>
      <c r="J218" s="134"/>
      <c r="K218" s="134"/>
      <c r="L218" s="134" t="s">
        <v>28</v>
      </c>
    </row>
    <row r="219" spans="1:14" ht="409.5" customHeight="1" x14ac:dyDescent="0.2">
      <c r="A219" s="771"/>
      <c r="B219" s="779"/>
      <c r="C219" s="879" t="s">
        <v>221</v>
      </c>
      <c r="D219" s="737" t="s">
        <v>10</v>
      </c>
      <c r="E219" s="737" t="s">
        <v>264</v>
      </c>
      <c r="F219" s="909" t="s">
        <v>30</v>
      </c>
      <c r="G219" s="737"/>
      <c r="H219" s="737"/>
      <c r="I219" s="737"/>
      <c r="J219" s="737"/>
      <c r="K219" s="737"/>
      <c r="L219" s="737" t="s">
        <v>29</v>
      </c>
    </row>
    <row r="220" spans="1:14" ht="46.5" customHeight="1" x14ac:dyDescent="0.2">
      <c r="A220" s="771"/>
      <c r="B220" s="780"/>
      <c r="C220" s="881"/>
      <c r="D220" s="739"/>
      <c r="E220" s="739"/>
      <c r="F220" s="910"/>
      <c r="G220" s="739"/>
      <c r="H220" s="739"/>
      <c r="I220" s="739"/>
      <c r="J220" s="739"/>
      <c r="K220" s="739"/>
      <c r="L220" s="739"/>
    </row>
    <row r="221" spans="1:14" ht="408" customHeight="1" x14ac:dyDescent="0.2">
      <c r="A221" s="771"/>
      <c r="B221" s="771" t="s">
        <v>260</v>
      </c>
      <c r="C221" s="771" t="s">
        <v>222</v>
      </c>
      <c r="D221" s="770" t="s">
        <v>10</v>
      </c>
      <c r="E221" s="979" t="s">
        <v>531</v>
      </c>
      <c r="F221" s="908" t="s">
        <v>30</v>
      </c>
      <c r="G221" s="770"/>
      <c r="H221" s="770"/>
      <c r="I221" s="770"/>
      <c r="J221" s="770"/>
      <c r="K221" s="770"/>
      <c r="L221" s="771" t="s">
        <v>405</v>
      </c>
    </row>
    <row r="222" spans="1:14" ht="35.25" customHeight="1" x14ac:dyDescent="0.2">
      <c r="A222" s="771"/>
      <c r="B222" s="771"/>
      <c r="C222" s="771"/>
      <c r="D222" s="770"/>
      <c r="E222" s="979"/>
      <c r="F222" s="908"/>
      <c r="G222" s="770"/>
      <c r="H222" s="770"/>
      <c r="I222" s="770"/>
      <c r="J222" s="770"/>
      <c r="K222" s="770"/>
      <c r="L222" s="771"/>
    </row>
    <row r="223" spans="1:14" ht="409.5" customHeight="1" x14ac:dyDescent="0.2">
      <c r="A223" s="771"/>
      <c r="B223" s="771"/>
      <c r="C223" s="134" t="s">
        <v>223</v>
      </c>
      <c r="D223" s="253" t="s">
        <v>10</v>
      </c>
      <c r="E223" s="451" t="s">
        <v>265</v>
      </c>
      <c r="F223" s="256" t="s">
        <v>30</v>
      </c>
      <c r="G223" s="134"/>
      <c r="H223" s="134"/>
      <c r="I223" s="134"/>
      <c r="J223" s="134"/>
      <c r="K223" s="134"/>
      <c r="L223" s="134" t="s">
        <v>31</v>
      </c>
    </row>
    <row r="224" spans="1:14" ht="240" customHeight="1" x14ac:dyDescent="0.2">
      <c r="A224" s="771"/>
      <c r="B224" s="771"/>
      <c r="C224" s="135" t="s">
        <v>404</v>
      </c>
      <c r="D224" s="254" t="s">
        <v>10</v>
      </c>
      <c r="E224" s="325" t="s">
        <v>542</v>
      </c>
      <c r="F224" s="325" t="s">
        <v>13</v>
      </c>
      <c r="G224" s="97">
        <v>1164.2</v>
      </c>
      <c r="H224" s="97">
        <v>1269</v>
      </c>
      <c r="I224" s="97">
        <v>1336.3</v>
      </c>
      <c r="J224" s="97">
        <v>1403.1</v>
      </c>
      <c r="K224" s="97">
        <v>1403.1</v>
      </c>
      <c r="L224" s="135" t="s">
        <v>253</v>
      </c>
    </row>
    <row r="225" spans="1:13" ht="60.75" customHeight="1" x14ac:dyDescent="0.2">
      <c r="A225" s="771"/>
      <c r="B225" s="98" t="s">
        <v>25</v>
      </c>
      <c r="C225" s="40"/>
      <c r="D225" s="40"/>
      <c r="E225" s="40"/>
      <c r="F225" s="40"/>
      <c r="G225" s="59">
        <f>G224+G223+G221+G219+G218+G217+G216</f>
        <v>1164.2</v>
      </c>
      <c r="H225" s="59">
        <f t="shared" ref="H225:K225" si="12">H224+H223+H221+H219+H218+H217+H216</f>
        <v>1269</v>
      </c>
      <c r="I225" s="59">
        <f t="shared" si="12"/>
        <v>1336.3</v>
      </c>
      <c r="J225" s="59">
        <f t="shared" si="12"/>
        <v>1403.1</v>
      </c>
      <c r="K225" s="59">
        <f t="shared" si="12"/>
        <v>1403.1</v>
      </c>
      <c r="L225" s="40"/>
      <c r="M225" s="379"/>
    </row>
    <row r="226" spans="1:13" ht="43.5" customHeight="1" x14ac:dyDescent="0.2">
      <c r="A226" s="911" t="s">
        <v>254</v>
      </c>
      <c r="B226" s="912"/>
      <c r="C226" s="912"/>
      <c r="D226" s="912"/>
      <c r="E226" s="912"/>
      <c r="F226" s="912"/>
      <c r="G226" s="912"/>
      <c r="H226" s="912"/>
      <c r="I226" s="912"/>
      <c r="J226" s="912"/>
      <c r="K226" s="912"/>
      <c r="L226" s="913"/>
    </row>
    <row r="227" spans="1:13" ht="128.25" customHeight="1" x14ac:dyDescent="0.2">
      <c r="A227" s="771" t="s">
        <v>241</v>
      </c>
      <c r="B227" s="771" t="s">
        <v>224</v>
      </c>
      <c r="C227" s="56" t="s">
        <v>225</v>
      </c>
      <c r="D227" s="40" t="s">
        <v>10</v>
      </c>
      <c r="E227" s="914" t="s">
        <v>6</v>
      </c>
      <c r="F227" s="915" t="s">
        <v>13</v>
      </c>
      <c r="G227" s="50">
        <v>37713.4</v>
      </c>
      <c r="H227" s="50">
        <v>38204.1</v>
      </c>
      <c r="I227" s="50">
        <v>41467.4</v>
      </c>
      <c r="J227" s="50">
        <v>43540.800000000003</v>
      </c>
      <c r="K227" s="50">
        <v>43540.800000000003</v>
      </c>
      <c r="L227" s="904" t="s">
        <v>21</v>
      </c>
    </row>
    <row r="228" spans="1:13" ht="97.5" customHeight="1" x14ac:dyDescent="0.2">
      <c r="A228" s="771"/>
      <c r="B228" s="771"/>
      <c r="C228" s="99" t="s">
        <v>245</v>
      </c>
      <c r="D228" s="252" t="s">
        <v>10</v>
      </c>
      <c r="E228" s="914"/>
      <c r="F228" s="915"/>
      <c r="G228" s="123">
        <v>0</v>
      </c>
      <c r="H228" s="44">
        <v>50</v>
      </c>
      <c r="I228" s="44">
        <v>0</v>
      </c>
      <c r="J228" s="44">
        <v>0</v>
      </c>
      <c r="K228" s="41">
        <v>0</v>
      </c>
      <c r="L228" s="904"/>
    </row>
    <row r="229" spans="1:13" ht="224.25" customHeight="1" x14ac:dyDescent="0.2">
      <c r="A229" s="771"/>
      <c r="B229" s="771" t="s">
        <v>271</v>
      </c>
      <c r="C229" s="436" t="s">
        <v>272</v>
      </c>
      <c r="D229" s="101" t="s">
        <v>10</v>
      </c>
      <c r="E229" s="914" t="s">
        <v>6</v>
      </c>
      <c r="F229" s="276" t="s">
        <v>109</v>
      </c>
      <c r="G229" s="100"/>
      <c r="H229" s="100"/>
      <c r="I229" s="100"/>
      <c r="J229" s="100"/>
      <c r="K229" s="102"/>
      <c r="L229" s="918" t="s">
        <v>110</v>
      </c>
    </row>
    <row r="230" spans="1:13" ht="246.75" customHeight="1" x14ac:dyDescent="0.2">
      <c r="A230" s="771"/>
      <c r="B230" s="771"/>
      <c r="C230" s="101" t="s">
        <v>273</v>
      </c>
      <c r="D230" s="101" t="s">
        <v>10</v>
      </c>
      <c r="E230" s="914"/>
      <c r="F230" s="276" t="s">
        <v>109</v>
      </c>
      <c r="G230" s="100"/>
      <c r="H230" s="100"/>
      <c r="I230" s="100"/>
      <c r="J230" s="100"/>
      <c r="K230" s="102"/>
      <c r="L230" s="918"/>
    </row>
    <row r="231" spans="1:13" ht="176.25" customHeight="1" x14ac:dyDescent="0.2">
      <c r="A231" s="771"/>
      <c r="B231" s="771"/>
      <c r="C231" s="101" t="s">
        <v>397</v>
      </c>
      <c r="D231" s="101" t="s">
        <v>10</v>
      </c>
      <c r="E231" s="325" t="s">
        <v>6</v>
      </c>
      <c r="F231" s="276" t="s">
        <v>109</v>
      </c>
      <c r="G231" s="100"/>
      <c r="H231" s="100"/>
      <c r="I231" s="100"/>
      <c r="J231" s="100"/>
      <c r="K231" s="102"/>
      <c r="L231" s="918"/>
    </row>
    <row r="232" spans="1:13" ht="210" customHeight="1" x14ac:dyDescent="0.2">
      <c r="A232" s="771"/>
      <c r="B232" s="61" t="s">
        <v>349</v>
      </c>
      <c r="C232" s="101" t="s">
        <v>350</v>
      </c>
      <c r="D232" s="101" t="s">
        <v>10</v>
      </c>
      <c r="E232" s="325" t="s">
        <v>6</v>
      </c>
      <c r="F232" s="325" t="s">
        <v>257</v>
      </c>
      <c r="G232" s="100"/>
      <c r="H232" s="100"/>
      <c r="I232" s="100"/>
      <c r="J232" s="100"/>
      <c r="K232" s="102"/>
      <c r="L232" s="40" t="s">
        <v>249</v>
      </c>
    </row>
    <row r="233" spans="1:13" ht="264.75" customHeight="1" x14ac:dyDescent="0.2">
      <c r="A233" s="771"/>
      <c r="B233" s="920" t="s">
        <v>351</v>
      </c>
      <c r="C233" s="778" t="s">
        <v>544</v>
      </c>
      <c r="D233" s="922" t="s">
        <v>10</v>
      </c>
      <c r="E233" s="742" t="s">
        <v>516</v>
      </c>
      <c r="F233" s="924" t="s">
        <v>109</v>
      </c>
      <c r="G233" s="926"/>
      <c r="H233" s="926"/>
      <c r="I233" s="926"/>
      <c r="J233" s="926"/>
      <c r="K233" s="916"/>
      <c r="L233" s="744" t="s">
        <v>258</v>
      </c>
    </row>
    <row r="234" spans="1:13" ht="265.5" customHeight="1" x14ac:dyDescent="0.2">
      <c r="A234" s="771"/>
      <c r="B234" s="921"/>
      <c r="C234" s="780"/>
      <c r="D234" s="923"/>
      <c r="E234" s="743"/>
      <c r="F234" s="925"/>
      <c r="G234" s="927"/>
      <c r="H234" s="927"/>
      <c r="I234" s="927"/>
      <c r="J234" s="927"/>
      <c r="K234" s="917"/>
      <c r="L234" s="745"/>
    </row>
    <row r="235" spans="1:13" ht="152.25" customHeight="1" x14ac:dyDescent="0.2">
      <c r="A235" s="771"/>
      <c r="B235" s="904" t="s">
        <v>352</v>
      </c>
      <c r="C235" s="101" t="s">
        <v>353</v>
      </c>
      <c r="D235" s="101" t="s">
        <v>10</v>
      </c>
      <c r="E235" s="325" t="s">
        <v>6</v>
      </c>
      <c r="F235" s="276" t="s">
        <v>109</v>
      </c>
      <c r="G235" s="100"/>
      <c r="H235" s="100"/>
      <c r="I235" s="100"/>
      <c r="J235" s="100"/>
      <c r="K235" s="102"/>
      <c r="L235" s="918" t="s">
        <v>259</v>
      </c>
    </row>
    <row r="236" spans="1:13" ht="177" customHeight="1" x14ac:dyDescent="0.2">
      <c r="A236" s="771"/>
      <c r="B236" s="904"/>
      <c r="C236" s="101" t="s">
        <v>354</v>
      </c>
      <c r="D236" s="101" t="s">
        <v>10</v>
      </c>
      <c r="E236" s="325" t="s">
        <v>6</v>
      </c>
      <c r="F236" s="276" t="s">
        <v>109</v>
      </c>
      <c r="G236" s="100"/>
      <c r="H236" s="100"/>
      <c r="I236" s="100"/>
      <c r="J236" s="100"/>
      <c r="K236" s="102"/>
      <c r="L236" s="918"/>
    </row>
    <row r="237" spans="1:13" ht="206.25" customHeight="1" x14ac:dyDescent="0.2">
      <c r="A237" s="771"/>
      <c r="B237" s="904"/>
      <c r="C237" s="99" t="s">
        <v>355</v>
      </c>
      <c r="D237" s="99" t="s">
        <v>10</v>
      </c>
      <c r="E237" s="227" t="s">
        <v>516</v>
      </c>
      <c r="F237" s="450" t="s">
        <v>13</v>
      </c>
      <c r="G237" s="158">
        <v>0</v>
      </c>
      <c r="H237" s="158">
        <v>42</v>
      </c>
      <c r="I237" s="158">
        <v>42</v>
      </c>
      <c r="J237" s="158">
        <v>42</v>
      </c>
      <c r="K237" s="158">
        <v>42</v>
      </c>
      <c r="L237" s="56" t="s">
        <v>22</v>
      </c>
    </row>
    <row r="238" spans="1:13" ht="61.5" customHeight="1" x14ac:dyDescent="0.2">
      <c r="A238" s="771"/>
      <c r="B238" s="114" t="s">
        <v>25</v>
      </c>
      <c r="C238" s="124"/>
      <c r="D238" s="124"/>
      <c r="E238" s="115"/>
      <c r="F238" s="115"/>
      <c r="G238" s="54">
        <f>G237+G236+G235+G233+G232+G231+G230+G229+G228+G227</f>
        <v>37713.4</v>
      </c>
      <c r="H238" s="54">
        <f t="shared" ref="H238:K238" si="13">H237+H236+H235+H233+H232+H231+H230+H229+H228+H227</f>
        <v>38296.1</v>
      </c>
      <c r="I238" s="54">
        <f t="shared" si="13"/>
        <v>41509.4</v>
      </c>
      <c r="J238" s="54">
        <f t="shared" si="13"/>
        <v>43582.8</v>
      </c>
      <c r="K238" s="54">
        <f t="shared" si="13"/>
        <v>43582.8</v>
      </c>
      <c r="L238" s="40"/>
      <c r="M238" s="385"/>
    </row>
    <row r="239" spans="1:13" ht="63.75" customHeight="1" x14ac:dyDescent="0.2">
      <c r="A239" s="919" t="s">
        <v>244</v>
      </c>
      <c r="B239" s="919"/>
      <c r="C239" s="919"/>
      <c r="D239" s="919"/>
      <c r="E239" s="919"/>
      <c r="F239" s="919"/>
      <c r="G239" s="919"/>
      <c r="H239" s="919"/>
      <c r="I239" s="919"/>
      <c r="J239" s="919"/>
      <c r="K239" s="919"/>
      <c r="L239" s="919"/>
    </row>
    <row r="240" spans="1:13" ht="230.25" customHeight="1" x14ac:dyDescent="0.2">
      <c r="A240" s="876" t="s">
        <v>242</v>
      </c>
      <c r="B240" s="60" t="s">
        <v>297</v>
      </c>
      <c r="C240" s="212" t="s">
        <v>262</v>
      </c>
      <c r="D240" s="209" t="s">
        <v>10</v>
      </c>
      <c r="E240" s="450" t="s">
        <v>68</v>
      </c>
      <c r="F240" s="211" t="s">
        <v>33</v>
      </c>
      <c r="G240" s="209"/>
      <c r="H240" s="209"/>
      <c r="I240" s="209"/>
      <c r="J240" s="209"/>
      <c r="K240" s="209"/>
      <c r="L240" s="906" t="s">
        <v>69</v>
      </c>
    </row>
    <row r="241" spans="1:58" ht="394.5" customHeight="1" x14ac:dyDescent="0.2">
      <c r="A241" s="877"/>
      <c r="B241" s="209"/>
      <c r="C241" s="210" t="s">
        <v>266</v>
      </c>
      <c r="D241" s="213" t="s">
        <v>10</v>
      </c>
      <c r="E241" s="450" t="s">
        <v>519</v>
      </c>
      <c r="F241" s="209" t="s">
        <v>33</v>
      </c>
      <c r="G241" s="50"/>
      <c r="H241" s="50"/>
      <c r="I241" s="50"/>
      <c r="J241" s="50"/>
      <c r="K241" s="214"/>
      <c r="L241" s="906"/>
    </row>
    <row r="242" spans="1:58" ht="70.5" customHeight="1" x14ac:dyDescent="0.2">
      <c r="A242" s="813" t="s">
        <v>337</v>
      </c>
      <c r="B242" s="815"/>
      <c r="C242" s="815"/>
      <c r="D242" s="815"/>
      <c r="E242" s="815"/>
      <c r="F242" s="815"/>
      <c r="G242" s="815"/>
      <c r="H242" s="815"/>
      <c r="I242" s="815"/>
      <c r="J242" s="815"/>
      <c r="K242" s="815"/>
      <c r="L242" s="816"/>
    </row>
    <row r="243" spans="1:58" ht="171.75" customHeight="1" x14ac:dyDescent="0.2">
      <c r="A243" s="990" t="s">
        <v>243</v>
      </c>
      <c r="B243" s="992" t="s">
        <v>338</v>
      </c>
      <c r="C243" s="192" t="s">
        <v>339</v>
      </c>
      <c r="D243" s="193">
        <v>2021</v>
      </c>
      <c r="E243" s="193" t="s">
        <v>104</v>
      </c>
      <c r="F243" s="185" t="s">
        <v>13</v>
      </c>
      <c r="G243" s="194">
        <v>242.8</v>
      </c>
      <c r="H243" s="194"/>
      <c r="I243" s="194"/>
      <c r="J243" s="194"/>
      <c r="K243" s="194"/>
      <c r="L243" s="195" t="s">
        <v>23</v>
      </c>
    </row>
    <row r="244" spans="1:58" ht="280.5" customHeight="1" x14ac:dyDescent="0.2">
      <c r="A244" s="990"/>
      <c r="B244" s="993"/>
      <c r="C244" s="435" t="s">
        <v>340</v>
      </c>
      <c r="D244" s="196">
        <v>2021</v>
      </c>
      <c r="E244" s="463" t="s">
        <v>104</v>
      </c>
      <c r="F244" s="188" t="s">
        <v>13</v>
      </c>
      <c r="G244" s="197">
        <v>6</v>
      </c>
      <c r="H244" s="197"/>
      <c r="I244" s="197"/>
      <c r="J244" s="197"/>
      <c r="K244" s="197"/>
      <c r="L244" s="198" t="s">
        <v>23</v>
      </c>
    </row>
    <row r="245" spans="1:58" ht="408.75" customHeight="1" x14ac:dyDescent="0.2">
      <c r="A245" s="990"/>
      <c r="B245" s="993"/>
      <c r="C245" s="931" t="s">
        <v>341</v>
      </c>
      <c r="D245" s="823">
        <v>2021</v>
      </c>
      <c r="E245" s="932" t="s">
        <v>520</v>
      </c>
      <c r="F245" s="876" t="s">
        <v>13</v>
      </c>
      <c r="G245" s="934">
        <v>16.5</v>
      </c>
      <c r="H245" s="934"/>
      <c r="I245" s="934"/>
      <c r="J245" s="934"/>
      <c r="K245" s="934"/>
      <c r="L245" s="906" t="s">
        <v>23</v>
      </c>
    </row>
    <row r="246" spans="1:58" ht="62.25" customHeight="1" x14ac:dyDescent="0.2">
      <c r="A246" s="990"/>
      <c r="B246" s="993"/>
      <c r="C246" s="931"/>
      <c r="D246" s="823"/>
      <c r="E246" s="933"/>
      <c r="F246" s="878"/>
      <c r="G246" s="934"/>
      <c r="H246" s="934"/>
      <c r="I246" s="934"/>
      <c r="J246" s="934"/>
      <c r="K246" s="934"/>
      <c r="L246" s="906"/>
    </row>
    <row r="247" spans="1:58" ht="191.25" customHeight="1" x14ac:dyDescent="0.2">
      <c r="A247" s="990"/>
      <c r="B247" s="993"/>
      <c r="C247" s="93" t="s">
        <v>342</v>
      </c>
      <c r="D247" s="185">
        <v>2021</v>
      </c>
      <c r="E247" s="467" t="s">
        <v>104</v>
      </c>
      <c r="F247" s="185" t="s">
        <v>13</v>
      </c>
      <c r="G247" s="199">
        <v>9</v>
      </c>
      <c r="H247" s="200"/>
      <c r="I247" s="200"/>
      <c r="J247" s="200"/>
      <c r="K247" s="200"/>
      <c r="L247" s="185" t="s">
        <v>23</v>
      </c>
    </row>
    <row r="248" spans="1:58" ht="272.25" customHeight="1" x14ac:dyDescent="0.2">
      <c r="A248" s="990"/>
      <c r="B248" s="993"/>
      <c r="C248" s="437" t="s">
        <v>543</v>
      </c>
      <c r="D248" s="201">
        <v>2021</v>
      </c>
      <c r="E248" s="464" t="s">
        <v>104</v>
      </c>
      <c r="F248" s="191" t="s">
        <v>13</v>
      </c>
      <c r="G248" s="202">
        <v>173</v>
      </c>
      <c r="H248" s="202"/>
      <c r="I248" s="202"/>
      <c r="J248" s="202"/>
      <c r="K248" s="202"/>
      <c r="L248" s="195" t="s">
        <v>24</v>
      </c>
    </row>
    <row r="249" spans="1:58" ht="103.5" customHeight="1" x14ac:dyDescent="0.2">
      <c r="A249" s="990"/>
      <c r="B249" s="993"/>
      <c r="C249" s="203" t="s">
        <v>343</v>
      </c>
      <c r="D249" s="188">
        <v>2021</v>
      </c>
      <c r="E249" s="465" t="s">
        <v>104</v>
      </c>
      <c r="F249" s="190" t="s">
        <v>13</v>
      </c>
      <c r="G249" s="189">
        <v>5</v>
      </c>
      <c r="H249" s="189"/>
      <c r="I249" s="189"/>
      <c r="J249" s="189"/>
      <c r="K249" s="189"/>
      <c r="L249" s="190" t="s">
        <v>105</v>
      </c>
    </row>
    <row r="250" spans="1:58" s="136" customFormat="1" ht="38.25" customHeight="1" x14ac:dyDescent="0.2">
      <c r="A250" s="990"/>
      <c r="B250" s="204" t="s">
        <v>323</v>
      </c>
      <c r="C250" s="205"/>
      <c r="D250" s="204"/>
      <c r="E250" s="206"/>
      <c r="F250" s="204"/>
      <c r="G250" s="207">
        <f>G249+G248+G247+G245+G244+G243</f>
        <v>452.3</v>
      </c>
      <c r="H250" s="207">
        <f t="shared" ref="H250:K250" si="14">H249+H248+H247+H245+H244+H243</f>
        <v>0</v>
      </c>
      <c r="I250" s="207">
        <f t="shared" si="14"/>
        <v>0</v>
      </c>
      <c r="J250" s="207">
        <f t="shared" si="14"/>
        <v>0</v>
      </c>
      <c r="K250" s="207">
        <f t="shared" si="14"/>
        <v>0</v>
      </c>
      <c r="L250" s="208"/>
      <c r="M250" s="387"/>
      <c r="Y250" s="137"/>
      <c r="Z250" s="137"/>
      <c r="AA250" s="137"/>
      <c r="AB250" s="137"/>
      <c r="AC250" s="137"/>
      <c r="AD250" s="137"/>
      <c r="AE250" s="137"/>
      <c r="AF250" s="137"/>
      <c r="AG250" s="137"/>
      <c r="AH250" s="137"/>
      <c r="AI250" s="137"/>
      <c r="AJ250" s="137"/>
      <c r="AK250" s="137"/>
      <c r="AL250" s="137"/>
      <c r="AM250" s="137"/>
      <c r="AN250" s="137"/>
      <c r="AO250" s="137"/>
      <c r="AP250" s="137"/>
      <c r="AQ250" s="137"/>
      <c r="AR250" s="137"/>
      <c r="AS250" s="137"/>
      <c r="AT250" s="137"/>
      <c r="AU250" s="137"/>
      <c r="AV250" s="137"/>
      <c r="AW250" s="137"/>
      <c r="AX250" s="137"/>
      <c r="AY250" s="137"/>
      <c r="AZ250" s="137"/>
      <c r="BA250" s="137"/>
      <c r="BB250" s="137"/>
      <c r="BC250" s="137"/>
      <c r="BD250" s="137"/>
      <c r="BE250" s="137"/>
      <c r="BF250" s="137"/>
    </row>
    <row r="251" spans="1:58" ht="58.5" customHeight="1" x14ac:dyDescent="0.2">
      <c r="A251" s="990"/>
      <c r="B251" s="995" t="s">
        <v>395</v>
      </c>
      <c r="C251" s="936"/>
      <c r="D251" s="936"/>
      <c r="E251" s="936"/>
      <c r="F251" s="936"/>
      <c r="G251" s="936"/>
      <c r="H251" s="936"/>
      <c r="I251" s="936"/>
      <c r="J251" s="936"/>
      <c r="K251" s="936"/>
      <c r="L251" s="936"/>
    </row>
    <row r="252" spans="1:58" ht="409.5" customHeight="1" x14ac:dyDescent="0.2">
      <c r="A252" s="990"/>
      <c r="B252" s="904" t="s">
        <v>347</v>
      </c>
      <c r="C252" s="939" t="s">
        <v>312</v>
      </c>
      <c r="D252" s="823" t="s">
        <v>10</v>
      </c>
      <c r="E252" s="940" t="s">
        <v>521</v>
      </c>
      <c r="F252" s="941" t="s">
        <v>109</v>
      </c>
      <c r="G252" s="942"/>
      <c r="H252" s="945"/>
      <c r="I252" s="945"/>
      <c r="J252" s="945"/>
      <c r="K252" s="945"/>
      <c r="L252" s="943" t="s">
        <v>313</v>
      </c>
    </row>
    <row r="253" spans="1:58" ht="27" customHeight="1" x14ac:dyDescent="0.2">
      <c r="A253" s="990"/>
      <c r="B253" s="904"/>
      <c r="C253" s="939"/>
      <c r="D253" s="823"/>
      <c r="E253" s="940"/>
      <c r="F253" s="941"/>
      <c r="G253" s="942"/>
      <c r="H253" s="945"/>
      <c r="I253" s="945"/>
      <c r="J253" s="945"/>
      <c r="K253" s="945"/>
      <c r="L253" s="943"/>
    </row>
    <row r="254" spans="1:58" ht="289.5" customHeight="1" x14ac:dyDescent="0.2">
      <c r="A254" s="990"/>
      <c r="B254" s="994"/>
      <c r="C254" s="939" t="s">
        <v>336</v>
      </c>
      <c r="D254" s="823" t="s">
        <v>10</v>
      </c>
      <c r="E254" s="996" t="s">
        <v>521</v>
      </c>
      <c r="F254" s="941" t="s">
        <v>109</v>
      </c>
      <c r="G254" s="945"/>
      <c r="H254" s="945"/>
      <c r="I254" s="945"/>
      <c r="J254" s="945"/>
      <c r="K254" s="945"/>
      <c r="L254" s="943" t="s">
        <v>314</v>
      </c>
    </row>
    <row r="255" spans="1:58" ht="257.25" customHeight="1" x14ac:dyDescent="0.2">
      <c r="A255" s="990"/>
      <c r="B255" s="994"/>
      <c r="C255" s="939"/>
      <c r="D255" s="823"/>
      <c r="E255" s="996"/>
      <c r="F255" s="941"/>
      <c r="G255" s="945"/>
      <c r="H255" s="945"/>
      <c r="I255" s="945"/>
      <c r="J255" s="945"/>
      <c r="K255" s="945"/>
      <c r="L255" s="943"/>
    </row>
    <row r="256" spans="1:58" ht="369.75" customHeight="1" x14ac:dyDescent="0.2">
      <c r="A256" s="990"/>
      <c r="B256" s="994"/>
      <c r="C256" s="187" t="s">
        <v>348</v>
      </c>
      <c r="D256" s="185" t="s">
        <v>10</v>
      </c>
      <c r="E256" s="234" t="s">
        <v>327</v>
      </c>
      <c r="F256" s="186" t="s">
        <v>13</v>
      </c>
      <c r="G256" s="159">
        <v>2</v>
      </c>
      <c r="H256" s="159">
        <v>2</v>
      </c>
      <c r="I256" s="159">
        <v>2</v>
      </c>
      <c r="J256" s="159">
        <v>2</v>
      </c>
      <c r="K256" s="159">
        <v>2</v>
      </c>
      <c r="L256" s="186" t="s">
        <v>315</v>
      </c>
    </row>
    <row r="257" spans="1:12" ht="409.5" customHeight="1" x14ac:dyDescent="0.2">
      <c r="A257" s="990"/>
      <c r="B257" s="994"/>
      <c r="C257" s="939" t="s">
        <v>322</v>
      </c>
      <c r="D257" s="823" t="s">
        <v>10</v>
      </c>
      <c r="E257" s="823" t="s">
        <v>522</v>
      </c>
      <c r="F257" s="943" t="s">
        <v>109</v>
      </c>
      <c r="G257" s="945"/>
      <c r="H257" s="945"/>
      <c r="I257" s="945"/>
      <c r="J257" s="945"/>
      <c r="K257" s="945"/>
      <c r="L257" s="958" t="s">
        <v>316</v>
      </c>
    </row>
    <row r="258" spans="1:12" ht="182.25" customHeight="1" x14ac:dyDescent="0.2">
      <c r="A258" s="990"/>
      <c r="B258" s="994"/>
      <c r="C258" s="939"/>
      <c r="D258" s="823"/>
      <c r="E258" s="823"/>
      <c r="F258" s="943"/>
      <c r="G258" s="945"/>
      <c r="H258" s="945"/>
      <c r="I258" s="945"/>
      <c r="J258" s="945"/>
      <c r="K258" s="945"/>
      <c r="L258" s="958"/>
    </row>
    <row r="259" spans="1:12" ht="312" customHeight="1" x14ac:dyDescent="0.2">
      <c r="A259" s="990"/>
      <c r="B259" s="160"/>
      <c r="C259" s="161" t="s">
        <v>311</v>
      </c>
      <c r="D259" s="116" t="s">
        <v>10</v>
      </c>
      <c r="E259" s="231" t="s">
        <v>327</v>
      </c>
      <c r="F259" s="165" t="s">
        <v>109</v>
      </c>
      <c r="G259" s="162"/>
      <c r="H259" s="162"/>
      <c r="I259" s="162"/>
      <c r="J259" s="162"/>
      <c r="K259" s="162"/>
      <c r="L259" s="163" t="s">
        <v>324</v>
      </c>
    </row>
    <row r="260" spans="1:12" ht="396.75" customHeight="1" x14ac:dyDescent="0.2">
      <c r="A260" s="990"/>
      <c r="B260" s="1000" t="s">
        <v>321</v>
      </c>
      <c r="C260" s="948" t="s">
        <v>328</v>
      </c>
      <c r="D260" s="876" t="s">
        <v>10</v>
      </c>
      <c r="E260" s="950" t="s">
        <v>523</v>
      </c>
      <c r="F260" s="952" t="s">
        <v>109</v>
      </c>
      <c r="G260" s="954"/>
      <c r="H260" s="954"/>
      <c r="I260" s="954"/>
      <c r="J260" s="954"/>
      <c r="K260" s="954"/>
      <c r="L260" s="956" t="s">
        <v>317</v>
      </c>
    </row>
    <row r="261" spans="1:12" ht="244.5" customHeight="1" x14ac:dyDescent="0.2">
      <c r="A261" s="990"/>
      <c r="B261" s="1001"/>
      <c r="C261" s="949"/>
      <c r="D261" s="877"/>
      <c r="E261" s="951"/>
      <c r="F261" s="953"/>
      <c r="G261" s="955"/>
      <c r="H261" s="955"/>
      <c r="I261" s="955"/>
      <c r="J261" s="955"/>
      <c r="K261" s="955"/>
      <c r="L261" s="957"/>
    </row>
    <row r="262" spans="1:12" ht="409.5" customHeight="1" x14ac:dyDescent="0.2">
      <c r="A262" s="990"/>
      <c r="B262" s="956"/>
      <c r="C262" s="931" t="s">
        <v>414</v>
      </c>
      <c r="D262" s="823" t="s">
        <v>10</v>
      </c>
      <c r="E262" s="962" t="s">
        <v>524</v>
      </c>
      <c r="F262" s="941" t="s">
        <v>109</v>
      </c>
      <c r="G262" s="934"/>
      <c r="H262" s="934"/>
      <c r="I262" s="934"/>
      <c r="J262" s="934"/>
      <c r="K262" s="934"/>
      <c r="L262" s="823" t="s">
        <v>396</v>
      </c>
    </row>
    <row r="263" spans="1:12" ht="246.75" customHeight="1" x14ac:dyDescent="0.2">
      <c r="A263" s="990"/>
      <c r="B263" s="985"/>
      <c r="C263" s="931"/>
      <c r="D263" s="823"/>
      <c r="E263" s="962"/>
      <c r="F263" s="941"/>
      <c r="G263" s="934"/>
      <c r="H263" s="934"/>
      <c r="I263" s="934"/>
      <c r="J263" s="934"/>
      <c r="K263" s="934"/>
      <c r="L263" s="823"/>
    </row>
    <row r="264" spans="1:12" ht="254.25" customHeight="1" x14ac:dyDescent="0.2">
      <c r="A264" s="990"/>
      <c r="B264" s="164"/>
      <c r="C264" s="161" t="s">
        <v>329</v>
      </c>
      <c r="D264" s="116" t="s">
        <v>10</v>
      </c>
      <c r="E264" s="466" t="s">
        <v>516</v>
      </c>
      <c r="F264" s="165" t="s">
        <v>109</v>
      </c>
      <c r="G264" s="162"/>
      <c r="H264" s="162"/>
      <c r="I264" s="162"/>
      <c r="J264" s="162"/>
      <c r="K264" s="162"/>
      <c r="L264" s="165" t="s">
        <v>326</v>
      </c>
    </row>
    <row r="265" spans="1:12" ht="253.5" customHeight="1" x14ac:dyDescent="0.2">
      <c r="A265" s="990"/>
      <c r="B265" s="164"/>
      <c r="C265" s="161" t="s">
        <v>330</v>
      </c>
      <c r="D265" s="116" t="s">
        <v>10</v>
      </c>
      <c r="E265" s="466" t="s">
        <v>516</v>
      </c>
      <c r="F265" s="165" t="s">
        <v>109</v>
      </c>
      <c r="G265" s="162"/>
      <c r="H265" s="162"/>
      <c r="I265" s="162"/>
      <c r="J265" s="162"/>
      <c r="K265" s="162"/>
      <c r="L265" s="157" t="s">
        <v>325</v>
      </c>
    </row>
    <row r="266" spans="1:12" ht="409.5" customHeight="1" x14ac:dyDescent="0.2">
      <c r="A266" s="990"/>
      <c r="B266" s="956"/>
      <c r="C266" s="931" t="s">
        <v>331</v>
      </c>
      <c r="D266" s="823" t="s">
        <v>10</v>
      </c>
      <c r="E266" s="989" t="s">
        <v>525</v>
      </c>
      <c r="F266" s="941" t="s">
        <v>109</v>
      </c>
      <c r="G266" s="934"/>
      <c r="H266" s="934"/>
      <c r="I266" s="934"/>
      <c r="J266" s="934"/>
      <c r="K266" s="934"/>
      <c r="L266" s="906" t="s">
        <v>320</v>
      </c>
    </row>
    <row r="267" spans="1:12" ht="252" customHeight="1" x14ac:dyDescent="0.2">
      <c r="A267" s="990"/>
      <c r="B267" s="985"/>
      <c r="C267" s="931"/>
      <c r="D267" s="823"/>
      <c r="E267" s="989"/>
      <c r="F267" s="941"/>
      <c r="G267" s="934"/>
      <c r="H267" s="934"/>
      <c r="I267" s="934"/>
      <c r="J267" s="934"/>
      <c r="K267" s="934"/>
      <c r="L267" s="906"/>
    </row>
    <row r="268" spans="1:12" ht="409.5" customHeight="1" x14ac:dyDescent="0.2">
      <c r="A268" s="990"/>
      <c r="B268" s="956"/>
      <c r="C268" s="931" t="s">
        <v>332</v>
      </c>
      <c r="D268" s="823" t="s">
        <v>10</v>
      </c>
      <c r="E268" s="961" t="s">
        <v>521</v>
      </c>
      <c r="F268" s="941" t="s">
        <v>109</v>
      </c>
      <c r="G268" s="934"/>
      <c r="H268" s="934"/>
      <c r="I268" s="934"/>
      <c r="J268" s="934"/>
      <c r="K268" s="934"/>
      <c r="L268" s="971" t="s">
        <v>319</v>
      </c>
    </row>
    <row r="269" spans="1:12" ht="60.75" customHeight="1" x14ac:dyDescent="0.2">
      <c r="A269" s="990"/>
      <c r="B269" s="985"/>
      <c r="C269" s="931"/>
      <c r="D269" s="823"/>
      <c r="E269" s="961"/>
      <c r="F269" s="941"/>
      <c r="G269" s="934"/>
      <c r="H269" s="934"/>
      <c r="I269" s="934"/>
      <c r="J269" s="934"/>
      <c r="K269" s="934"/>
      <c r="L269" s="971"/>
    </row>
    <row r="270" spans="1:12" ht="409.5" customHeight="1" x14ac:dyDescent="0.2">
      <c r="A270" s="990"/>
      <c r="B270" s="956"/>
      <c r="C270" s="948" t="s">
        <v>333</v>
      </c>
      <c r="D270" s="876" t="s">
        <v>10</v>
      </c>
      <c r="E270" s="964" t="s">
        <v>526</v>
      </c>
      <c r="F270" s="952" t="s">
        <v>109</v>
      </c>
      <c r="G270" s="954"/>
      <c r="H270" s="954"/>
      <c r="I270" s="954"/>
      <c r="J270" s="954"/>
      <c r="K270" s="954"/>
      <c r="L270" s="969" t="s">
        <v>318</v>
      </c>
    </row>
    <row r="271" spans="1:12" ht="29.25" customHeight="1" x14ac:dyDescent="0.2">
      <c r="A271" s="990"/>
      <c r="B271" s="985"/>
      <c r="C271" s="963"/>
      <c r="D271" s="878"/>
      <c r="E271" s="965"/>
      <c r="F271" s="966"/>
      <c r="G271" s="968"/>
      <c r="H271" s="968"/>
      <c r="I271" s="968"/>
      <c r="J271" s="968"/>
      <c r="K271" s="968"/>
      <c r="L271" s="970"/>
    </row>
    <row r="272" spans="1:12" ht="319.5" customHeight="1" x14ac:dyDescent="0.2">
      <c r="A272" s="990"/>
      <c r="B272" s="164"/>
      <c r="C272" s="161" t="s">
        <v>334</v>
      </c>
      <c r="D272" s="116" t="s">
        <v>10</v>
      </c>
      <c r="E272" s="450" t="s">
        <v>516</v>
      </c>
      <c r="F272" s="165" t="s">
        <v>109</v>
      </c>
      <c r="G272" s="162"/>
      <c r="H272" s="162"/>
      <c r="I272" s="162"/>
      <c r="J272" s="162"/>
      <c r="K272" s="162"/>
      <c r="L272" s="157" t="s">
        <v>318</v>
      </c>
    </row>
    <row r="273" spans="1:19" ht="409.5" customHeight="1" x14ac:dyDescent="0.2">
      <c r="A273" s="990"/>
      <c r="B273" s="166"/>
      <c r="C273" s="948" t="s">
        <v>335</v>
      </c>
      <c r="D273" s="876" t="s">
        <v>10</v>
      </c>
      <c r="E273" s="932" t="s">
        <v>527</v>
      </c>
      <c r="F273" s="952" t="s">
        <v>109</v>
      </c>
      <c r="G273" s="954"/>
      <c r="H273" s="954"/>
      <c r="I273" s="954"/>
      <c r="J273" s="954"/>
      <c r="K273" s="954"/>
      <c r="L273" s="969" t="s">
        <v>384</v>
      </c>
    </row>
    <row r="274" spans="1:19" ht="123.75" customHeight="1" x14ac:dyDescent="0.2">
      <c r="A274" s="990"/>
      <c r="B274" s="167"/>
      <c r="C274" s="963"/>
      <c r="D274" s="878"/>
      <c r="E274" s="933"/>
      <c r="F274" s="966"/>
      <c r="G274" s="968"/>
      <c r="H274" s="968"/>
      <c r="I274" s="968"/>
      <c r="J274" s="968"/>
      <c r="K274" s="968"/>
      <c r="L274" s="970"/>
    </row>
    <row r="275" spans="1:19" ht="292.5" customHeight="1" x14ac:dyDescent="0.2">
      <c r="A275" s="990"/>
      <c r="B275" s="164"/>
      <c r="C275" s="161" t="s">
        <v>415</v>
      </c>
      <c r="D275" s="116" t="s">
        <v>10</v>
      </c>
      <c r="E275" s="213" t="s">
        <v>528</v>
      </c>
      <c r="F275" s="165" t="s">
        <v>109</v>
      </c>
      <c r="G275" s="162"/>
      <c r="H275" s="162"/>
      <c r="I275" s="162"/>
      <c r="J275" s="162"/>
      <c r="K275" s="162"/>
      <c r="L275" s="157" t="s">
        <v>356</v>
      </c>
    </row>
    <row r="276" spans="1:19" ht="60.75" customHeight="1" x14ac:dyDescent="0.4">
      <c r="A276" s="991"/>
      <c r="B276" s="168" t="s">
        <v>25</v>
      </c>
      <c r="C276" s="169"/>
      <c r="D276" s="170"/>
      <c r="E276" s="171"/>
      <c r="F276" s="172"/>
      <c r="G276" s="409">
        <f>G275+G273+G272+G270+G268+G266+G265+G264+G262+G260+G259+G257+G256+G254+G252</f>
        <v>2</v>
      </c>
      <c r="H276" s="409">
        <f>H275+H273+H272+H270+H268+H266+H265+H264+H262+H260+H259+H257+H256+H254+H252</f>
        <v>2</v>
      </c>
      <c r="I276" s="409">
        <f>I275+I273+I272+I270+I268+I266+I265+I264+I262+I260+I259+I257+I256+I254+I252</f>
        <v>2</v>
      </c>
      <c r="J276" s="409">
        <f>J275+J273+J272+J270+J268+J266+J265+J264+J262+J260+J259+J257+J256+J254+J252</f>
        <v>2</v>
      </c>
      <c r="K276" s="409">
        <f>K275+K273+K272+K270+K268+K266+K265+K264+K262+K260+K259+K257+K256+K254+K252</f>
        <v>2</v>
      </c>
      <c r="L276" s="173"/>
      <c r="M276" s="390"/>
      <c r="N276" s="130"/>
      <c r="O276" s="130"/>
      <c r="P276" s="130"/>
      <c r="Q276" s="130"/>
      <c r="R276" s="130"/>
    </row>
    <row r="277" spans="1:19" ht="117.75" customHeight="1" x14ac:dyDescent="0.4">
      <c r="A277" s="132"/>
      <c r="B277" s="420" t="s">
        <v>489</v>
      </c>
      <c r="C277" s="103"/>
      <c r="D277" s="104"/>
      <c r="E277" s="105"/>
      <c r="F277" s="106"/>
      <c r="G277" s="407"/>
      <c r="H277" s="407"/>
      <c r="I277" s="407"/>
      <c r="J277" s="407"/>
      <c r="K277" s="407"/>
      <c r="L277" s="108"/>
      <c r="M277" s="421"/>
      <c r="N277" s="10"/>
      <c r="O277" s="10"/>
      <c r="P277" s="10"/>
      <c r="Q277" s="10"/>
      <c r="R277" s="35"/>
      <c r="S277" s="10"/>
    </row>
    <row r="278" spans="1:19" ht="115.5" customHeight="1" x14ac:dyDescent="0.4">
      <c r="A278" s="132"/>
      <c r="B278" s="973" t="s">
        <v>359</v>
      </c>
      <c r="C278" s="973"/>
      <c r="D278" s="139"/>
      <c r="E278" s="140"/>
      <c r="F278" s="141"/>
      <c r="G278" s="142"/>
      <c r="H278" s="258" t="s">
        <v>407</v>
      </c>
      <c r="I278" s="258"/>
      <c r="J278" s="142"/>
      <c r="K278" s="109"/>
      <c r="L278" s="108"/>
      <c r="M278" s="34"/>
      <c r="N278" s="34"/>
      <c r="O278" s="34"/>
      <c r="P278" s="34"/>
      <c r="Q278" s="34"/>
    </row>
    <row r="279" spans="1:19" ht="25.5" customHeight="1" x14ac:dyDescent="0.45">
      <c r="A279" s="132"/>
      <c r="B279" s="143"/>
      <c r="C279" s="144"/>
      <c r="D279" s="145"/>
      <c r="E279" s="140"/>
      <c r="F279" s="141"/>
      <c r="G279" s="146"/>
      <c r="H279" s="146"/>
      <c r="I279" s="146"/>
      <c r="J279" s="146"/>
      <c r="K279" s="107"/>
      <c r="L279" s="108"/>
      <c r="O279" s="413"/>
    </row>
    <row r="280" spans="1:19" ht="127.5" customHeight="1" x14ac:dyDescent="0.55000000000000004">
      <c r="A280" s="111"/>
      <c r="B280" s="974" t="s">
        <v>482</v>
      </c>
      <c r="C280" s="974"/>
      <c r="D280" s="376"/>
      <c r="E280" s="147"/>
      <c r="F280" s="148"/>
      <c r="G280" s="147"/>
      <c r="H280" s="258" t="s">
        <v>481</v>
      </c>
      <c r="I280" s="258"/>
      <c r="J280" s="146"/>
      <c r="K280" s="112"/>
      <c r="L280" s="110"/>
      <c r="M280" s="408"/>
      <c r="O280" s="415"/>
    </row>
    <row r="281" spans="1:19" ht="25.5" customHeight="1" x14ac:dyDescent="0.3">
      <c r="A281" s="133"/>
      <c r="B281" s="15"/>
      <c r="C281" s="16"/>
      <c r="D281" s="16"/>
      <c r="E281" s="21"/>
      <c r="F281" s="23"/>
      <c r="G281" s="16"/>
      <c r="H281" s="16"/>
      <c r="I281" s="16"/>
      <c r="J281" s="16"/>
      <c r="K281" s="16"/>
      <c r="L281" s="18"/>
    </row>
    <row r="282" spans="1:19" ht="24" customHeight="1" x14ac:dyDescent="0.2">
      <c r="A282" s="3"/>
      <c r="B282" s="28"/>
      <c r="C282" s="3"/>
      <c r="D282" s="3"/>
      <c r="E282" s="19"/>
      <c r="F282" s="24"/>
      <c r="G282" s="3"/>
      <c r="H282" s="3"/>
      <c r="I282" s="3"/>
      <c r="J282" s="3"/>
      <c r="K282" s="3"/>
      <c r="L282" s="19"/>
    </row>
    <row r="284" spans="1:19" ht="18.75" x14ac:dyDescent="0.3">
      <c r="B284" s="972"/>
      <c r="C284" s="972"/>
      <c r="D284" s="972"/>
      <c r="E284" s="972"/>
      <c r="F284" s="972"/>
      <c r="G284" s="972"/>
      <c r="H284" s="972"/>
      <c r="I284" s="972"/>
      <c r="J284" s="972"/>
      <c r="K284" s="972"/>
      <c r="L284" s="972"/>
    </row>
    <row r="285" spans="1:19" ht="18.75" customHeight="1" x14ac:dyDescent="0.3">
      <c r="B285" s="972"/>
      <c r="C285" s="972"/>
      <c r="D285" s="972"/>
      <c r="E285" s="972"/>
      <c r="F285" s="972"/>
      <c r="G285" s="972"/>
      <c r="H285" s="972"/>
      <c r="I285" s="972"/>
      <c r="J285" s="972"/>
      <c r="K285" s="972"/>
      <c r="L285" s="972"/>
    </row>
    <row r="286" spans="1:19" ht="18.75" customHeight="1" x14ac:dyDescent="0.2"/>
    <row r="288" spans="1:19" ht="18.75" x14ac:dyDescent="0.3">
      <c r="B288" s="30"/>
      <c r="C288" s="5"/>
      <c r="D288" s="5"/>
    </row>
    <row r="291" spans="2:2" x14ac:dyDescent="0.2">
      <c r="B291" s="31"/>
    </row>
    <row r="292" spans="2:2" x14ac:dyDescent="0.2">
      <c r="B292" s="31"/>
    </row>
    <row r="293" spans="2:2" x14ac:dyDescent="0.2">
      <c r="B293" s="31"/>
    </row>
  </sheetData>
  <sheetProtection selectLockedCells="1" selectUnlockedCells="1"/>
  <customSheetViews>
    <customSheetView guid="{7ACE5E4E-280C-42D6-9B8F-0F2A9BCD9FF7}" scale="51" showPageBreaks="1" printArea="1" view="pageBreakPreview" topLeftCell="A94">
      <selection activeCell="G59" sqref="G59"/>
      <rowBreaks count="57" manualBreakCount="57">
        <brk id="12" max="11" man="1"/>
        <brk id="16" max="11" man="1"/>
        <brk id="20" max="11" man="1"/>
        <brk id="24" max="11" man="1"/>
        <brk id="36" max="11" man="1"/>
        <brk id="41" max="11" man="1"/>
        <brk id="45" max="11" man="1"/>
        <brk id="49" max="11" man="1"/>
        <brk id="54" max="11" man="1"/>
        <brk id="60" max="11" man="1"/>
        <brk id="67" max="11" man="1"/>
        <brk id="72" max="11" man="1"/>
        <brk id="77" max="11" man="1"/>
        <brk id="95" max="11" man="1"/>
        <brk id="106" max="11" man="1"/>
        <brk id="109" max="11" man="1"/>
        <brk id="112" max="11" man="1"/>
        <brk id="117" max="11" man="1"/>
        <brk id="119" max="11" man="1"/>
        <brk id="123" max="11" man="1"/>
        <brk id="125" max="11" man="1"/>
        <brk id="131" max="11" man="1"/>
        <brk id="134" max="11" man="1"/>
        <brk id="143" max="11" man="1"/>
        <brk id="147" max="11" man="1"/>
        <brk id="151" max="11" man="1"/>
        <brk id="154" max="11" man="1"/>
        <brk id="162" max="11" man="1"/>
        <brk id="167" max="11" man="1"/>
        <brk id="171" max="11" man="1"/>
        <brk id="174" max="11" man="1"/>
        <brk id="177" max="11" man="1"/>
        <brk id="180" max="11" man="1"/>
        <brk id="183" max="11" man="1"/>
        <brk id="185" max="11" man="1"/>
        <brk id="189" max="11" man="1"/>
        <brk id="192" max="11" man="1"/>
        <brk id="202" max="11" man="1"/>
        <brk id="206" max="11" man="1"/>
        <brk id="210" max="11" man="1"/>
        <brk id="214" max="11" man="1"/>
        <brk id="218" max="11" man="1"/>
        <brk id="222" max="11" man="1"/>
        <brk id="225" max="11" man="1"/>
        <brk id="231" max="11" man="1"/>
        <brk id="234" max="11" man="1"/>
        <brk id="240" max="11" man="1"/>
        <brk id="244" max="11" man="1"/>
        <brk id="247" max="11" man="1"/>
        <brk id="253" max="11" man="1"/>
        <brk id="256" max="11" man="1"/>
        <brk id="259" max="11" man="1"/>
        <brk id="261" max="11" man="1"/>
        <brk id="264" max="11" man="1"/>
        <brk id="267" max="11" man="1"/>
        <brk id="271" max="11" man="1"/>
        <brk id="274" max="11" man="1"/>
      </rowBreaks>
      <colBreaks count="1" manualBreakCount="1">
        <brk id="12" max="1048575" man="1"/>
      </colBreaks>
      <pageMargins left="0.35433070866141736" right="0.70866141732283472" top="1.1811023622047245" bottom="0.70866141732283472" header="0.51181102362204722" footer="0.51181102362204722"/>
      <pageSetup paperSize="9" scale="51" firstPageNumber="14" fitToHeight="0" orientation="landscape" useFirstPageNumber="1" r:id="rId1"/>
      <headerFooter>
        <oddHeader xml:space="preserve">&amp;C&amp;"Times New Roman,обычный"&amp;16
&amp;P&amp;R&amp;"Times New Roman,обычный"&amp;16
Продовження додатка 
&amp;"Arial,обычный"&amp;10
</oddHeader>
        <firstHeader>&amp;R&amp;"Times New Roman,обычный"&amp;16Продовження додатка</firstHeader>
      </headerFooter>
    </customSheetView>
  </customSheetViews>
  <mergeCells count="347">
    <mergeCell ref="B280:C280"/>
    <mergeCell ref="D84:D97"/>
    <mergeCell ref="D262:D263"/>
    <mergeCell ref="F262:F263"/>
    <mergeCell ref="G262:G263"/>
    <mergeCell ref="G221:G222"/>
    <mergeCell ref="H221:H222"/>
    <mergeCell ref="C219:C220"/>
    <mergeCell ref="A215:L215"/>
    <mergeCell ref="D219:D220"/>
    <mergeCell ref="E219:E220"/>
    <mergeCell ref="L219:L220"/>
    <mergeCell ref="B202:B206"/>
    <mergeCell ref="A216:A225"/>
    <mergeCell ref="B216:B217"/>
    <mergeCell ref="B221:B224"/>
    <mergeCell ref="G219:G220"/>
    <mergeCell ref="J221:J222"/>
    <mergeCell ref="K221:K222"/>
    <mergeCell ref="F252:F253"/>
    <mergeCell ref="B166:B170"/>
    <mergeCell ref="B260:B261"/>
    <mergeCell ref="L84:L86"/>
    <mergeCell ref="A100:A114"/>
    <mergeCell ref="F245:F246"/>
    <mergeCell ref="B109:B110"/>
    <mergeCell ref="I233:I234"/>
    <mergeCell ref="C233:C234"/>
    <mergeCell ref="D233:D234"/>
    <mergeCell ref="C221:C222"/>
    <mergeCell ref="D221:D222"/>
    <mergeCell ref="B207:B213"/>
    <mergeCell ref="L207:L213"/>
    <mergeCell ref="L221:L222"/>
    <mergeCell ref="F219:F220"/>
    <mergeCell ref="E221:E222"/>
    <mergeCell ref="F221:F222"/>
    <mergeCell ref="B194:B198"/>
    <mergeCell ref="B177:B179"/>
    <mergeCell ref="L186:L188"/>
    <mergeCell ref="K141:K142"/>
    <mergeCell ref="E135:E136"/>
    <mergeCell ref="F135:F136"/>
    <mergeCell ref="G135:G136"/>
    <mergeCell ref="H135:H136"/>
    <mergeCell ref="I135:I136"/>
    <mergeCell ref="K135:K136"/>
    <mergeCell ref="B175:B176"/>
    <mergeCell ref="B235:B237"/>
    <mergeCell ref="F233:F234"/>
    <mergeCell ref="G233:G234"/>
    <mergeCell ref="L235:L236"/>
    <mergeCell ref="H219:H220"/>
    <mergeCell ref="I219:I220"/>
    <mergeCell ref="B100:B106"/>
    <mergeCell ref="D100:D106"/>
    <mergeCell ref="E100:E106"/>
    <mergeCell ref="L100:L106"/>
    <mergeCell ref="F100:F106"/>
    <mergeCell ref="L175:L176"/>
    <mergeCell ref="B182:B185"/>
    <mergeCell ref="L159:L161"/>
    <mergeCell ref="E159:E161"/>
    <mergeCell ref="B227:B228"/>
    <mergeCell ref="E227:E228"/>
    <mergeCell ref="F227:F228"/>
    <mergeCell ref="L227:L228"/>
    <mergeCell ref="B229:B231"/>
    <mergeCell ref="L229:L231"/>
    <mergeCell ref="B233:B234"/>
    <mergeCell ref="E229:E230"/>
    <mergeCell ref="E233:E234"/>
    <mergeCell ref="J233:J234"/>
    <mergeCell ref="H233:H234"/>
    <mergeCell ref="K270:K271"/>
    <mergeCell ref="J260:J261"/>
    <mergeCell ref="K260:K261"/>
    <mergeCell ref="H257:H258"/>
    <mergeCell ref="H266:H267"/>
    <mergeCell ref="H260:H261"/>
    <mergeCell ref="I270:I271"/>
    <mergeCell ref="J270:J271"/>
    <mergeCell ref="K233:K234"/>
    <mergeCell ref="H252:H253"/>
    <mergeCell ref="I252:I253"/>
    <mergeCell ref="H262:H263"/>
    <mergeCell ref="H245:H246"/>
    <mergeCell ref="F268:F269"/>
    <mergeCell ref="J262:J263"/>
    <mergeCell ref="A240:A241"/>
    <mergeCell ref="E254:E255"/>
    <mergeCell ref="F254:F255"/>
    <mergeCell ref="G254:G255"/>
    <mergeCell ref="C254:C255"/>
    <mergeCell ref="I257:I258"/>
    <mergeCell ref="L254:L255"/>
    <mergeCell ref="L252:L253"/>
    <mergeCell ref="H254:H255"/>
    <mergeCell ref="I254:I255"/>
    <mergeCell ref="J254:J255"/>
    <mergeCell ref="K254:K255"/>
    <mergeCell ref="E252:E253"/>
    <mergeCell ref="G252:G253"/>
    <mergeCell ref="D252:D253"/>
    <mergeCell ref="G245:G246"/>
    <mergeCell ref="J257:J258"/>
    <mergeCell ref="K257:K258"/>
    <mergeCell ref="L257:L258"/>
    <mergeCell ref="L245:L246"/>
    <mergeCell ref="L240:L241"/>
    <mergeCell ref="E245:E246"/>
    <mergeCell ref="H141:H142"/>
    <mergeCell ref="I141:I142"/>
    <mergeCell ref="J141:J142"/>
    <mergeCell ref="B284:L284"/>
    <mergeCell ref="B285:L285"/>
    <mergeCell ref="A239:L239"/>
    <mergeCell ref="A242:L242"/>
    <mergeCell ref="A243:A276"/>
    <mergeCell ref="B243:B249"/>
    <mergeCell ref="B252:B258"/>
    <mergeCell ref="B251:L251"/>
    <mergeCell ref="E257:E258"/>
    <mergeCell ref="B278:C278"/>
    <mergeCell ref="B262:B263"/>
    <mergeCell ref="E273:E274"/>
    <mergeCell ref="C273:C274"/>
    <mergeCell ref="D273:D274"/>
    <mergeCell ref="F273:F274"/>
    <mergeCell ref="G273:G274"/>
    <mergeCell ref="H273:H274"/>
    <mergeCell ref="I273:I274"/>
    <mergeCell ref="J273:J274"/>
    <mergeCell ref="K273:K274"/>
    <mergeCell ref="L273:L274"/>
    <mergeCell ref="J14:J15"/>
    <mergeCell ref="K14:K15"/>
    <mergeCell ref="L14:L15"/>
    <mergeCell ref="A128:L128"/>
    <mergeCell ref="A129:A156"/>
    <mergeCell ref="B129:B132"/>
    <mergeCell ref="B134:B140"/>
    <mergeCell ref="B141:B144"/>
    <mergeCell ref="B145:B146"/>
    <mergeCell ref="B147:B150"/>
    <mergeCell ref="B153:B154"/>
    <mergeCell ref="C153:C154"/>
    <mergeCell ref="D153:D154"/>
    <mergeCell ref="E153:E154"/>
    <mergeCell ref="F153:F154"/>
    <mergeCell ref="G153:G154"/>
    <mergeCell ref="H153:H154"/>
    <mergeCell ref="I153:I154"/>
    <mergeCell ref="L141:L142"/>
    <mergeCell ref="C141:C142"/>
    <mergeCell ref="D141:D142"/>
    <mergeCell ref="E141:E142"/>
    <mergeCell ref="F141:F142"/>
    <mergeCell ref="G141:G142"/>
    <mergeCell ref="L166:L167"/>
    <mergeCell ref="K169:K170"/>
    <mergeCell ref="L169:L170"/>
    <mergeCell ref="A76:A98"/>
    <mergeCell ref="C4:L4"/>
    <mergeCell ref="C5:L5"/>
    <mergeCell ref="A6:C6"/>
    <mergeCell ref="A7:A9"/>
    <mergeCell ref="B7:B9"/>
    <mergeCell ref="C7:C9"/>
    <mergeCell ref="D7:D9"/>
    <mergeCell ref="E7:E9"/>
    <mergeCell ref="F7:F9"/>
    <mergeCell ref="G7:K7"/>
    <mergeCell ref="L7:L9"/>
    <mergeCell ref="G8:G9"/>
    <mergeCell ref="H8:H9"/>
    <mergeCell ref="I8:I9"/>
    <mergeCell ref="J8:J9"/>
    <mergeCell ref="K8:K9"/>
    <mergeCell ref="A11:L11"/>
    <mergeCell ref="D31:D32"/>
    <mergeCell ref="E31:E32"/>
    <mergeCell ref="F31:F32"/>
    <mergeCell ref="J135:J136"/>
    <mergeCell ref="I76:I77"/>
    <mergeCell ref="A42:L42"/>
    <mergeCell ref="J153:J154"/>
    <mergeCell ref="K153:K154"/>
    <mergeCell ref="L153:L154"/>
    <mergeCell ref="L135:L136"/>
    <mergeCell ref="C135:C136"/>
    <mergeCell ref="D135:D136"/>
    <mergeCell ref="H76:H77"/>
    <mergeCell ref="C76:C77"/>
    <mergeCell ref="D76:D77"/>
    <mergeCell ref="A70:L70"/>
    <mergeCell ref="A43:A51"/>
    <mergeCell ref="B48:B50"/>
    <mergeCell ref="A52:L52"/>
    <mergeCell ref="B54:B56"/>
    <mergeCell ref="A53:A63"/>
    <mergeCell ref="B63:E63"/>
    <mergeCell ref="B64:L64"/>
    <mergeCell ref="A65:A69"/>
    <mergeCell ref="B65:B68"/>
    <mergeCell ref="L65:L68"/>
    <mergeCell ref="B69:E69"/>
    <mergeCell ref="B268:B269"/>
    <mergeCell ref="E260:E261"/>
    <mergeCell ref="D260:D261"/>
    <mergeCell ref="B266:B267"/>
    <mergeCell ref="L260:L261"/>
    <mergeCell ref="I268:I269"/>
    <mergeCell ref="J268:J269"/>
    <mergeCell ref="C260:C261"/>
    <mergeCell ref="C268:C269"/>
    <mergeCell ref="E266:E267"/>
    <mergeCell ref="D266:D267"/>
    <mergeCell ref="C266:C267"/>
    <mergeCell ref="F266:F267"/>
    <mergeCell ref="G266:G267"/>
    <mergeCell ref="D268:D269"/>
    <mergeCell ref="C262:C263"/>
    <mergeCell ref="K262:K263"/>
    <mergeCell ref="I266:I267"/>
    <mergeCell ref="E262:E263"/>
    <mergeCell ref="G260:G261"/>
    <mergeCell ref="F260:F261"/>
    <mergeCell ref="E268:E269"/>
    <mergeCell ref="K268:K269"/>
    <mergeCell ref="L268:L269"/>
    <mergeCell ref="L266:L267"/>
    <mergeCell ref="A172:L172"/>
    <mergeCell ref="A173:A214"/>
    <mergeCell ref="B173:B174"/>
    <mergeCell ref="I221:I222"/>
    <mergeCell ref="J252:J253"/>
    <mergeCell ref="K252:K253"/>
    <mergeCell ref="I245:I246"/>
    <mergeCell ref="J245:J246"/>
    <mergeCell ref="K245:K246"/>
    <mergeCell ref="D257:D258"/>
    <mergeCell ref="F257:F258"/>
    <mergeCell ref="G257:G258"/>
    <mergeCell ref="C257:C258"/>
    <mergeCell ref="C252:C253"/>
    <mergeCell ref="D254:D255"/>
    <mergeCell ref="I262:I263"/>
    <mergeCell ref="D245:D246"/>
    <mergeCell ref="J219:J220"/>
    <mergeCell ref="K219:K220"/>
    <mergeCell ref="B218:B220"/>
    <mergeCell ref="L233:L234"/>
    <mergeCell ref="A226:L226"/>
    <mergeCell ref="A227:A238"/>
    <mergeCell ref="K22:K23"/>
    <mergeCell ref="L22:L23"/>
    <mergeCell ref="C14:C15"/>
    <mergeCell ref="B14:B15"/>
    <mergeCell ref="D14:D15"/>
    <mergeCell ref="B71:B73"/>
    <mergeCell ref="L71:L73"/>
    <mergeCell ref="B74:E74"/>
    <mergeCell ref="A75:L75"/>
    <mergeCell ref="A14:A15"/>
    <mergeCell ref="E14:E15"/>
    <mergeCell ref="F14:F15"/>
    <mergeCell ref="G14:G15"/>
    <mergeCell ref="H14:H15"/>
    <mergeCell ref="I14:I15"/>
    <mergeCell ref="C22:C23"/>
    <mergeCell ref="B22:B23"/>
    <mergeCell ref="D22:D23"/>
    <mergeCell ref="E22:E23"/>
    <mergeCell ref="F22:F23"/>
    <mergeCell ref="G22:G23"/>
    <mergeCell ref="H22:H23"/>
    <mergeCell ref="I22:I23"/>
    <mergeCell ref="J22:J23"/>
    <mergeCell ref="B84:B97"/>
    <mergeCell ref="A71:A74"/>
    <mergeCell ref="B41:F41"/>
    <mergeCell ref="F57:F59"/>
    <mergeCell ref="L57:L59"/>
    <mergeCell ref="E65:E66"/>
    <mergeCell ref="E76:E77"/>
    <mergeCell ref="F76:F77"/>
    <mergeCell ref="L31:L33"/>
    <mergeCell ref="A35:L35"/>
    <mergeCell ref="A36:A41"/>
    <mergeCell ref="G76:G77"/>
    <mergeCell ref="B36:B39"/>
    <mergeCell ref="D57:D59"/>
    <mergeCell ref="E57:E59"/>
    <mergeCell ref="D65:D66"/>
    <mergeCell ref="B43:B46"/>
    <mergeCell ref="L45:L46"/>
    <mergeCell ref="E84:E85"/>
    <mergeCell ref="F84:F96"/>
    <mergeCell ref="B98:E98"/>
    <mergeCell ref="B76:B77"/>
    <mergeCell ref="L36:L39"/>
    <mergeCell ref="F79:F83"/>
    <mergeCell ref="D79:D83"/>
    <mergeCell ref="B78:B83"/>
    <mergeCell ref="L78:L83"/>
    <mergeCell ref="E78:E83"/>
    <mergeCell ref="B270:B271"/>
    <mergeCell ref="C270:C271"/>
    <mergeCell ref="D270:D271"/>
    <mergeCell ref="E270:E271"/>
    <mergeCell ref="F270:F271"/>
    <mergeCell ref="G270:G271"/>
    <mergeCell ref="H270:H271"/>
    <mergeCell ref="C245:C246"/>
    <mergeCell ref="C169:C170"/>
    <mergeCell ref="D169:D170"/>
    <mergeCell ref="E169:E170"/>
    <mergeCell ref="F169:F170"/>
    <mergeCell ref="G169:G170"/>
    <mergeCell ref="B159:B161"/>
    <mergeCell ref="C159:C161"/>
    <mergeCell ref="D159:D161"/>
    <mergeCell ref="G268:G269"/>
    <mergeCell ref="H268:H269"/>
    <mergeCell ref="H169:H170"/>
    <mergeCell ref="I169:I170"/>
    <mergeCell ref="J169:J170"/>
    <mergeCell ref="J76:J77"/>
    <mergeCell ref="K76:K77"/>
    <mergeCell ref="L76:L77"/>
    <mergeCell ref="L270:L271"/>
    <mergeCell ref="K266:K267"/>
    <mergeCell ref="I260:I261"/>
    <mergeCell ref="A99:L99"/>
    <mergeCell ref="A115:L115"/>
    <mergeCell ref="A116:A127"/>
    <mergeCell ref="B116:B117"/>
    <mergeCell ref="B121:B124"/>
    <mergeCell ref="L262:L263"/>
    <mergeCell ref="J266:J267"/>
    <mergeCell ref="A157:L157"/>
    <mergeCell ref="A158:A162"/>
    <mergeCell ref="B163:L163"/>
    <mergeCell ref="A164:A171"/>
    <mergeCell ref="B164:B165"/>
    <mergeCell ref="L164:L165"/>
  </mergeCells>
  <pageMargins left="0.35433070866141736" right="0.70866141732283472" top="1.1811023622047245" bottom="0.70866141732283472" header="0.51181102362204722" footer="0.51181102362204722"/>
  <pageSetup paperSize="9" scale="51" firstPageNumber="14" fitToHeight="0" orientation="landscape" useFirstPageNumber="1" r:id="rId2"/>
  <headerFooter>
    <oddHeader xml:space="preserve">&amp;C&amp;"Times New Roman,обычный"&amp;16
&amp;P&amp;R&amp;"Times New Roman,обычный"&amp;16
Продовження додатка 
&amp;"Arial,обычный"&amp;10
</oddHeader>
    <firstHeader>&amp;R&amp;"Times New Roman,обычный"&amp;16Продовження додатка</firstHeader>
  </headerFooter>
  <rowBreaks count="57" manualBreakCount="57">
    <brk id="12" max="11" man="1"/>
    <brk id="16" max="11" man="1"/>
    <brk id="20" max="11" man="1"/>
    <brk id="24" max="11" man="1"/>
    <brk id="36" max="11" man="1"/>
    <brk id="41" max="11" man="1"/>
    <brk id="45" max="11" man="1"/>
    <brk id="49" max="11" man="1"/>
    <brk id="54" max="11" man="1"/>
    <brk id="60" max="11" man="1"/>
    <brk id="67" max="11" man="1"/>
    <brk id="72" max="11" man="1"/>
    <brk id="77" max="11" man="1"/>
    <brk id="95" max="11" man="1"/>
    <brk id="106" max="11" man="1"/>
    <brk id="109" max="11" man="1"/>
    <brk id="112" max="11" man="1"/>
    <brk id="117" max="11" man="1"/>
    <brk id="119" max="11" man="1"/>
    <brk id="123" max="11" man="1"/>
    <brk id="125" max="11" man="1"/>
    <brk id="131" max="11" man="1"/>
    <brk id="134" max="11" man="1"/>
    <brk id="143" max="11" man="1"/>
    <brk id="147" max="11" man="1"/>
    <brk id="151" max="11" man="1"/>
    <brk id="154" max="11" man="1"/>
    <brk id="162" max="11" man="1"/>
    <brk id="167" max="11" man="1"/>
    <brk id="171" max="11" man="1"/>
    <brk id="174" max="11" man="1"/>
    <brk id="177" max="11" man="1"/>
    <brk id="180" max="11" man="1"/>
    <brk id="183" max="11" man="1"/>
    <brk id="185" max="11" man="1"/>
    <brk id="189" max="11" man="1"/>
    <brk id="192" max="11" man="1"/>
    <brk id="202" max="11" man="1"/>
    <brk id="206" max="11" man="1"/>
    <brk id="210" max="11" man="1"/>
    <brk id="214" max="11" man="1"/>
    <brk id="218" max="11" man="1"/>
    <brk id="222" max="11" man="1"/>
    <brk id="225" max="11" man="1"/>
    <brk id="231" max="11" man="1"/>
    <brk id="234" max="11" man="1"/>
    <brk id="240" max="11" man="1"/>
    <brk id="244" max="11" man="1"/>
    <brk id="247" max="11" man="1"/>
    <brk id="253" max="11" man="1"/>
    <brk id="256" max="11" man="1"/>
    <brk id="259" max="11" man="1"/>
    <brk id="261" max="11" man="1"/>
    <brk id="264" max="11" man="1"/>
    <brk id="267" max="11" man="1"/>
    <brk id="271" max="11" man="1"/>
    <brk id="274" max="11" man="1"/>
  </rowBreaks>
  <colBreaks count="1" manualBreakCount="1">
    <brk id="12"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6</vt:i4>
      </vt:variant>
    </vt:vector>
  </HeadingPairs>
  <TitlesOfParts>
    <vt:vector size="9" baseType="lpstr">
      <vt:lpstr>13.11.24</vt:lpstr>
      <vt:lpstr>лист (2)</vt:lpstr>
      <vt:lpstr>лист</vt:lpstr>
      <vt:lpstr>'13.11.24'!__xlnm.Print_Area</vt:lpstr>
      <vt:lpstr>лист!__xlnm.Print_Area</vt:lpstr>
      <vt:lpstr>'лист (2)'!__xlnm.Print_Area</vt:lpstr>
      <vt:lpstr>'13.11.24'!Область_печати</vt:lpstr>
      <vt:lpstr>лист!Область_печати</vt:lpstr>
      <vt:lpstr>'лист (2)'!Область_печати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2024-11-18T14:02:22Z</cp:lastPrinted>
  <dcterms:created xsi:type="dcterms:W3CDTF">2019-10-21T06:32:01Z</dcterms:created>
  <dcterms:modified xsi:type="dcterms:W3CDTF">2024-11-18T14:03:18Z</dcterms:modified>
</cp:coreProperties>
</file>