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Департамент\Планово контрольний\ПРОГРАМА СОЦ\2025\червень 2025\проєкт рішення сесія\"/>
    </mc:Choice>
  </mc:AlternateContent>
  <bookViews>
    <workbookView xWindow="0" yWindow="0" windowWidth="28800" windowHeight="11775" tabRatio="518"/>
  </bookViews>
  <sheets>
    <sheet name="червень 2025" sheetId="5" r:id="rId1"/>
    <sheet name="13.11.24" sheetId="1" r:id="rId2"/>
    <sheet name="лист (2)" sheetId="2" r:id="rId3"/>
    <sheet name="лист" sheetId="3" r:id="rId4"/>
  </sheets>
  <definedNames>
    <definedName name="__xlnm.Print_Area" localSheetId="1">'13.11.24'!$A$1:$O$311</definedName>
    <definedName name="__xlnm.Print_Area" localSheetId="3">лист!$A$1:$O$296</definedName>
    <definedName name="__xlnm.Print_Area" localSheetId="2">'лист (2)'!$A$1:$O$308</definedName>
    <definedName name="__xlnm.Print_Area" localSheetId="0">'червень 2025'!$A$1:$O$310</definedName>
    <definedName name="OLE_LINK1" localSheetId="1">#N/A</definedName>
    <definedName name="OLE_LINK1" localSheetId="3">#N/A</definedName>
    <definedName name="OLE_LINK1" localSheetId="2">#N/A</definedName>
    <definedName name="OLE_LINK1" localSheetId="0">#N/A</definedName>
    <definedName name="Z_7ACE5E4E_280C_42D6_9B8F_0F2A9BCD9FF7_.wvu.PrintArea" localSheetId="1" hidden="1">'13.11.24'!$A$1:$L$295</definedName>
    <definedName name="Z_7ACE5E4E_280C_42D6_9B8F_0F2A9BCD9FF7_.wvu.PrintArea" localSheetId="3" hidden="1">лист!$A$1:$L$280</definedName>
    <definedName name="Z_7ACE5E4E_280C_42D6_9B8F_0F2A9BCD9FF7_.wvu.PrintArea" localSheetId="2" hidden="1">'лист (2)'!$A$1:$L$292</definedName>
    <definedName name="Z_7ACE5E4E_280C_42D6_9B8F_0F2A9BCD9FF7_.wvu.PrintArea" localSheetId="0" hidden="1">'червень 2025'!$A$1:$L$294</definedName>
    <definedName name="Z_7ACE5E4E_280C_42D6_9B8F_0F2A9BCD9FF7_.wvu.Rows" localSheetId="1" hidden="1">'13.11.24'!$13:$13,'13.11.24'!$237:$237</definedName>
    <definedName name="Z_7ACE5E4E_280C_42D6_9B8F_0F2A9BCD9FF7_.wvu.Rows" localSheetId="0" hidden="1">'червень 2025'!$13:$13,'червень 2025'!$236:$236</definedName>
    <definedName name="_xlnm.Print_Area" localSheetId="1">'13.11.24'!$A$1:$L$295</definedName>
    <definedName name="_xlnm.Print_Area" localSheetId="3">лист!$A$1:$L$280</definedName>
    <definedName name="_xlnm.Print_Area" localSheetId="2">'лист (2)'!$A$1:$L$292</definedName>
    <definedName name="_xlnm.Print_Area" localSheetId="0">'червень 2025'!$A$1:$L$294</definedName>
  </definedNames>
  <calcPr calcId="162913" iterateDelta="1E-4"/>
  <customWorkbookViews>
    <customWorkbookView name="User - Личное представление" guid="{7ACE5E4E-280C-42D6-9B8F-0F2A9BCD9FF7}" mergeInterval="0" personalView="1" maximized="1" xWindow="-8" yWindow="-8" windowWidth="1936" windowHeight="1056" tabRatio="518" activeSheetId="1"/>
  </customWorkbookViews>
</workbook>
</file>

<file path=xl/calcChain.xml><?xml version="1.0" encoding="utf-8"?>
<calcChain xmlns="http://schemas.openxmlformats.org/spreadsheetml/2006/main">
  <c r="K296" i="5" l="1"/>
  <c r="J296" i="5" l="1"/>
  <c r="K290" i="5"/>
  <c r="J290" i="5"/>
  <c r="I290" i="5"/>
  <c r="H290" i="5"/>
  <c r="G290" i="5"/>
  <c r="K264" i="5"/>
  <c r="J264" i="5"/>
  <c r="I264" i="5"/>
  <c r="H264" i="5"/>
  <c r="G264" i="5"/>
  <c r="K252" i="5"/>
  <c r="J252" i="5"/>
  <c r="I252" i="5"/>
  <c r="H252" i="5"/>
  <c r="G252" i="5"/>
  <c r="K239" i="5"/>
  <c r="J239" i="5"/>
  <c r="I239" i="5"/>
  <c r="H239" i="5"/>
  <c r="G239" i="5"/>
  <c r="K228" i="5"/>
  <c r="J228" i="5"/>
  <c r="I228" i="5"/>
  <c r="H228" i="5"/>
  <c r="G228" i="5"/>
  <c r="K184" i="5"/>
  <c r="J184" i="5"/>
  <c r="H184" i="5"/>
  <c r="G184" i="5"/>
  <c r="I181" i="5"/>
  <c r="I184" i="5" s="1"/>
  <c r="K175" i="5"/>
  <c r="J175" i="5"/>
  <c r="I175" i="5"/>
  <c r="H175" i="5"/>
  <c r="G172" i="5"/>
  <c r="G175" i="5" s="1"/>
  <c r="K169" i="5"/>
  <c r="J169" i="5"/>
  <c r="I169" i="5"/>
  <c r="H169" i="5"/>
  <c r="G169" i="5"/>
  <c r="K140" i="5"/>
  <c r="J140" i="5"/>
  <c r="I140" i="5"/>
  <c r="H140" i="5"/>
  <c r="G140" i="5"/>
  <c r="K121" i="5"/>
  <c r="J121" i="5"/>
  <c r="I121" i="5"/>
  <c r="H121" i="5"/>
  <c r="G105" i="5"/>
  <c r="G121" i="5" s="1"/>
  <c r="M121" i="5" s="1"/>
  <c r="K88" i="5"/>
  <c r="J88" i="5"/>
  <c r="J83" i="5"/>
  <c r="K78" i="5"/>
  <c r="J78" i="5"/>
  <c r="I78" i="5"/>
  <c r="I103" i="5" s="1"/>
  <c r="H78" i="5"/>
  <c r="H296" i="5" s="1"/>
  <c r="G78" i="5"/>
  <c r="G296" i="5" s="1"/>
  <c r="K73" i="5"/>
  <c r="J73" i="5"/>
  <c r="I73" i="5"/>
  <c r="H73" i="5"/>
  <c r="G73" i="5"/>
  <c r="K68" i="5"/>
  <c r="J68" i="5"/>
  <c r="I68" i="5"/>
  <c r="H68" i="5"/>
  <c r="G68" i="5"/>
  <c r="K56" i="5"/>
  <c r="K62" i="5" s="1"/>
  <c r="J56" i="5"/>
  <c r="J62" i="5" s="1"/>
  <c r="I56" i="5"/>
  <c r="I62" i="5" s="1"/>
  <c r="H56" i="5"/>
  <c r="H295" i="5" s="1"/>
  <c r="G56" i="5"/>
  <c r="G62" i="5" s="1"/>
  <c r="J50" i="5"/>
  <c r="I50" i="5"/>
  <c r="H50" i="5"/>
  <c r="G50" i="5"/>
  <c r="K46" i="5"/>
  <c r="K50" i="5" s="1"/>
  <c r="K40" i="5"/>
  <c r="J40" i="5"/>
  <c r="I40" i="5"/>
  <c r="H40" i="5"/>
  <c r="G40" i="5"/>
  <c r="J33" i="5"/>
  <c r="I33" i="5"/>
  <c r="H33" i="5"/>
  <c r="G33" i="5"/>
  <c r="K33" i="5"/>
  <c r="K103" i="5" l="1"/>
  <c r="H62" i="5"/>
  <c r="J103" i="5"/>
  <c r="J291" i="5" s="1"/>
  <c r="J295" i="5"/>
  <c r="J297" i="5" s="1"/>
  <c r="I291" i="5"/>
  <c r="K291" i="5"/>
  <c r="H297" i="5"/>
  <c r="G103" i="5"/>
  <c r="G291" i="5" s="1"/>
  <c r="G295" i="5"/>
  <c r="I295" i="5"/>
  <c r="K295" i="5"/>
  <c r="K297" i="5" s="1"/>
  <c r="I296" i="5"/>
  <c r="L296" i="5" s="1"/>
  <c r="H103" i="5"/>
  <c r="H291" i="5" s="1"/>
  <c r="L295" i="5" l="1"/>
  <c r="L297" i="5" s="1"/>
  <c r="G297" i="5"/>
  <c r="I297" i="5"/>
  <c r="J34" i="1"/>
  <c r="J297" i="1" l="1"/>
  <c r="J229" i="1" l="1"/>
  <c r="K229" i="1" l="1"/>
  <c r="K14" i="1"/>
  <c r="J84" i="1" l="1"/>
  <c r="K47" i="1"/>
  <c r="K297" i="1" l="1"/>
  <c r="K291" i="1"/>
  <c r="J291" i="1"/>
  <c r="I291" i="1"/>
  <c r="H291" i="1"/>
  <c r="G291" i="1"/>
  <c r="K265" i="1"/>
  <c r="J265" i="1"/>
  <c r="I265" i="1"/>
  <c r="H265" i="1"/>
  <c r="G265" i="1"/>
  <c r="K253" i="1"/>
  <c r="J253" i="1"/>
  <c r="I253" i="1"/>
  <c r="H253" i="1"/>
  <c r="G253" i="1"/>
  <c r="K240" i="1"/>
  <c r="J240" i="1"/>
  <c r="I240" i="1"/>
  <c r="H240" i="1"/>
  <c r="G240" i="1"/>
  <c r="I229" i="1"/>
  <c r="H229" i="1"/>
  <c r="G229" i="1"/>
  <c r="K185" i="1"/>
  <c r="J185" i="1"/>
  <c r="H185" i="1"/>
  <c r="G185" i="1"/>
  <c r="I182" i="1"/>
  <c r="I185" i="1" s="1"/>
  <c r="K176" i="1"/>
  <c r="J176" i="1"/>
  <c r="I176" i="1"/>
  <c r="H176" i="1"/>
  <c r="G173" i="1"/>
  <c r="G176" i="1" s="1"/>
  <c r="K170" i="1"/>
  <c r="J170" i="1"/>
  <c r="I170" i="1"/>
  <c r="H170" i="1"/>
  <c r="G170" i="1"/>
  <c r="K141" i="1"/>
  <c r="J141" i="1"/>
  <c r="I141" i="1"/>
  <c r="H141" i="1"/>
  <c r="G141" i="1"/>
  <c r="K122" i="1"/>
  <c r="J122" i="1"/>
  <c r="I122" i="1"/>
  <c r="H122" i="1"/>
  <c r="G106" i="1"/>
  <c r="K89" i="1"/>
  <c r="K296" i="1" s="1"/>
  <c r="J89" i="1"/>
  <c r="J296" i="1" s="1"/>
  <c r="K79" i="1"/>
  <c r="J79" i="1"/>
  <c r="I79" i="1"/>
  <c r="I104" i="1" s="1"/>
  <c r="H79" i="1"/>
  <c r="H297" i="1" s="1"/>
  <c r="G79" i="1"/>
  <c r="G297" i="1" s="1"/>
  <c r="K74" i="1"/>
  <c r="J74" i="1"/>
  <c r="I74" i="1"/>
  <c r="H74" i="1"/>
  <c r="G74" i="1"/>
  <c r="K69" i="1"/>
  <c r="J69" i="1"/>
  <c r="I69" i="1"/>
  <c r="H69" i="1"/>
  <c r="G69" i="1"/>
  <c r="K57" i="1"/>
  <c r="K63" i="1" s="1"/>
  <c r="J57" i="1"/>
  <c r="J63" i="1" s="1"/>
  <c r="I57" i="1"/>
  <c r="I296" i="1" s="1"/>
  <c r="H57" i="1"/>
  <c r="H296" i="1" s="1"/>
  <c r="G57" i="1"/>
  <c r="G63" i="1" s="1"/>
  <c r="K51" i="1"/>
  <c r="J51" i="1"/>
  <c r="I51" i="1"/>
  <c r="H51" i="1"/>
  <c r="G51" i="1"/>
  <c r="K41" i="1"/>
  <c r="J41" i="1"/>
  <c r="I41" i="1"/>
  <c r="H41" i="1"/>
  <c r="G41" i="1"/>
  <c r="K34" i="1"/>
  <c r="I34" i="1"/>
  <c r="H34" i="1"/>
  <c r="G34" i="1"/>
  <c r="K104" i="1" l="1"/>
  <c r="J104" i="1"/>
  <c r="J292" i="1" s="1"/>
  <c r="G296" i="1"/>
  <c r="L296" i="1" s="1"/>
  <c r="K298" i="1"/>
  <c r="J298" i="1"/>
  <c r="K292" i="1"/>
  <c r="H298" i="1"/>
  <c r="I63" i="1"/>
  <c r="I292" i="1" s="1"/>
  <c r="G104" i="1"/>
  <c r="G122" i="1"/>
  <c r="M122" i="1" s="1"/>
  <c r="I297" i="1"/>
  <c r="I298" i="1" s="1"/>
  <c r="H63" i="1"/>
  <c r="H104" i="1"/>
  <c r="K293" i="2"/>
  <c r="J293" i="2"/>
  <c r="K104" i="2"/>
  <c r="J104" i="2"/>
  <c r="G298" i="1" l="1"/>
  <c r="H292" i="1"/>
  <c r="G292" i="1"/>
  <c r="L297" i="1"/>
  <c r="L298" i="1" s="1"/>
  <c r="H293" i="2"/>
  <c r="H289" i="2"/>
  <c r="H294" i="2"/>
  <c r="I293" i="2"/>
  <c r="G293" i="2"/>
  <c r="I294" i="2"/>
  <c r="G294" i="2"/>
  <c r="J294" i="2" l="1"/>
  <c r="K295" i="2" l="1"/>
  <c r="L294" i="2"/>
  <c r="L293" i="2"/>
  <c r="H295" i="2"/>
  <c r="K294" i="2"/>
  <c r="L295" i="2" l="1"/>
  <c r="K89" i="2"/>
  <c r="J89" i="2"/>
  <c r="J295" i="2" s="1"/>
  <c r="I180" i="2" l="1"/>
  <c r="I295" i="2" s="1"/>
  <c r="K288" i="2" l="1"/>
  <c r="J288" i="2"/>
  <c r="I288" i="2"/>
  <c r="H288" i="2"/>
  <c r="G288" i="2"/>
  <c r="K262" i="2"/>
  <c r="J262" i="2"/>
  <c r="I262" i="2"/>
  <c r="H262" i="2"/>
  <c r="G262" i="2"/>
  <c r="K250" i="2"/>
  <c r="J250" i="2"/>
  <c r="I250" i="2"/>
  <c r="H250" i="2"/>
  <c r="G250" i="2"/>
  <c r="K237" i="2"/>
  <c r="J237" i="2"/>
  <c r="I237" i="2"/>
  <c r="H237" i="2"/>
  <c r="G237" i="2"/>
  <c r="K226" i="2"/>
  <c r="J226" i="2"/>
  <c r="I226" i="2"/>
  <c r="H226" i="2"/>
  <c r="G226" i="2"/>
  <c r="K183" i="2"/>
  <c r="J183" i="2"/>
  <c r="I183" i="2"/>
  <c r="H183" i="2"/>
  <c r="G183" i="2"/>
  <c r="K174" i="2"/>
  <c r="J174" i="2"/>
  <c r="I174" i="2"/>
  <c r="H174" i="2"/>
  <c r="G171" i="2"/>
  <c r="G174" i="2" s="1"/>
  <c r="K168" i="2"/>
  <c r="J168" i="2"/>
  <c r="I168" i="2"/>
  <c r="H168" i="2"/>
  <c r="G168" i="2"/>
  <c r="K139" i="2"/>
  <c r="J139" i="2"/>
  <c r="I139" i="2"/>
  <c r="H139" i="2"/>
  <c r="G139" i="2"/>
  <c r="K120" i="2"/>
  <c r="J120" i="2"/>
  <c r="I120" i="2"/>
  <c r="H120" i="2"/>
  <c r="G106" i="2"/>
  <c r="K79" i="2"/>
  <c r="J79" i="2"/>
  <c r="I79" i="2"/>
  <c r="I104" i="2" s="1"/>
  <c r="H79" i="2"/>
  <c r="H104" i="2" s="1"/>
  <c r="G79" i="2"/>
  <c r="G104" i="2" s="1"/>
  <c r="K74" i="2"/>
  <c r="J74" i="2"/>
  <c r="I74" i="2"/>
  <c r="H74" i="2"/>
  <c r="G74" i="2"/>
  <c r="K69" i="2"/>
  <c r="J69" i="2"/>
  <c r="I69" i="2"/>
  <c r="H69" i="2"/>
  <c r="G69" i="2"/>
  <c r="K57" i="2"/>
  <c r="K63" i="2" s="1"/>
  <c r="J57" i="2"/>
  <c r="J63" i="2" s="1"/>
  <c r="I57" i="2"/>
  <c r="I63" i="2" s="1"/>
  <c r="H57" i="2"/>
  <c r="H63" i="2" s="1"/>
  <c r="G57" i="2"/>
  <c r="G63" i="2" s="1"/>
  <c r="K51" i="2"/>
  <c r="J51" i="2"/>
  <c r="I51" i="2"/>
  <c r="H51" i="2"/>
  <c r="G51" i="2"/>
  <c r="K41" i="2"/>
  <c r="J41" i="2"/>
  <c r="I41" i="2"/>
  <c r="H41" i="2"/>
  <c r="G41" i="2"/>
  <c r="K34" i="2"/>
  <c r="J34" i="2"/>
  <c r="I34" i="2"/>
  <c r="H34" i="2"/>
  <c r="G34" i="2"/>
  <c r="G120" i="2" l="1"/>
  <c r="G295" i="2"/>
  <c r="K289" i="2"/>
  <c r="G289" i="2"/>
  <c r="J289" i="2"/>
  <c r="I289" i="2"/>
  <c r="M120" i="2"/>
  <c r="G214" i="3"/>
  <c r="H214" i="3"/>
  <c r="I214" i="3"/>
  <c r="J214" i="3"/>
  <c r="K214" i="3"/>
  <c r="H171" i="3" l="1"/>
  <c r="I171" i="3"/>
  <c r="J171" i="3"/>
  <c r="K171" i="3"/>
  <c r="G171" i="3"/>
  <c r="G41" i="3" l="1"/>
  <c r="I34" i="3" l="1"/>
  <c r="J34" i="3"/>
  <c r="K34" i="3"/>
  <c r="H34" i="3"/>
  <c r="H238" i="3" l="1"/>
  <c r="I238" i="3"/>
  <c r="J238" i="3"/>
  <c r="K238" i="3"/>
  <c r="G238" i="3"/>
  <c r="H225" i="3"/>
  <c r="I225" i="3"/>
  <c r="J225" i="3"/>
  <c r="K225" i="3"/>
  <c r="H162" i="3"/>
  <c r="I162" i="3"/>
  <c r="J162" i="3"/>
  <c r="K162" i="3"/>
  <c r="H156" i="3"/>
  <c r="I156" i="3"/>
  <c r="J156" i="3"/>
  <c r="K156" i="3"/>
  <c r="H114" i="3"/>
  <c r="I114" i="3"/>
  <c r="J114" i="3"/>
  <c r="K114" i="3"/>
  <c r="H74" i="3"/>
  <c r="I74" i="3"/>
  <c r="J74" i="3"/>
  <c r="K74" i="3"/>
  <c r="H69" i="3"/>
  <c r="I69" i="3"/>
  <c r="J69" i="3"/>
  <c r="K69" i="3"/>
  <c r="H41" i="3"/>
  <c r="I41" i="3"/>
  <c r="J41" i="3"/>
  <c r="K41" i="3"/>
  <c r="H51" i="3"/>
  <c r="I51" i="3"/>
  <c r="J51" i="3"/>
  <c r="K51" i="3"/>
  <c r="G100" i="3" l="1"/>
  <c r="G114" i="3" s="1"/>
  <c r="M114" i="3" s="1"/>
  <c r="G51" i="3" l="1"/>
  <c r="H79" i="3" l="1"/>
  <c r="H98" i="3" s="1"/>
  <c r="I79" i="3"/>
  <c r="I98" i="3" s="1"/>
  <c r="J79" i="3"/>
  <c r="J98" i="3" s="1"/>
  <c r="K79" i="3"/>
  <c r="K98" i="3" s="1"/>
  <c r="G79" i="3"/>
  <c r="G98" i="3" s="1"/>
  <c r="G159" i="3" l="1"/>
  <c r="G162" i="3" s="1"/>
  <c r="G34" i="3" l="1"/>
  <c r="G69" i="3" l="1"/>
  <c r="H57" i="3" l="1"/>
  <c r="H63" i="3" s="1"/>
  <c r="I57" i="3"/>
  <c r="I63" i="3" s="1"/>
  <c r="J57" i="3"/>
  <c r="J63" i="3" s="1"/>
  <c r="K57" i="3"/>
  <c r="K63" i="3" s="1"/>
  <c r="G57" i="3"/>
  <c r="G63" i="3" l="1"/>
  <c r="H250" i="3"/>
  <c r="I250" i="3"/>
  <c r="J250" i="3"/>
  <c r="K250" i="3"/>
  <c r="G250" i="3"/>
  <c r="H276" i="3" l="1"/>
  <c r="I276" i="3"/>
  <c r="J276" i="3"/>
  <c r="K276" i="3"/>
  <c r="G276" i="3"/>
  <c r="G225" i="3" l="1"/>
  <c r="G156" i="3"/>
  <c r="K127" i="3"/>
  <c r="J127" i="3"/>
  <c r="I127" i="3"/>
  <c r="H127" i="3"/>
  <c r="G127" i="3"/>
  <c r="G74" i="3"/>
</calcChain>
</file>

<file path=xl/sharedStrings.xml><?xml version="1.0" encoding="utf-8"?>
<sst xmlns="http://schemas.openxmlformats.org/spreadsheetml/2006/main" count="4273" uniqueCount="636">
  <si>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</si>
  <si>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</si>
  <si>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</si>
  <si>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</si>
  <si>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</si>
  <si>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</si>
  <si>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</si>
  <si>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</si>
  <si>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</si>
  <si>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</si>
  <si>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2021-2025</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</si>
  <si>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</si>
  <si>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</si>
  <si>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</si>
  <si>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</si>
  <si>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</si>
  <si>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</si>
  <si>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</si>
  <si>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</si>
  <si>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</si>
  <si>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</si>
  <si>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</si>
  <si>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</si>
  <si>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</si>
  <si>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</si>
  <si>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</si>
  <si>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</si>
  <si>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</si>
  <si>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</si>
  <si>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</si>
  <si>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</si>
  <si>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</si>
  <si>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</si>
  <si>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</si>
  <si>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</si>
  <si>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</si>
  <si>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</si>
  <si>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</si>
  <si>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</si>
  <si>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</si>
  <si>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</si>
  <si>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</si>
  <si>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</si>
  <si>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</si>
  <si>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</si>
  <si>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</si>
  <si>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</si>
  <si>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</si>
  <si>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</si>
  <si>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</si>
  <si>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</si>
  <si>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</si>
  <si>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</si>
  <si>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</si>
  <si>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</si>
  <si>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</si>
  <si>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</si>
  <si>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</si>
  <si>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</si>
  <si>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</si>
  <si>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</si>
  <si>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</si>
  <si>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</si>
  <si>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</si>
  <si>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</si>
  <si>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</si>
  <si>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</si>
  <si>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</si>
  <si>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</si>
  <si>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</si>
  <si>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</si>
  <si>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</si>
  <si>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</si>
  <si>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</si>
  <si>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</si>
  <si>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</si>
  <si>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</si>
  <si>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</si>
  <si>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</si>
  <si>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Забезпечення соціальної підтримки учасників АТО/ООС, членів їх сімей та сімей, загиблих учасників АТО/ООС</t>
  </si>
  <si>
    <t>Визначення соціально-побутових потреб сімей загиблих (постраждалих) учасників АТО/ООС з метою їх задоволення</t>
  </si>
  <si>
    <t>Надання психологічних послуг учасникам АТО/ООС та членам сімей загиблих учасників АТО/ООС</t>
  </si>
  <si>
    <t>Надання юридичних послуг учасникам АТО/ООС та членам сімей загиблих учасників АТО/ООС</t>
  </si>
  <si>
    <t>Надання соціальних послуг одиноким батькам, діти яких загинули під час проведення АТО/ООС</t>
  </si>
  <si>
    <t>Додаткова підтримка учасників АТО/ООС та членів сімей загиблих учасників АТО/ООС</t>
  </si>
  <si>
    <t>Поліпшення житлових умов учасників АТ/ООС та членів сімей загиблих учасників АТО/ООС</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</si>
  <si>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</si>
  <si>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</si>
  <si>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</si>
  <si>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</si>
  <si>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Додаткова  підтримка сімей загиблих учасників АТО/ООС</t>
  </si>
  <si>
    <t xml:space="preserve">Увічнення пам'яті про
загиблих (померлих) учасників АТО/ООС
</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</si>
  <si>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</si>
  <si>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</si>
  <si>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</si>
  <si>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</si>
  <si>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</si>
  <si>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</si>
  <si>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</si>
  <si>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</si>
  <si>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</si>
  <si>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</si>
  <si>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</si>
  <si>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</si>
  <si>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</si>
  <si>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</si>
  <si>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</si>
  <si>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</si>
  <si>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</si>
  <si>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</si>
  <si>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</si>
  <si>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</si>
  <si>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</si>
  <si>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</si>
  <si>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</si>
  <si>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</si>
  <si>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</si>
  <si>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</si>
  <si>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</si>
  <si>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</si>
  <si>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</si>
  <si>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</si>
  <si>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</si>
  <si>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</si>
  <si>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</si>
  <si>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</si>
  <si>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</si>
  <si>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</si>
  <si>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</si>
  <si>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</si>
  <si>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</si>
  <si>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</si>
  <si>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</si>
  <si>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</si>
  <si>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</si>
  <si>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</si>
  <si>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</si>
  <si>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</si>
  <si>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</si>
  <si>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</si>
  <si>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</si>
  <si>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</si>
  <si>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</si>
  <si>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</si>
  <si>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</si>
  <si>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</si>
  <si>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</si>
  <si>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</si>
  <si>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</si>
  <si>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</si>
  <si>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</si>
  <si>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</si>
  <si>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</si>
  <si>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</si>
  <si>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</si>
  <si>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</si>
  <si>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</si>
  <si>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</si>
  <si>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</si>
  <si>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</si>
  <si>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</si>
  <si>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</si>
  <si>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</si>
  <si>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</si>
  <si>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</si>
  <si>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</si>
  <si>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</si>
  <si>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</si>
  <si>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</si>
  <si>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</si>
  <si>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</si>
  <si>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</si>
  <si>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</si>
  <si>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</si>
  <si>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</si>
  <si>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10.6. Забезпечити надання профорієнтаційних послуг</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</si>
  <si>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</si>
  <si>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</si>
  <si>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</si>
  <si>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</si>
  <si>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</si>
  <si>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</si>
  <si>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</si>
  <si>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</si>
  <si>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</si>
  <si>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 xml:space="preserve">13.3. Забезпечити надання комплексу  соціальних послуг учасникам АТО/ООС, членам сімей загиблих  (поранених) учасників АТО/ООС </t>
  </si>
  <si>
    <t>13.3.1. Надання психологічної допомоги учасникам АТО/ООС та членам сімей загиблих учасників АТО/ООС</t>
  </si>
  <si>
    <t>13.3.2. Надання безоплатної правової допомоги щодо захисту прав учасників АТО/ООС та членів сімей загиблих учасників АТО/ООС</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</si>
  <si>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</si>
  <si>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</si>
  <si>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</si>
  <si>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</si>
  <si>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</si>
  <si>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</si>
  <si>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 Забезпечення безкоштовним оздоровленням (відпочинком) дітей із сімей учасників  АТО/ООС</t>
  </si>
  <si>
    <t>13.7.1.1. Оздоровлення дітей на місцевій базі</t>
  </si>
  <si>
    <t xml:space="preserve">13.8.
Забезпечити надання додаткових гарантій дітям учасників АТО/ООС та із сімей загиблих учасників АТО/ООС 
</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</si>
  <si>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</si>
  <si>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</si>
  <si>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</si>
  <si>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</si>
  <si>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</si>
  <si>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</si>
  <si>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які її потребують</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</si>
  <si>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</si>
  <si>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</si>
  <si>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13.12.1. Забезпечення поховання загиблих учасників АТО/ООС</t>
  </si>
  <si>
    <t xml:space="preserve">13.13.Увічнити пам’ять про загиблих (померлих) учасників АТО/ООС
</t>
  </si>
  <si>
    <t>13.13.1. Встановлення пам’ятних знаків, меморіальних дошок загиблим (померлим) учасникам АТО/ООС та урочисте їх відкриття</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</si>
  <si>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</si>
  <si>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13.13.3. Створення у музейних, бібліотечних закладах тематичних виставок, експозицій, у тому числі фотовиставок, присвячених героїзму учасників АТО/ООС</t>
  </si>
  <si>
    <t xml:space="preserve">13.13.4. Розгляд питання щодо присвоєння навчальним закладам імен загиблих за незалежність і територіальну цілісність України </t>
  </si>
  <si>
    <t>13.13.5. Створення меморіального комплексу на честь захисників України, які брали участь в проведенні АТО/ООС</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</si>
  <si>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</si>
  <si>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</si>
  <si>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</si>
  <si>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</si>
  <si>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</si>
  <si>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</si>
  <si>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</si>
  <si>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</si>
  <si>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</si>
  <si>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</si>
  <si>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</si>
  <si>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</si>
  <si>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</si>
  <si>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</si>
  <si>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</si>
  <si>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</si>
  <si>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</si>
  <si>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</si>
  <si>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</si>
  <si>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</si>
  <si>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</si>
  <si>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</si>
  <si>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</si>
  <si>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</si>
  <si>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</si>
  <si>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</si>
  <si>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</si>
  <si>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</si>
  <si>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</si>
  <si>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</si>
  <si>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</si>
  <si>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</si>
  <si>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</si>
  <si>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</si>
  <si>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</si>
  <si>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</si>
  <si>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</si>
  <si>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</si>
  <si>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</si>
  <si>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</si>
  <si>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</si>
  <si>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</si>
  <si>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</si>
  <si>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</si>
  <si>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</si>
  <si>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</si>
  <si>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</si>
  <si>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</si>
  <si>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</si>
  <si>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</si>
  <si>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Департамент соціальної політики Житомирської міської ради,  ЖОГО "Милосердя"</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</si>
  <si>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</si>
  <si>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</si>
  <si>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</si>
  <si>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 xml:space="preserve">Державний бюджет   </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</si>
  <si>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</si>
  <si>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</si>
  <si>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</si>
  <si>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</si>
  <si>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</si>
  <si>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</si>
  <si>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</si>
  <si>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</si>
  <si>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</si>
  <si>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</si>
  <si>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</si>
  <si>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</si>
  <si>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</si>
  <si>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</si>
  <si>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</si>
  <si>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</si>
  <si>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</si>
  <si>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</si>
  <si>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</si>
  <si>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</si>
  <si>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13.1.1. Створення реєстру осіб та обліку одержувачів послуг і допомог, наданих з бюджетів усіх рівнів та інших джерел фінансування</t>
  </si>
  <si>
    <t>13.1.2. Визначення соціально-побутових потреб сімей загиблих (постраждалих) учасників АТО/ООС (заповнення соціального паспорта)</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</si>
  <si>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</si>
  <si>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</si>
  <si>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</si>
  <si>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</si>
  <si>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</si>
  <si>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</si>
  <si>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</si>
  <si>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</si>
  <si>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</si>
  <si>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</si>
  <si>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</si>
  <si>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</si>
  <si>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</si>
  <si>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</si>
  <si>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</si>
  <si>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1.1.Забезпечити надання адресних соціальних допомог</t>
  </si>
  <si>
    <t>Джерела фінансування</t>
  </si>
  <si>
    <t>9.7.Забезпечити надання транспортних соціальних послуг автомобілем соціальне авто</t>
  </si>
  <si>
    <t xml:space="preserve">9.6.Здійснювати контроль за дотриманням ДБН щодо безперешкодного доступу </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</si>
  <si>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</si>
  <si>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</si>
  <si>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</si>
  <si>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</si>
  <si>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</si>
  <si>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</si>
  <si>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</si>
  <si>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</si>
  <si>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</si>
  <si>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</si>
  <si>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</si>
  <si>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</si>
  <si>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</si>
  <si>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</si>
  <si>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</si>
  <si>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</si>
  <si>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</si>
  <si>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</si>
  <si>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</si>
  <si>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</si>
  <si>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</si>
  <si>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</si>
  <si>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</si>
  <si>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</si>
  <si>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</si>
  <si>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</si>
  <si>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</si>
  <si>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</si>
  <si>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</si>
  <si>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</si>
  <si>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</si>
  <si>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</si>
  <si>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</si>
  <si>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</si>
  <si>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</si>
  <si>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</si>
  <si>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</si>
  <si>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</si>
  <si>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</si>
  <si>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</si>
  <si>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</si>
  <si>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</si>
  <si>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</si>
  <si>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</si>
  <si>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</si>
  <si>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</si>
  <si>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</si>
  <si>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</si>
  <si>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</si>
  <si>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</si>
  <si>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Директор департаменту соціальної                                        політики Житомирської міської ради</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</si>
  <si>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</si>
  <si>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</si>
  <si>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</si>
  <si>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</si>
  <si>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Напрямки діяльності, завдання та заходи реалізації Комплексної Програми соціального захисту населення Житомирської міської територіальної громади на 2021-2025 роки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</si>
  <si>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</si>
  <si>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</si>
  <si>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</si>
  <si>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</si>
  <si>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</si>
  <si>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</si>
  <si>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</si>
  <si>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</si>
  <si>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</si>
  <si>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</si>
  <si>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4.3.2 Проведення компенсаційних виплат на пільговий проїзд автомобільним транспортом окремим категоріям громадян-мешканцям Житомирської міської територіальної громади</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</si>
  <si>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</si>
  <si>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</si>
  <si>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</si>
  <si>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</si>
  <si>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</si>
  <si>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</si>
  <si>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</si>
  <si>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</si>
  <si>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</si>
  <si>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</si>
  <si>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</si>
  <si>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8.3.1. Надання фінансової та організаційної підтримки на реалізацію соціальних проєктів громадськими та благодійними об'єднаннями Житомирської міської  територіальної громади, спрямованих на допомогу малозахищеним верствам населення, на залучення їх до активного способу життя та довголіття</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</si>
  <si>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</si>
  <si>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</si>
  <si>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</si>
  <si>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</si>
  <si>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</si>
  <si>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</si>
  <si>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</si>
  <si>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</si>
  <si>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</si>
  <si>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</si>
  <si>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</si>
  <si>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</si>
  <si>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</si>
  <si>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</si>
  <si>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</si>
  <si>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</si>
  <si>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</si>
  <si>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</si>
  <si>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</si>
  <si>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Вікторія КРАСНОПІР</t>
  </si>
  <si>
    <t>1.1.15.Надання  фінансової допомоги члену Національної збірної команди України з триатлону Єлістратовій Ю.О. для забезпечення участі у міжнародних змаганнях</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</si>
  <si>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</si>
  <si>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</si>
  <si>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</si>
  <si>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</si>
  <si>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</si>
  <si>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</si>
  <si>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</si>
  <si>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</si>
  <si>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</si>
  <si>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3.1.1. Надання одноразової соціальної матеріальної допомоги Почесним громадянам міста Житомира та неповнолітнім дітям померлого Почесного громадянина до досягнення ними повноліття</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</si>
  <si>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</si>
  <si>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</si>
  <si>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</si>
  <si>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</si>
  <si>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</si>
  <si>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</si>
  <si>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</si>
  <si>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</si>
  <si>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</si>
  <si>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</si>
  <si>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</si>
  <si>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</si>
  <si>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</si>
  <si>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</si>
  <si>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</si>
  <si>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</si>
  <si>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 xml:space="preserve">1.1.10. Надання адресної соціальної матеріальної допомоги на поховання окремих категорій громадян
</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</si>
  <si>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</si>
  <si>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</si>
  <si>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</si>
  <si>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</si>
  <si>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2022-2025</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</si>
  <si>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</si>
  <si>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</si>
  <si>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</si>
  <si>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</si>
  <si>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</si>
  <si>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</si>
  <si>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7.3.5. Участь у організації створення та функціонування  патронатних сімей</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</si>
  <si>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</si>
  <si>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</si>
  <si>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</si>
  <si>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</si>
  <si>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8.1.1. Надання фінансової підтримки громадським об'єднанням ветеранів та осіб з інвалідністю Житомирської міської територіальної громади  на реалізацію проєктів (заходів) соціального спрямування (за результатами конкурсу), в т.ч.</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</si>
  <si>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</si>
  <si>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</si>
  <si>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</si>
  <si>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</si>
  <si>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</si>
  <si>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</si>
  <si>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</si>
  <si>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</si>
  <si>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</si>
  <si>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</si>
  <si>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департамент соціальної політики міської ради, громадські об' єднання (за згодою)</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</si>
  <si>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</si>
  <si>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</si>
  <si>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</si>
  <si>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</si>
  <si>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</si>
  <si>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</si>
  <si>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 xml:space="preserve">13.2.1. Надання адресної соціальної матеріальної
допомоги учасникам антитерористичної операції/операції об'єднаних сил
</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</si>
  <si>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</si>
  <si>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</si>
  <si>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</si>
  <si>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</si>
  <si>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</si>
  <si>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</si>
  <si>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</si>
  <si>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</si>
  <si>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</si>
  <si>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</si>
  <si>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Віктор КЛІМІНСЬКИЙ</t>
  </si>
  <si>
    <t>Секретар міської ради</t>
  </si>
  <si>
    <t>12.1.Забезпечити виплати адресної соціальної допомоги деяким особам  для покриття витрат на проживання</t>
  </si>
  <si>
    <t>11.1. Забезпечити надання адресної соціальної матеріальної допомоги батькам-вихователям дитячих будинків сімейного типу</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</si>
  <si>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Захисників/Захисниць України та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зокрема в зоні АТО/ООС під час безпосередньої участі в ній, в розмірі 100,0 тис.грн.
</t>
  </si>
  <si>
    <t>2021-2022</t>
  </si>
  <si>
    <t>Поліпшення житлових умов військовослужбовців, представників правоохоронних органів та інших формувань Житомирської міської територіальної громади</t>
  </si>
  <si>
    <t>2022-2023</t>
  </si>
  <si>
    <t>ВСЬОГО</t>
  </si>
  <si>
    <t xml:space="preserve">13.4.1. Звільнення від сплати житлово-комунальних послуг членів сімей загиблих (померлих) учасників АТО/ООС, Захисників/Захисниць України (50% відшкодування з місцевого бюджету)
</t>
  </si>
  <si>
    <t xml:space="preserve">Поліпшення соціального захисту сімей загиблих (померлих) учасників АТО/ООС, Захисників/Захисниць України
</t>
  </si>
  <si>
    <t>Виконавчий комітет Житомирської міської ради, Дієцезіальний благодійний фонд "Карітас-Спес" Київсько-Житомирської дієцезії Римсько-Католицької церкви в Україні, департамент соціальної політики Житомирської міської ради, управління соціального захисту населення Богунського та Корольовського районів ДСП ЖМР</t>
  </si>
  <si>
    <t>13.6.4.Грошова компенсація за належні для отримання жилі приміщення військовослужбовцям, представникам правоохоронних органів та інших формувань, що функціонують на території Житомирської міської територіальної громади</t>
  </si>
  <si>
    <t>Вшанування пам'яті осіб, які загинули при захисті Батьківщини</t>
  </si>
  <si>
    <t>13.14.4. Надання одноразової грошової допомоги в разі загибелі (смерті) або інвалідності деяких категорій осіб відповідно до Закону України "Про статус ветеранів війни, гарантії їх соціального захисту"</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</si>
  <si>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</si>
  <si>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</si>
  <si>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</si>
  <si>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</si>
  <si>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</si>
  <si>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</si>
  <si>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</si>
  <si>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</si>
  <si>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</si>
  <si>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</si>
  <si>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</si>
  <si>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згодою),департамент соціальної політики Житомирської  міської ради
</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</si>
  <si>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</si>
  <si>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осіб з інвалідністю",
Комунальні підприємства , інші
</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</si>
  <si>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</si>
  <si>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10.5.1. Проведення семінарів, тренінгів та інших заходів, спрямованих на вирішення питання зайнятості молоді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</si>
  <si>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</si>
  <si>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 xml:space="preserve">12.2.4.Відшкодування витрат виконавчому комітету міської ради за електроенергію, водопостачання та водовідведення для безкоштовного харчування внутрішньо переміщених осіб та вразливих груп населення, спожиті в рамках проєкту "Соціальна кухня" згідно з договором про співпрацю між виконавчим комітетом Житомирської міської ради та Дієцезіальним благодійним фондом "Карітас-Спес" Київсько-Житомирської дієцезії Римсько-Католицької церкви в Україні </t>
  </si>
  <si>
    <t>13.2. Підвищення рівня соціального захисту учасників АТО/ООС, Захисників та Захисниць України, членів їх сімей</t>
  </si>
  <si>
    <t xml:space="preserve">Забезпечення соціальної підтримки учасників АТО/ООС, Захисників та Захисниць України, членів їх сімей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</si>
  <si>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</si>
  <si>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</si>
  <si>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Виконавчий комітет Житомирської міської ради , служба (управління) у справах дітей Житомирської міської ради,  департамент соціальної політики Житомирської міської ради</t>
  </si>
  <si>
    <t>Управління капітального будівництва Житомирської міської ради,  департамент соціальної політики Житомирської міської ради</t>
  </si>
  <si>
    <t>Управління з розвитку села Вереси Житомирської міської ради,                                                       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</si>
  <si>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</si>
  <si>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</si>
  <si>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</si>
  <si>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</si>
  <si>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</si>
  <si>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</si>
  <si>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</si>
  <si>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</si>
  <si>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7.3.13.Придбання квіткової, подарункової та іншої продукції для проведення заходів, пов'язаних із вшануванням пам'яті осіб, які загинули при захисті Батьківщини внаслідок збройної агресії російської федерації, в т.ч. продукції для проведення ритуальних заходів у зв'язку з похованням цих осіб, інші видатки, спрямовані на підтримку сімей загиблих/померлих від поранень, вшанування та підтримка Захисників та Захисниць України тощо
</t>
  </si>
  <si>
    <r>
      <t>12.2.</t>
    </r>
    <r>
      <rPr>
        <sz val="18"/>
        <rFont val="Times New Roman"/>
        <family val="1"/>
        <charset val="204"/>
      </rPr>
      <t>Забезпечити</t>
    </r>
    <r>
      <rPr>
        <sz val="19"/>
        <rFont val="Times New Roman"/>
        <family val="1"/>
        <charset val="204"/>
      </rPr>
      <t xml:space="preserve"> додаткову підтримку внутрішньо переміщених осіб</t>
    </r>
  </si>
  <si>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БО«Комплексний заклад соціального захисту для осіб, що потрапили в складні життєві обставини» (за згодою)
</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</si>
  <si>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</si>
  <si>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13. Забезпечення підтримки учасників АТО/ООС, Захисників і Захисниць України та членів сімей загиблих учасників АТО/ООС, Захисників і Захисниць України</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</si>
  <si>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автомобільним транспортом</t>
  </si>
  <si>
    <t>13.1. Визначити потреби сімей учасників АТО/ООС, Захисників і Захисниць України та сімей загиблих учасників АТО/ООС, Захисників і Захисниць України</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</si>
  <si>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</si>
  <si>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13.7.1.2. Оздоровлення дітей у ДК «Артек Буковель» та «Молода гвардія»</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</si>
  <si>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</si>
  <si>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7.5"/>
        <rFont val="Times New Roman"/>
        <family val="1"/>
        <charset val="204"/>
      </rPr>
      <t xml:space="preserve"> в т.ч.</t>
    </r>
  </si>
  <si>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</si>
  <si>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</si>
  <si>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Департамент соціальної політики Житомирської міської ради, ЖОГО "Милосердя"</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</si>
  <si>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</si>
  <si>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</si>
  <si>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7.3.1.Утримання Житомирського міського центру соціальних служб міської ради, в т.ч.</t>
  </si>
  <si>
    <t>7.3.1.1. Здійснення заходів за рахунок коштів, передбачених для забезпечення потреб виборчого округу</t>
  </si>
  <si>
    <t xml:space="preserve">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 Проведення заходів, пов'язаних з вшануванням пам'яті осіб, які загинули при захисті Батьківщини </t>
  </si>
  <si>
    <r>
      <t xml:space="preserve">Місцевий бюджет, </t>
    </r>
    <r>
      <rPr>
        <sz val="14"/>
        <rFont val="Times New Roman"/>
        <family val="1"/>
        <charset val="204"/>
      </rPr>
      <t>Програма національного спротиву Житомирської міської територіальної громади на 2022-2023 роки</t>
    </r>
  </si>
  <si>
    <t>3.1.3. Надання щомісячної грошової компенсації витрат на автомобільне паливо особам, які мають особливі  заслуги перед Батьківщиною</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</si>
  <si>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</si>
  <si>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7.1.Забезпечити соціальними послугами громадян похилого віку, осіб з інвалідністю, одиноких непрацездатних громадян, а також громадян, які перебувають у складних життєвих обставинах і потребують підтримки та сторонньої допомоги</t>
  </si>
  <si>
    <t>7.2.Забезпечити надання реабілітаційних та соціальних послуг дітям з інвалідністю та дітям, які мають порушення розвитку або в яких є ризик виникнення таких порушень, і їхнім сім'ям</t>
  </si>
  <si>
    <t>Управління транспорту і зв'язку Житомирської міської ради,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 перевізники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</si>
  <si>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</si>
  <si>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Департамент соціальної політики Житомирської міської ради, управління у справах ветеранів війни міської ради</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</si>
  <si>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громадські та благодійні об'єднання
(за згодою), управління у справах ветеранів війни міської ради
</t>
  </si>
  <si>
    <t xml:space="preserve">Департамент соціальної політики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</si>
  <si>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Житомирський місцевий центр з надання безоплатної вторинної правової допомоги (за згодою) , управління у справах ветеранів війни міської ради
</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</si>
  <si>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управління у справах ветеранів війни міської ради</t>
  </si>
  <si>
    <t>Департамент містобудування та земельних відносин Житомирської  міської ради, управління у справах ветеранів війни міської ради</t>
  </si>
  <si>
    <t xml:space="preserve">Відділ по обліку та розподілу жилої площі Житомирської міської ради, управління у справах ветеранів війни міської ради
</t>
  </si>
  <si>
    <t xml:space="preserve">Управління сім’ї, молоді та спорту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</si>
  <si>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Департамент освіти Житомирської  міської ради, управління у справах ветеранів війни міської ради</t>
  </si>
  <si>
    <t>Департамент освіти Житомирської міської ради, управління у справах ветеранів війни міської ради</t>
  </si>
  <si>
    <t>Управління охорони здоров’я Житомирської міської ради, управління у справах ветеранів війни міської ради</t>
  </si>
  <si>
    <t xml:space="preserve">Міський центр соціальних служб для сім’ї, дітей та молоді,
управління по зв’язках з громадськістю Житомирської міської ради, управління у справах ветеранів війни міської ради
</t>
  </si>
  <si>
    <t xml:space="preserve">Житомирський міський центр зайнятості 
(за згодою), управління у справах ветеранів війни міської ради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</si>
  <si>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управління у справах ветеранів війни міської ради
</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</si>
  <si>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</si>
  <si>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 xml:space="preserve">Департамент містобудування та земельних відносин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</si>
  <si>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Управління культури Житомирської міської ради, управління у справах ветеранів війни міської ради</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</si>
  <si>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у справах ветеранів війни міської ради
</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</si>
  <si>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</si>
  <si>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7.4. Забезпечити належне отримання соціальних послуг</t>
  </si>
  <si>
    <t>Створення сприятливих умов для отримання соціальних послуг</t>
  </si>
  <si>
    <t>7.4.1.Проведення визначення потреб населення громади у соціальних послугах</t>
  </si>
  <si>
    <t>7.4.2. Організація надання базових соціальних послуг</t>
  </si>
  <si>
    <t>7.4.3. Створення доступного інформаційного середовища з питань соціальної підтримки та надання соціальних послуг населенню громади</t>
  </si>
  <si>
    <t>7.4.4. Забезпечення можливості оформлення отримання соціальних послуг в "режимі онлайн"</t>
  </si>
  <si>
    <t>Забезпечення соціальної підтримки учасників АТО/ООС, Захисників і Захисниць України,членів їх сімей та сімей, загиблих учасників АТО/ООС,Захисників і Захисниць України</t>
  </si>
  <si>
    <t>13.1.2. Визначення соціально-побутових потреб сімей загиблих (постраждалих) учасників АТО/ООС, Захисників і Захисниць України (заповнення соціального паспорта)</t>
  </si>
  <si>
    <t>Визначення соціально-побутових потреб сімей загиблих (постраждалих) учасників АТО/ООС, Захисників і Захисниць України з метою їх задоволення</t>
  </si>
  <si>
    <t>13.3. Забезпечити надання комплексу  соціальних послуг учасникам АТО/ООС, Захисникам і Захисницям України,членам сімей загиблих  (поранених) учасників АТО/ООС, Захисників і Захисниць України</t>
  </si>
  <si>
    <t>13.3.1. Надання психологічної допомоги учасникам АТО/ООС, Захисникам і Захисницям України, та членам сімей загиблих учасників АТО/ООС</t>
  </si>
  <si>
    <t>13.3.2. Надання безоплатної правової допомоги щодо захисту прав учасників АТО/ООС, Захисників і Захисниць України та членів сімей загиблих учасників АТО/ООС, Захисників і Захисниць України</t>
  </si>
  <si>
    <t>Надання психологічних послуг учасникам АТО/ООС, Захисникам і Захисницям України та членам сімей загиблих учасників АТО/ООС, Захисників і Захисниць України</t>
  </si>
  <si>
    <t>Надання юридичних послуг учасникам АТО/ООС, Захисникам і Захисницям України та членам сімей загиблих учасників АТО/ООС, Захисників і Захисниць України</t>
  </si>
  <si>
    <t>13.7.1. Забезпечення безкоштовним оздоровленням (відпочинком) дітей із сімей учасників  АТО/ООС, Захисників і Захисниць України</t>
  </si>
  <si>
    <t xml:space="preserve">13.8.
Забезпечити надання додаткових гарантій дітям учасників АТО/ООС, Захисників і Захисниць України та із сімей загиблих учасників АТО/ООС , Захисників і Захисниць України
</t>
  </si>
  <si>
    <t>Поліпшення соціального захисту сімей учасників АТО/ООС, Захисників і Захисниць України та членів сімей загиблих учасників АТО/ООС, Захисників і Захисниць України</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</si>
  <si>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Захисників і Захисниць України, які її потребують</t>
  </si>
  <si>
    <t>13.12.1. Забезпечення поховання загиблих учасників АТО/ООС, Захисників і Захисниць України</t>
  </si>
  <si>
    <t>Додаткова  підтримка сімей загиблих учасників АТО/ООС, Захисників і Захисниць України</t>
  </si>
  <si>
    <t xml:space="preserve">13.13.Увічнити пам’ять про загиблих (померлих) учасників АТО/ООС, Захисників і Захисниць України
</t>
  </si>
  <si>
    <t>13.13.1. Встановлення пам’ятних знаків, меморіальних дошок загиблим (померлим) учасникам АТО/ООС, Захисникам і Захисницям України, та урочисте їх відкриття</t>
  </si>
  <si>
    <t xml:space="preserve">Увічнення пам'яті про
загиблих (померлих) учасників АТО/ООС, Захисників і Захисниць України
</t>
  </si>
  <si>
    <t>13.13.3. Створення у музейних, бібліотечних закладах тематичних виставок, експозицій, у тому числі фотовиставок, присвячених героїзму учасників АТО/ООС, Захисників і Захисниць України</t>
  </si>
  <si>
    <t>13.13.5. Створення меморіального комплексу на честь Захисників і Захисниць України, учасників АТО/ООС</t>
  </si>
  <si>
    <t>9.8.  Впровадження Єдиної інформаційної системи соціальної сфери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</si>
  <si>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</si>
  <si>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Надання доступних цифрових послуг</t>
  </si>
  <si>
    <t>9.9. Запровадження системи раннього втручання</t>
  </si>
  <si>
    <t xml:space="preserve">Підвищення рівня здоров’я та забезпечення фізичної активності </t>
  </si>
  <si>
    <t>Департамент соціальної політики Житомирської міської ради, Центр комплексної реабілітації дітей з інвалідністю</t>
  </si>
  <si>
    <t>9.8.2. Наповнення Реєстру надавачів та отримувачів соціальних послуг Єдиної інформаційної системи соціальної сфери</t>
  </si>
  <si>
    <t xml:space="preserve">9.8.1. Функціонування промислового середовища Єдиної інформаційної системи соціальної сфери з метою автоматизації надання державної допомоги
</t>
  </si>
  <si>
    <t>9.8.3. Інтеграція функціоналу Централізованого банку даних з проблем інвалідності до складу Єдиної інформаційної системи соціальної сфери</t>
  </si>
  <si>
    <t>9.9.1. Визначення щороку              (1 квартал поточного року) потреб населення Житомирської міської територіальної громади  в послузі раннього втручання</t>
  </si>
  <si>
    <t>9.9.2. Розроблення за результатами визначення потреб населення Житомирської міської територіальної громади в послузі раннього втручання заходів щодо утворення центрів (служб, відділень) раннього втручання на базі діючої мережі закладів з урахуванням потреб та фінансових можливостей Житомирської міської територіальної громади</t>
  </si>
  <si>
    <t>9.9.3. Проведення щорічного моніторингу та оцінювання якості послуги раннього втручання, що вже надається</t>
  </si>
  <si>
    <r>
      <rPr>
        <sz val="14"/>
        <rFont val="Times New Roman"/>
        <family val="1"/>
        <charset val="204"/>
      </rPr>
      <t>Місцевий бюджет</t>
    </r>
    <r>
      <rPr>
        <sz val="18.5"/>
        <rFont val="Times New Roman"/>
        <family val="1"/>
        <charset val="204"/>
      </rPr>
      <t xml:space="preserve">, </t>
    </r>
    <r>
      <rPr>
        <sz val="14"/>
        <rFont val="Times New Roman"/>
        <family val="1"/>
        <charset val="204"/>
      </rPr>
      <t>Програма національного спротиву Житомирської міської територіальної громади на 2022-2023 роки</t>
    </r>
  </si>
  <si>
    <t>7.3.5. Участь у організації створення та функціонування  патронатних сімей в т.ч.</t>
  </si>
  <si>
    <t>забезпечення виплати поворотної фінансової допомоги (резервних коштів) патронатним вихователям</t>
  </si>
  <si>
    <t>Житомирський міський центр соціальних служб міської ради, служба (управління) у справах дітей, департамент соціальної політики міської ради,  управління соціального захисту населення Богунського району, управління соціального захисту населення Корольовського району ДСП ЖМР, громадські об' єднання (за згодою)</t>
  </si>
  <si>
    <t>місцевий</t>
  </si>
  <si>
    <t>державний</t>
  </si>
  <si>
    <t>Галина ШИМАНСЬКА</t>
  </si>
  <si>
    <t>7.3.14. Придбання меблів, побутової техніки та інших предметів тривалого вжитку для облаштування новостворених та внутрішньо переміщених дитячих будинків сімейного типу (відповідно до потреби)</t>
  </si>
  <si>
    <t>Житомирський міський центр соціальних служб міської ради, служба (управління) у справах дітей, департамент соціальної політики міської ради</t>
  </si>
  <si>
    <t>Створення комфортних умов для функціонування дитячих будинків сімейного типу</t>
  </si>
  <si>
    <t>Житомирська обласна спілка учасників бойових дій та осіб з інвалідністю внаслідок війни "Українська військова організація</t>
  </si>
  <si>
    <t>Громадська організація "БратуБрат"</t>
  </si>
  <si>
    <t>3.1.1. Надання одноразової грошової виплати Почесним громадянам міста Житомира та неповнолітнім дітям померлого Почесного громадянина до досягнення ними повноліття</t>
  </si>
  <si>
    <t>Департамент соціальної політики Житомирської міської ради, управління у справах ветеранів війни міської ради, Міський центр соціальних служб</t>
  </si>
  <si>
    <t>Департамент соціальної політики Житомирської міської ради, управління у справах ветеранів війни міської ради, Житомирський міський центр соціальних служб міської ради</t>
  </si>
  <si>
    <t>13.14.7.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</si>
  <si>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Підтримка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</si>
  <si>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8.1.1. Надання фінансової підтримки громадським організаціям ветеранів та осіб з інвалідністю Житомирської міської територіальної громади на виконання (реалізацію) програм (проєктів, заходів) соціального спрямування (за результатами конкурсу)</t>
  </si>
  <si>
    <t>забезпечення виплати поворотної фінансової допомоги патронатним вихователям</t>
  </si>
  <si>
    <t xml:space="preserve">1.1.10. Надання адресної соціальної матеріальної допомоги на поховання окремих категорій громадян в т.ч. на поховання військовослужбовців, які брали участь у здійснені заходів, необхідних для забезпечення оборони України, захисту безпеки населення та інтересів держави шляхом відшкодування витрат КП "Спеціалізований комбінат комунально-побутового обслуговування" Житомирської міської ради
</t>
  </si>
  <si>
    <t>4.3.2 Проведення компенсаційних виплат на пільговий проїзд автомобільним транспортом окремих категорій громадян-мешканців Житомирської міської територіальної громади</t>
  </si>
  <si>
    <t>8.3.1. Надання фінансової  підтримки  на реалізацію тематичних суспільно корисних соціальних проєктів громадськими та благодійними організаціями Житомирської міської територіальної громади, спрямованих на допомогу ветеранам війни та членам сімей  загиблих (померлих) ветеранів війни та Захисників і Захисниць України, внутрішньо переміщеним особам, малозахищеним верствам населення,  залучення їх до активного способу життя</t>
  </si>
  <si>
    <r>
      <t xml:space="preserve">9.6.Здійснювати контроль за дотриманням ДБН щодо </t>
    </r>
    <r>
      <rPr>
        <sz val="17"/>
        <rFont val="Times New Roman"/>
        <family val="1"/>
        <charset val="204"/>
      </rPr>
      <t>безперешкодного</t>
    </r>
    <r>
      <rPr>
        <sz val="19"/>
        <rFont val="Times New Roman"/>
        <family val="1"/>
        <charset val="204"/>
      </rPr>
      <t xml:space="preserve"> доступу </t>
    </r>
  </si>
  <si>
    <r>
      <rPr>
        <sz val="18"/>
        <rFont val="Times New Roman"/>
        <family val="1"/>
        <charset val="204"/>
      </rPr>
      <t xml:space="preserve">10.6. Забезпечити надання </t>
    </r>
    <r>
      <rPr>
        <sz val="16"/>
        <rFont val="Times New Roman"/>
        <family val="1"/>
        <charset val="204"/>
      </rPr>
      <t>профорієнтаційних</t>
    </r>
    <r>
      <rPr>
        <sz val="19"/>
        <rFont val="Times New Roman"/>
        <family val="1"/>
        <charset val="204"/>
      </rPr>
      <t xml:space="preserve"> </t>
    </r>
    <r>
      <rPr>
        <sz val="18"/>
        <rFont val="Times New Roman"/>
        <family val="1"/>
        <charset val="204"/>
      </rPr>
      <t>послуг</t>
    </r>
  </si>
  <si>
    <r>
      <t>1.1.15.Надання  фінансової допомоги члену Національної збірної команди України з триатлону</t>
    </r>
    <r>
      <rPr>
        <sz val="16"/>
        <rFont val="Times New Roman"/>
        <family val="1"/>
        <charset val="204"/>
      </rPr>
      <t xml:space="preserve"> Єлістратовій Ю.О.</t>
    </r>
    <r>
      <rPr>
        <sz val="17"/>
        <rFont val="Times New Roman"/>
        <family val="1"/>
        <charset val="204"/>
      </rPr>
      <t xml:space="preserve"> для забезпечення участі у міжнародних змаганнях</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</si>
</sst>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77" x14ac:knownFonts="1">
    <font>
      <sz val="10"/>
      <name val="Arial"/>
      <family val="2"/>
      <charset val="204"/>
    </font>
    <font>
      <sz val="11"/>
      <color theme="1"/>
      <name val="Calibri"/>
      <family val="2"/>
      <charset val="204"/>
      <scheme val="minor"/>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sz val="17"/>
      <name val="Times New Roman"/>
      <family val="1"/>
      <charset val="204"/>
    </font>
    <font>
      <sz val="24"/>
      <name val="Times New Roman"/>
      <family val="1"/>
      <charset val="204"/>
    </font>
    <font>
      <sz val="24"/>
      <name val="Arial"/>
      <family val="2"/>
      <charset val="1"/>
    </font>
    <font>
      <sz val="28"/>
      <name val="Arial"/>
      <family val="2"/>
      <charset val="1"/>
    </font>
    <font>
      <b/>
      <sz val="26"/>
      <name val="Arial"/>
      <family val="2"/>
      <charset val="1"/>
    </font>
    <font>
      <b/>
      <sz val="24"/>
      <name val="Arial"/>
      <family val="2"/>
      <charset val="204"/>
    </font>
    <font>
      <sz val="36"/>
      <name val="Arial"/>
      <family val="2"/>
      <charset val="1"/>
    </font>
    <font>
      <sz val="17.5"/>
      <color indexed="8"/>
      <name val="Times New Roman"/>
      <family val="1"/>
      <charset val="204"/>
    </font>
    <font>
      <sz val="26"/>
      <name val="Arial"/>
      <family val="2"/>
      <charset val="1"/>
    </font>
    <font>
      <sz val="18.3"/>
      <name val="Times New Roman"/>
      <family val="1"/>
      <charset val="204"/>
    </font>
    <font>
      <sz val="13.5"/>
      <name val="Times New Roman"/>
      <family val="1"/>
      <charset val="204"/>
    </font>
    <font>
      <sz val="17"/>
      <color indexed="8"/>
      <name val="Times New Roman"/>
      <family val="1"/>
      <charset val="204"/>
    </font>
    <font>
      <sz val="16.5"/>
      <color indexed="8"/>
      <name val="Times New Roman"/>
      <family val="1"/>
      <charset val="204"/>
    </font>
    <font>
      <i/>
      <sz val="17.5"/>
      <name val="Times New Roman"/>
      <family val="1"/>
      <charset val="204"/>
    </font>
    <font>
      <sz val="15"/>
      <name val="Times New Roman"/>
      <family val="1"/>
      <charset val="204"/>
    </font>
    <font>
      <sz val="15.5"/>
      <name val="Times New Roman"/>
      <family val="1"/>
      <charset val="204"/>
    </font>
    <font>
      <sz val="16.5"/>
      <name val="Times New Roman"/>
      <family val="1"/>
      <charset val="204"/>
    </font>
    <font>
      <sz val="10"/>
      <name val="Arial"/>
      <family val="2"/>
      <charset val="204"/>
    </font>
    <font>
      <b/>
      <sz val="15"/>
      <color theme="1"/>
      <name val="Times New Roman"/>
      <family val="1"/>
      <charset val="204"/>
    </font>
    <font>
      <sz val="12"/>
      <name val="Arial"/>
      <family val="2"/>
      <charset val="204"/>
    </font>
    <font>
      <sz val="13"/>
      <name val="Times New Roman"/>
      <family val="1"/>
      <charset val="204"/>
    </font>
    <font>
      <i/>
      <sz val="11"/>
      <name val="Times New Roman"/>
      <family val="1"/>
      <charset val="204"/>
    </font>
    <font>
      <sz val="15"/>
      <color indexed="8"/>
      <name val="Times New Roman"/>
      <family val="1"/>
      <charset val="204"/>
    </font>
    <font>
      <sz val="16"/>
      <color indexed="8"/>
      <name val="Times New Roman"/>
      <family val="1"/>
      <charset val="204"/>
    </font>
    <font>
      <sz val="18"/>
      <name val="Arial"/>
      <family val="2"/>
      <charset val="1"/>
    </font>
  </fonts>
  <fills count="8">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
      <patternFill patternType="solid">
        <fgColor rgb="FFFFFF00"/>
        <bgColor indexed="27"/>
      </patternFill>
    </fill>
  </fills>
  <borders count="5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top style="thin">
        <color indexed="8"/>
      </top>
      <bottom/>
      <diagonal/>
    </border>
  </borders>
  <cellStyleXfs count="4">
    <xf numFmtId="0" fontId="0" fillId="0" borderId="0"/>
    <xf numFmtId="0" fontId="2" fillId="0" borderId="0"/>
    <xf numFmtId="0" fontId="1" fillId="0" borderId="0"/>
    <xf numFmtId="0" fontId="69" fillId="0" borderId="0"/>
  </cellStyleXfs>
  <cellXfs count="1184">
    <xf numFmtId="0" fontId="0" fillId="0" borderId="0" xfId="0"/>
    <xf numFmtId="0" fontId="2" fillId="0" borderId="0" xfId="1"/>
    <xf numFmtId="0" fontId="2" fillId="2" borderId="0" xfId="1" applyFill="1"/>
    <xf numFmtId="0" fontId="2" fillId="0" borderId="0" xfId="1" applyBorder="1"/>
    <xf numFmtId="0" fontId="2" fillId="2" borderId="0" xfId="1" applyFill="1" applyBorder="1"/>
    <xf numFmtId="0" fontId="3" fillId="0" borderId="0" xfId="1" applyFont="1"/>
    <xf numFmtId="0" fontId="2" fillId="6" borderId="0" xfId="1" applyFill="1"/>
    <xf numFmtId="0" fontId="2" fillId="0" borderId="0" xfId="1" applyFill="1"/>
    <xf numFmtId="0" fontId="5" fillId="2" borderId="0" xfId="1" applyFont="1" applyFill="1" applyBorder="1" applyAlignment="1">
      <alignment horizontal="left" vertical="top" wrapText="1"/>
    </xf>
    <xf numFmtId="0" fontId="8" fillId="0" borderId="0" xfId="1" applyFont="1"/>
    <xf numFmtId="165" fontId="8" fillId="0" borderId="0" xfId="1" applyNumberFormat="1" applyFont="1"/>
    <xf numFmtId="164" fontId="8" fillId="0" borderId="0" xfId="1" applyNumberFormat="1" applyFont="1"/>
    <xf numFmtId="0" fontId="8" fillId="2" borderId="0" xfId="1" applyFont="1" applyFill="1" applyBorder="1"/>
    <xf numFmtId="0" fontId="5" fillId="0" borderId="0" xfId="1" applyFont="1"/>
    <xf numFmtId="0" fontId="7" fillId="0" borderId="0" xfId="1" applyFont="1"/>
    <xf numFmtId="0" fontId="5" fillId="0" borderId="0" xfId="1" applyFont="1" applyFill="1" applyBorder="1" applyAlignment="1">
      <alignment horizontal="left"/>
    </xf>
    <xf numFmtId="0" fontId="5" fillId="0" borderId="0" xfId="1" applyFont="1" applyFill="1" applyBorder="1"/>
    <xf numFmtId="0" fontId="5" fillId="0" borderId="0" xfId="1" applyFont="1" applyAlignment="1">
      <alignment horizontal="center" vertical="center"/>
    </xf>
    <xf numFmtId="0" fontId="5" fillId="0" borderId="0" xfId="1" applyFont="1" applyFill="1" applyBorder="1" applyAlignment="1">
      <alignment horizontal="center" vertical="center"/>
    </xf>
    <xf numFmtId="0" fontId="2" fillId="0" borderId="0" xfId="1" applyBorder="1" applyAlignment="1">
      <alignment horizontal="center" vertical="center"/>
    </xf>
    <xf numFmtId="0" fontId="2" fillId="0" borderId="0" xfId="1" applyAlignment="1">
      <alignment horizontal="center" vertical="center"/>
    </xf>
    <xf numFmtId="2" fontId="5" fillId="0" borderId="0" xfId="1" applyNumberFormat="1" applyFont="1" applyFill="1" applyBorder="1" applyAlignment="1">
      <alignment horizontal="center" vertical="center"/>
    </xf>
    <xf numFmtId="0" fontId="5" fillId="0" borderId="0" xfId="1" applyFont="1" applyAlignment="1">
      <alignment vertical="center"/>
    </xf>
    <xf numFmtId="0" fontId="5" fillId="0" borderId="0" xfId="1" applyFont="1" applyFill="1" applyBorder="1" applyAlignment="1">
      <alignment vertical="center"/>
    </xf>
    <xf numFmtId="0" fontId="2" fillId="0" borderId="0" xfId="1" applyBorder="1" applyAlignment="1">
      <alignment vertical="center"/>
    </xf>
    <xf numFmtId="0" fontId="2" fillId="0" borderId="0" xfId="1" applyAlignment="1">
      <alignment vertical="center"/>
    </xf>
    <xf numFmtId="0" fontId="5" fillId="0" borderId="0" xfId="1" applyFont="1" applyAlignment="1">
      <alignment horizontal="left"/>
    </xf>
    <xf numFmtId="0" fontId="7" fillId="0" borderId="0" xfId="1" applyFont="1" applyAlignment="1">
      <alignment horizontal="left"/>
    </xf>
    <xf numFmtId="0" fontId="2" fillId="0" borderId="0" xfId="1" applyBorder="1" applyAlignment="1">
      <alignment horizontal="left"/>
    </xf>
    <xf numFmtId="0" fontId="2" fillId="0" borderId="0" xfId="1" applyAlignment="1">
      <alignment horizontal="left"/>
    </xf>
    <xf numFmtId="0" fontId="4" fillId="0" borderId="0" xfId="1" applyFont="1" applyAlignment="1">
      <alignment horizontal="left"/>
    </xf>
    <xf numFmtId="0" fontId="0" fillId="0" borderId="0" xfId="1" applyFont="1" applyAlignment="1">
      <alignment horizontal="left"/>
    </xf>
    <xf numFmtId="165" fontId="6" fillId="0" borderId="0" xfId="1" applyNumberFormat="1" applyFont="1" applyFill="1"/>
    <xf numFmtId="2" fontId="7" fillId="0" borderId="0" xfId="1" applyNumberFormat="1" applyFont="1" applyFill="1" applyAlignment="1">
      <alignment horizontal="center" vertical="center"/>
    </xf>
    <xf numFmtId="2" fontId="8" fillId="0" borderId="0" xfId="1" applyNumberFormat="1" applyFont="1"/>
    <xf numFmtId="165" fontId="9" fillId="0" borderId="0" xfId="1" applyNumberFormat="1" applyFont="1"/>
    <xf numFmtId="0" fontId="11" fillId="0" borderId="4" xfId="1" applyFont="1" applyBorder="1" applyAlignment="1">
      <alignment horizontal="center" vertical="center" wrapText="1"/>
    </xf>
    <xf numFmtId="0" fontId="12" fillId="0" borderId="4" xfId="1" applyFont="1" applyFill="1" applyBorder="1" applyAlignment="1">
      <alignment horizontal="center" vertical="center" wrapText="1"/>
    </xf>
    <xf numFmtId="0" fontId="11" fillId="2" borderId="16" xfId="1" applyFont="1" applyFill="1" applyBorder="1" applyAlignment="1">
      <alignment vertical="top" wrapText="1"/>
    </xf>
    <xf numFmtId="0" fontId="11" fillId="2" borderId="7" xfId="1" applyFont="1" applyFill="1" applyBorder="1" applyAlignment="1">
      <alignment horizontal="center" vertical="top" wrapText="1"/>
    </xf>
    <xf numFmtId="0" fontId="11" fillId="2" borderId="7" xfId="1" applyFont="1" applyFill="1" applyBorder="1" applyAlignment="1">
      <alignment horizontal="left" vertical="top" wrapText="1"/>
    </xf>
    <xf numFmtId="164" fontId="11" fillId="2" borderId="7" xfId="1" applyNumberFormat="1" applyFont="1" applyFill="1" applyBorder="1" applyAlignment="1">
      <alignment horizontal="center" vertical="center" wrapText="1"/>
    </xf>
    <xf numFmtId="164" fontId="12" fillId="0" borderId="7" xfId="1" applyNumberFormat="1" applyFont="1" applyFill="1" applyBorder="1" applyAlignment="1">
      <alignment horizontal="center" vertical="center" wrapText="1"/>
    </xf>
    <xf numFmtId="164" fontId="12" fillId="2" borderId="7" xfId="1" applyNumberFormat="1" applyFont="1" applyFill="1" applyBorder="1" applyAlignment="1">
      <alignment horizontal="center" vertical="center" wrapText="1"/>
    </xf>
    <xf numFmtId="164" fontId="11" fillId="4" borderId="7" xfId="1" applyNumberFormat="1" applyFont="1" applyFill="1" applyBorder="1" applyAlignment="1">
      <alignment horizontal="center" vertical="center" wrapText="1"/>
    </xf>
    <xf numFmtId="0" fontId="11" fillId="0" borderId="16" xfId="1" applyFont="1" applyFill="1" applyBorder="1" applyAlignment="1">
      <alignment vertical="top"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14" fillId="0" borderId="7" xfId="0" applyFont="1" applyBorder="1" applyAlignment="1">
      <alignment horizontal="center" vertical="center" wrapText="1"/>
    </xf>
    <xf numFmtId="0" fontId="11" fillId="4" borderId="7" xfId="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5" fontId="11" fillId="0" borderId="7" xfId="1" applyNumberFormat="1" applyFont="1" applyFill="1" applyBorder="1" applyAlignment="1">
      <alignment horizontal="center" vertical="center" wrapText="1"/>
    </xf>
    <xf numFmtId="0" fontId="11" fillId="3" borderId="7" xfId="1" applyFont="1" applyFill="1" applyBorder="1" applyAlignment="1">
      <alignment horizontal="center" vertical="center" wrapText="1"/>
    </xf>
    <xf numFmtId="0" fontId="11" fillId="2" borderId="7" xfId="1" applyFont="1" applyFill="1" applyBorder="1" applyAlignment="1">
      <alignment vertical="top" wrapText="1"/>
    </xf>
    <xf numFmtId="164" fontId="15" fillId="0" borderId="7" xfId="1" applyNumberFormat="1" applyFont="1" applyFill="1" applyBorder="1" applyAlignment="1">
      <alignment horizontal="center" vertical="center" wrapText="1"/>
    </xf>
    <xf numFmtId="165" fontId="11" fillId="2" borderId="7" xfId="1" applyNumberFormat="1" applyFont="1" applyFill="1" applyBorder="1" applyAlignment="1">
      <alignment horizontal="center" vertical="center" wrapText="1"/>
    </xf>
    <xf numFmtId="0" fontId="11" fillId="0" borderId="7" xfId="1" applyFont="1" applyFill="1" applyBorder="1" applyAlignment="1">
      <alignment horizontal="left" vertical="top" wrapText="1"/>
    </xf>
    <xf numFmtId="0" fontId="12" fillId="0" borderId="7" xfId="1" applyFont="1" applyFill="1" applyBorder="1" applyAlignment="1">
      <alignment vertical="top" wrapText="1"/>
    </xf>
    <xf numFmtId="0" fontId="11" fillId="0" borderId="7" xfId="1" applyFont="1" applyFill="1" applyBorder="1" applyAlignment="1">
      <alignment horizontal="center" vertical="center" wrapText="1"/>
    </xf>
    <xf numFmtId="165" fontId="15" fillId="0" borderId="7" xfId="1" applyNumberFormat="1" applyFont="1" applyFill="1" applyBorder="1" applyAlignment="1">
      <alignment horizontal="center" vertical="center" wrapText="1"/>
    </xf>
    <xf numFmtId="0" fontId="11" fillId="0" borderId="7" xfId="1" applyFont="1" applyFill="1" applyBorder="1" applyAlignment="1">
      <alignment vertical="top" wrapText="1"/>
    </xf>
    <xf numFmtId="0" fontId="11" fillId="0" borderId="7" xfId="1" applyFont="1" applyBorder="1" applyAlignment="1">
      <alignment horizontal="left" vertical="top" wrapText="1"/>
    </xf>
    <xf numFmtId="165" fontId="11" fillId="3" borderId="7"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0" fontId="11" fillId="0" borderId="7" xfId="1" applyFont="1" applyFill="1" applyBorder="1" applyAlignment="1">
      <alignment vertical="center" wrapText="1"/>
    </xf>
    <xf numFmtId="0" fontId="11" fillId="0" borderId="7" xfId="1" applyFont="1" applyBorder="1" applyAlignment="1">
      <alignment horizontal="center" vertical="top" wrapText="1"/>
    </xf>
    <xf numFmtId="0" fontId="11" fillId="0" borderId="7" xfId="1" applyFont="1" applyBorder="1" applyAlignment="1">
      <alignment horizontal="center" vertical="center" wrapText="1"/>
    </xf>
    <xf numFmtId="0" fontId="11" fillId="0" borderId="7" xfId="1" applyFont="1" applyBorder="1" applyAlignment="1">
      <alignment vertical="top" wrapText="1"/>
    </xf>
    <xf numFmtId="164" fontId="16" fillId="2" borderId="7" xfId="1" applyNumberFormat="1" applyFont="1" applyFill="1" applyBorder="1" applyAlignment="1">
      <alignment horizontal="center" vertical="center" wrapText="1"/>
    </xf>
    <xf numFmtId="0" fontId="11" fillId="0" borderId="7" xfId="1" applyFont="1" applyBorder="1" applyAlignment="1">
      <alignment horizontal="left" vertical="center" wrapText="1"/>
    </xf>
    <xf numFmtId="0" fontId="13" fillId="0" borderId="7" xfId="1" applyFont="1" applyBorder="1" applyAlignment="1">
      <alignment vertical="center" wrapText="1"/>
    </xf>
    <xf numFmtId="0" fontId="13" fillId="0" borderId="7" xfId="1" applyFont="1" applyBorder="1" applyAlignment="1">
      <alignment horizontal="center" vertical="center" wrapText="1"/>
    </xf>
    <xf numFmtId="0" fontId="11" fillId="2" borderId="9" xfId="1" applyFont="1" applyFill="1" applyBorder="1" applyAlignment="1">
      <alignment vertical="top" wrapText="1"/>
    </xf>
    <xf numFmtId="0" fontId="11" fillId="2" borderId="4" xfId="1" applyFont="1" applyFill="1" applyBorder="1" applyAlignment="1">
      <alignment horizontal="center" vertical="top" wrapText="1"/>
    </xf>
    <xf numFmtId="164" fontId="11" fillId="2" borderId="4" xfId="1" applyNumberFormat="1" applyFont="1" applyFill="1" applyBorder="1" applyAlignment="1">
      <alignment horizontal="center" vertical="center" wrapText="1"/>
    </xf>
    <xf numFmtId="165" fontId="11" fillId="2" borderId="4" xfId="1" applyNumberFormat="1" applyFont="1" applyFill="1" applyBorder="1" applyAlignment="1">
      <alignment horizontal="center" vertical="center" wrapText="1"/>
    </xf>
    <xf numFmtId="165" fontId="11" fillId="3" borderId="4" xfId="1" applyNumberFormat="1" applyFont="1" applyFill="1" applyBorder="1" applyAlignment="1">
      <alignment horizontal="center" vertical="center" wrapText="1"/>
    </xf>
    <xf numFmtId="164" fontId="16" fillId="2" borderId="11" xfId="1" applyNumberFormat="1" applyFont="1" applyFill="1" applyBorder="1" applyAlignment="1">
      <alignment horizontal="center" vertical="center" wrapText="1"/>
    </xf>
    <xf numFmtId="0" fontId="11" fillId="0" borderId="17" xfId="1" applyFont="1" applyBorder="1" applyAlignment="1">
      <alignment horizontal="center" vertical="center" wrapText="1"/>
    </xf>
    <xf numFmtId="0" fontId="11" fillId="2" borderId="9" xfId="1" applyFont="1" applyFill="1" applyBorder="1" applyAlignment="1">
      <alignment horizontal="left" vertical="top" wrapText="1"/>
    </xf>
    <xf numFmtId="0" fontId="11" fillId="2" borderId="35" xfId="1" applyFont="1" applyFill="1" applyBorder="1" applyAlignment="1">
      <alignment vertical="top" wrapText="1"/>
    </xf>
    <xf numFmtId="0" fontId="11" fillId="2" borderId="3" xfId="1" applyFont="1" applyFill="1" applyBorder="1" applyAlignment="1">
      <alignment horizontal="center" vertical="top" wrapText="1"/>
    </xf>
    <xf numFmtId="164" fontId="11" fillId="2" borderId="3" xfId="1" applyNumberFormat="1" applyFont="1" applyFill="1" applyBorder="1" applyAlignment="1">
      <alignment horizontal="center" vertical="center" wrapText="1"/>
    </xf>
    <xf numFmtId="165" fontId="11" fillId="2" borderId="3" xfId="1" applyNumberFormat="1" applyFont="1" applyFill="1" applyBorder="1" applyAlignment="1">
      <alignment horizontal="center" vertical="center" wrapText="1"/>
    </xf>
    <xf numFmtId="165" fontId="11" fillId="3" borderId="3" xfId="1" applyNumberFormat="1" applyFont="1" applyFill="1" applyBorder="1" applyAlignment="1">
      <alignment horizontal="center" vertical="center" wrapText="1"/>
    </xf>
    <xf numFmtId="164" fontId="16" fillId="2" borderId="5" xfId="1" applyNumberFormat="1" applyFont="1" applyFill="1" applyBorder="1" applyAlignment="1">
      <alignment horizontal="center" vertical="center" wrapText="1"/>
    </xf>
    <xf numFmtId="0" fontId="11" fillId="2" borderId="10" xfId="1" applyFont="1" applyFill="1" applyBorder="1" applyAlignment="1">
      <alignment horizontal="center" vertical="center" wrapText="1"/>
    </xf>
    <xf numFmtId="165" fontId="11" fillId="3" borderId="7" xfId="1" applyNumberFormat="1" applyFont="1" applyFill="1" applyBorder="1" applyAlignment="1">
      <alignment vertical="center" wrapText="1"/>
    </xf>
    <xf numFmtId="0" fontId="11" fillId="2" borderId="4" xfId="1" applyFont="1" applyFill="1" applyBorder="1" applyAlignment="1">
      <alignment horizontal="center" vertical="center" wrapText="1"/>
    </xf>
    <xf numFmtId="165" fontId="15" fillId="0" borderId="4" xfId="1" applyNumberFormat="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top" wrapText="1"/>
    </xf>
    <xf numFmtId="164" fontId="11" fillId="0" borderId="7" xfId="1" applyNumberFormat="1" applyFont="1" applyBorder="1" applyAlignment="1">
      <alignment horizontal="center" vertical="top" wrapText="1"/>
    </xf>
    <xf numFmtId="0" fontId="11" fillId="0" borderId="7" xfId="1" applyNumberFormat="1" applyFont="1" applyFill="1" applyBorder="1" applyAlignment="1">
      <alignment vertical="top" wrapText="1"/>
    </xf>
    <xf numFmtId="0" fontId="11" fillId="2" borderId="7" xfId="1" applyNumberFormat="1" applyFont="1" applyFill="1" applyBorder="1" applyAlignment="1">
      <alignment horizontal="center" vertical="top" wrapText="1"/>
    </xf>
    <xf numFmtId="0" fontId="11" fillId="0" borderId="10" xfId="1" applyFont="1" applyBorder="1" applyAlignment="1">
      <alignment vertical="top" wrapText="1"/>
    </xf>
    <xf numFmtId="0" fontId="11" fillId="0" borderId="18" xfId="1" applyFont="1" applyBorder="1" applyAlignment="1">
      <alignment vertical="top" wrapText="1"/>
    </xf>
    <xf numFmtId="165" fontId="11" fillId="0" borderId="7" xfId="1" applyNumberFormat="1" applyFont="1" applyFill="1" applyBorder="1" applyAlignment="1">
      <alignment horizontal="left" vertical="top" wrapText="1"/>
    </xf>
    <xf numFmtId="0" fontId="13" fillId="0" borderId="7" xfId="1" applyFont="1" applyBorder="1" applyAlignment="1">
      <alignment horizontal="left" vertical="top" wrapText="1"/>
    </xf>
    <xf numFmtId="0" fontId="12" fillId="0" borderId="7" xfId="1" applyFont="1" applyFill="1" applyBorder="1" applyAlignment="1">
      <alignment horizontal="left" vertical="top" wrapText="1"/>
    </xf>
    <xf numFmtId="164" fontId="11" fillId="2" borderId="7" xfId="1" applyNumberFormat="1" applyFont="1" applyFill="1" applyBorder="1" applyAlignment="1">
      <alignment horizontal="left" vertical="top" wrapText="1"/>
    </xf>
    <xf numFmtId="0" fontId="12" fillId="2" borderId="7" xfId="1" applyFont="1" applyFill="1" applyBorder="1" applyAlignment="1">
      <alignment horizontal="left" vertical="top" wrapText="1"/>
    </xf>
    <xf numFmtId="164" fontId="16" fillId="0" borderId="7" xfId="1" applyNumberFormat="1" applyFont="1" applyFill="1" applyBorder="1" applyAlignment="1">
      <alignment horizontal="left" vertical="top" wrapText="1"/>
    </xf>
    <xf numFmtId="0" fontId="17" fillId="0" borderId="0" xfId="1" applyNumberFormat="1" applyFont="1" applyFill="1" applyBorder="1" applyAlignment="1">
      <alignment wrapText="1"/>
    </xf>
    <xf numFmtId="0" fontId="17" fillId="0" borderId="0" xfId="1" applyFont="1" applyFill="1" applyBorder="1" applyAlignment="1">
      <alignment horizontal="center" vertical="center"/>
    </xf>
    <xf numFmtId="0" fontId="17" fillId="0" borderId="0" xfId="1" applyFont="1" applyFill="1" applyBorder="1" applyAlignment="1">
      <alignment horizontal="center" vertical="center" wrapText="1"/>
    </xf>
    <xf numFmtId="164" fontId="17" fillId="0" borderId="0" xfId="1" applyNumberFormat="1" applyFont="1" applyFill="1" applyBorder="1" applyAlignment="1">
      <alignment horizontal="center" vertical="center"/>
    </xf>
    <xf numFmtId="2" fontId="18" fillId="0" borderId="0" xfId="1" applyNumberFormat="1" applyFont="1" applyFill="1" applyBorder="1" applyAlignment="1">
      <alignment horizontal="center" vertical="center"/>
    </xf>
    <xf numFmtId="0" fontId="11" fillId="5" borderId="0" xfId="1" applyFont="1" applyFill="1" applyBorder="1" applyAlignment="1">
      <alignment horizontal="center" vertical="center"/>
    </xf>
    <xf numFmtId="2" fontId="17" fillId="0" borderId="0" xfId="1" applyNumberFormat="1" applyFont="1" applyFill="1" applyBorder="1" applyAlignment="1">
      <alignment horizontal="center" vertical="center"/>
    </xf>
    <xf numFmtId="0" fontId="11" fillId="0" borderId="0" xfId="1" applyFont="1" applyFill="1" applyBorder="1" applyAlignment="1">
      <alignment horizontal="center" vertical="center"/>
    </xf>
    <xf numFmtId="0" fontId="11" fillId="0" borderId="0" xfId="1" applyFont="1" applyBorder="1" applyAlignment="1">
      <alignment horizontal="center" vertical="center" wrapText="1"/>
    </xf>
    <xf numFmtId="2" fontId="19" fillId="0" borderId="0" xfId="1" applyNumberFormat="1" applyFont="1" applyFill="1" applyBorder="1" applyAlignment="1">
      <alignment horizontal="center" vertical="center"/>
    </xf>
    <xf numFmtId="0" fontId="21" fillId="0" borderId="7" xfId="1" applyFont="1" applyBorder="1" applyAlignment="1">
      <alignment horizontal="left" vertical="top" wrapText="1"/>
    </xf>
    <xf numFmtId="0" fontId="13" fillId="0" borderId="7" xfId="1" applyFont="1" applyBorder="1" applyAlignment="1">
      <alignment horizontal="center" vertical="center" wrapText="1"/>
    </xf>
    <xf numFmtId="0" fontId="11" fillId="2" borderId="7" xfId="1" applyFont="1" applyFill="1" applyBorder="1" applyAlignment="1">
      <alignment horizontal="center" vertical="center"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2" fillId="5" borderId="7" xfId="1" applyFont="1" applyFill="1" applyBorder="1" applyAlignment="1">
      <alignment horizontal="center" vertical="top" wrapText="1"/>
    </xf>
    <xf numFmtId="164" fontId="22" fillId="2" borderId="7" xfId="1" applyNumberFormat="1" applyFont="1" applyFill="1" applyBorder="1" applyAlignment="1">
      <alignment horizontal="center" vertical="top" wrapText="1"/>
    </xf>
    <xf numFmtId="0" fontId="21" fillId="0" borderId="7" xfId="1" applyFont="1" applyBorder="1" applyAlignment="1">
      <alignment horizontal="center" vertical="center" wrapText="1"/>
    </xf>
    <xf numFmtId="0" fontId="21" fillId="0" borderId="7" xfId="1" applyFont="1" applyBorder="1" applyAlignment="1">
      <alignment horizontal="center" vertical="top" wrapText="1"/>
    </xf>
    <xf numFmtId="164" fontId="21" fillId="2" borderId="7"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center" wrapText="1"/>
    </xf>
    <xf numFmtId="0" fontId="12" fillId="2" borderId="7" xfId="1" applyFont="1" applyFill="1" applyBorder="1" applyAlignment="1">
      <alignment horizontal="center" vertical="center" wrapText="1"/>
    </xf>
    <xf numFmtId="0" fontId="21" fillId="0" borderId="7" xfId="1" applyFont="1" applyFill="1" applyBorder="1" applyAlignment="1">
      <alignment horizontal="center" vertical="center" wrapText="1"/>
    </xf>
    <xf numFmtId="164" fontId="2" fillId="0" borderId="0" xfId="1" applyNumberFormat="1"/>
    <xf numFmtId="0" fontId="25" fillId="0" borderId="0" xfId="1" applyFont="1" applyFill="1" applyAlignment="1">
      <alignment horizontal="center" vertical="center"/>
    </xf>
    <xf numFmtId="0" fontId="26" fillId="0" borderId="0" xfId="1" applyFont="1" applyFill="1" applyAlignment="1">
      <alignment horizontal="center" vertical="center"/>
    </xf>
    <xf numFmtId="165" fontId="27" fillId="0" borderId="0" xfId="1" applyNumberFormat="1" applyFont="1" applyAlignment="1">
      <alignment horizontal="center" vertical="center"/>
    </xf>
    <xf numFmtId="165" fontId="28" fillId="0" borderId="0" xfId="1" applyNumberFormat="1" applyFont="1"/>
    <xf numFmtId="0" fontId="21"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5" fillId="0" borderId="0" xfId="1" applyFont="1" applyBorder="1" applyAlignment="1">
      <alignment horizontal="left"/>
    </xf>
    <xf numFmtId="0" fontId="11" fillId="0" borderId="7" xfId="1" applyFont="1" applyBorder="1" applyAlignment="1">
      <alignment horizontal="left" vertical="top" wrapText="1"/>
    </xf>
    <xf numFmtId="0" fontId="11" fillId="2" borderId="7" xfId="1" applyFont="1" applyFill="1" applyBorder="1" applyAlignment="1">
      <alignment horizontal="left" vertical="top" wrapText="1"/>
    </xf>
    <xf numFmtId="0" fontId="34" fillId="0" borderId="0" xfId="1" applyFont="1" applyAlignment="1">
      <alignment horizontal="center" vertical="center"/>
    </xf>
    <xf numFmtId="0" fontId="34" fillId="0" borderId="0" xfId="1" applyFont="1" applyFill="1" applyAlignment="1">
      <alignment horizontal="center" vertical="center"/>
    </xf>
    <xf numFmtId="0" fontId="11" fillId="0" borderId="7" xfId="1" applyFont="1" applyFill="1" applyBorder="1" applyAlignment="1">
      <alignment horizontal="center" vertical="center" wrapText="1"/>
    </xf>
    <xf numFmtId="0" fontId="10" fillId="0" borderId="0" xfId="1" applyFont="1" applyFill="1" applyBorder="1" applyAlignment="1">
      <alignment horizontal="center"/>
    </xf>
    <xf numFmtId="0" fontId="10" fillId="0" borderId="0" xfId="1" applyFont="1" applyFill="1" applyBorder="1" applyAlignment="1">
      <alignment horizontal="center" vertical="center" wrapText="1"/>
    </xf>
    <xf numFmtId="164" fontId="10" fillId="0" borderId="0" xfId="1" applyNumberFormat="1" applyFont="1" applyFill="1" applyBorder="1" applyAlignment="1">
      <alignment horizontal="center" vertical="center"/>
    </xf>
    <xf numFmtId="2" fontId="10" fillId="0" borderId="0" xfId="1" applyNumberFormat="1" applyFont="1" applyFill="1" applyBorder="1" applyAlignment="1">
      <alignment horizontal="center"/>
    </xf>
    <xf numFmtId="0" fontId="35" fillId="0" borderId="0" xfId="1" applyNumberFormat="1" applyFont="1" applyBorder="1" applyAlignment="1">
      <alignment horizontal="left" wrapText="1"/>
    </xf>
    <xf numFmtId="0" fontId="10" fillId="0" borderId="0" xfId="1" applyNumberFormat="1" applyFont="1" applyFill="1" applyBorder="1" applyAlignment="1">
      <alignment wrapText="1"/>
    </xf>
    <xf numFmtId="0" fontId="10" fillId="0" borderId="0" xfId="1" applyFont="1" applyFill="1" applyBorder="1" applyAlignment="1">
      <alignment horizontal="center" vertical="center"/>
    </xf>
    <xf numFmtId="2" fontId="10" fillId="0" borderId="0" xfId="1" applyNumberFormat="1" applyFont="1" applyFill="1" applyBorder="1" applyAlignment="1">
      <alignment horizontal="center" vertical="center"/>
    </xf>
    <xf numFmtId="0" fontId="36" fillId="0" borderId="0" xfId="0" applyFont="1"/>
    <xf numFmtId="0" fontId="36" fillId="0" borderId="0" xfId="0" applyFont="1" applyAlignment="1">
      <alignment horizontal="center" vertical="center"/>
    </xf>
    <xf numFmtId="165" fontId="21" fillId="0" borderId="7" xfId="1" applyNumberFormat="1" applyFont="1" applyFill="1" applyBorder="1" applyAlignment="1">
      <alignment horizontal="center" vertical="center" wrapText="1"/>
    </xf>
    <xf numFmtId="165" fontId="37" fillId="0" borderId="7" xfId="1" applyNumberFormat="1" applyFont="1" applyFill="1" applyBorder="1" applyAlignment="1">
      <alignment horizontal="center" vertical="center" wrapText="1"/>
    </xf>
    <xf numFmtId="0" fontId="30" fillId="0" borderId="7" xfId="1" applyFont="1" applyFill="1" applyBorder="1" applyAlignment="1">
      <alignment horizontal="left" vertical="center" wrapText="1"/>
    </xf>
    <xf numFmtId="0" fontId="39" fillId="0" borderId="18" xfId="1" applyFont="1" applyFill="1" applyBorder="1" applyAlignment="1">
      <alignment horizontal="left" vertical="top" wrapText="1"/>
    </xf>
    <xf numFmtId="0" fontId="39" fillId="0" borderId="1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40" fillId="0" borderId="7" xfId="1" applyFont="1" applyFill="1" applyBorder="1" applyAlignment="1">
      <alignment horizontal="center" vertical="center" wrapText="1"/>
    </xf>
    <xf numFmtId="164" fontId="40" fillId="0" borderId="7" xfId="1" applyNumberFormat="1" applyFont="1" applyFill="1" applyBorder="1" applyAlignment="1">
      <alignment horizontal="center" vertical="center" wrapText="1"/>
    </xf>
    <xf numFmtId="0" fontId="11" fillId="0" borderId="7" xfId="1" applyFont="1" applyFill="1" applyBorder="1" applyAlignment="1">
      <alignment horizontal="center" vertical="center" wrapText="1"/>
    </xf>
    <xf numFmtId="164" fontId="11" fillId="0" borderId="7" xfId="1" applyNumberFormat="1" applyFont="1" applyFill="1" applyBorder="1" applyAlignment="1">
      <alignment horizontal="center" vertical="top" wrapText="1"/>
    </xf>
    <xf numFmtId="164" fontId="11" fillId="0" borderId="7" xfId="0" applyNumberFormat="1" applyFont="1" applyFill="1" applyBorder="1" applyAlignment="1">
      <alignment horizontal="center" vertical="top"/>
    </xf>
    <xf numFmtId="0" fontId="0" fillId="0" borderId="7" xfId="0" applyFill="1" applyBorder="1" applyAlignment="1">
      <alignment vertical="top" wrapText="1"/>
    </xf>
    <xf numFmtId="0" fontId="11" fillId="0" borderId="7" xfId="1" applyNumberFormat="1" applyFont="1" applyFill="1" applyBorder="1" applyAlignment="1">
      <alignment horizontal="left" vertical="top" wrapText="1"/>
    </xf>
    <xf numFmtId="164" fontId="11" fillId="0" borderId="7" xfId="1" applyNumberFormat="1" applyFont="1" applyFill="1" applyBorder="1" applyAlignment="1">
      <alignment horizontal="center" vertical="center"/>
    </xf>
    <xf numFmtId="0" fontId="14" fillId="0" borderId="7" xfId="0" applyFont="1" applyFill="1" applyBorder="1" applyAlignment="1">
      <alignment horizontal="center" vertical="top" wrapText="1"/>
    </xf>
    <xf numFmtId="0" fontId="11" fillId="0" borderId="7" xfId="0" applyFont="1" applyFill="1" applyBorder="1" applyAlignment="1">
      <alignment vertical="top" wrapText="1"/>
    </xf>
    <xf numFmtId="0" fontId="30" fillId="0" borderId="7" xfId="0" applyFont="1" applyFill="1" applyBorder="1" applyAlignment="1">
      <alignment horizontal="center" vertical="top" wrapText="1"/>
    </xf>
    <xf numFmtId="0" fontId="11" fillId="0" borderId="10" xfId="0" applyFont="1" applyFill="1" applyBorder="1" applyAlignment="1">
      <alignment vertical="top" wrapText="1"/>
    </xf>
    <xf numFmtId="0" fontId="11" fillId="0" borderId="17" xfId="0" applyFont="1" applyFill="1" applyBorder="1" applyAlignment="1">
      <alignment vertical="top" wrapText="1"/>
    </xf>
    <xf numFmtId="0" fontId="13" fillId="0" borderId="7" xfId="1" applyNumberFormat="1" applyFont="1" applyFill="1" applyBorder="1" applyAlignment="1">
      <alignment horizontal="center" vertical="center" wrapText="1"/>
    </xf>
    <xf numFmtId="0" fontId="17" fillId="0" borderId="7" xfId="1" applyNumberFormat="1" applyFont="1" applyFill="1" applyBorder="1" applyAlignment="1">
      <alignment horizontal="center" vertical="center" wrapText="1"/>
    </xf>
    <xf numFmtId="0" fontId="17" fillId="0" borderId="7" xfId="1" applyFont="1" applyFill="1" applyBorder="1" applyAlignment="1">
      <alignment horizontal="center" vertical="center"/>
    </xf>
    <xf numFmtId="0" fontId="17" fillId="0" borderId="7" xfId="1" applyFont="1" applyFill="1" applyBorder="1" applyAlignment="1">
      <alignment horizontal="center" vertical="center" wrapText="1"/>
    </xf>
    <xf numFmtId="164" fontId="17" fillId="0" borderId="7" xfId="1" applyNumberFormat="1" applyFont="1" applyFill="1" applyBorder="1" applyAlignment="1">
      <alignment horizontal="center" vertical="center"/>
    </xf>
    <xf numFmtId="0" fontId="11" fillId="0" borderId="7" xfId="1" applyFont="1" applyFill="1" applyBorder="1" applyAlignment="1">
      <alignment horizontal="center" vertical="center"/>
    </xf>
    <xf numFmtId="0" fontId="11" fillId="0" borderId="7"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1" fillId="0" borderId="1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49" fontId="11" fillId="0" borderId="7" xfId="1" applyNumberFormat="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11" fillId="0" borderId="10" xfId="1" applyFont="1" applyFill="1" applyBorder="1" applyAlignment="1">
      <alignment horizontal="center" vertical="top" wrapText="1"/>
    </xf>
    <xf numFmtId="164" fontId="11" fillId="0"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8" xfId="1" applyFont="1" applyFill="1" applyBorder="1" applyAlignment="1">
      <alignment horizontal="center" vertical="top" wrapText="1"/>
    </xf>
    <xf numFmtId="0" fontId="12" fillId="0" borderId="1" xfId="1" applyFont="1" applyFill="1" applyBorder="1" applyAlignment="1">
      <alignment vertical="top" wrapText="1"/>
    </xf>
    <xf numFmtId="0" fontId="12" fillId="0" borderId="6" xfId="1" applyFont="1" applyFill="1" applyBorder="1" applyAlignment="1">
      <alignment horizontal="center" vertical="top" wrapText="1"/>
    </xf>
    <xf numFmtId="164" fontId="11" fillId="0" borderId="1" xfId="1" applyNumberFormat="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2" xfId="1" applyFont="1" applyFill="1" applyBorder="1" applyAlignment="1">
      <alignment horizontal="center" vertical="top" wrapText="1"/>
    </xf>
    <xf numFmtId="164" fontId="11" fillId="0" borderId="2" xfId="1" applyNumberFormat="1" applyFont="1" applyFill="1" applyBorder="1" applyAlignment="1">
      <alignment horizontal="center" vertical="center"/>
    </xf>
    <xf numFmtId="0" fontId="11" fillId="0" borderId="3" xfId="1" applyFont="1" applyFill="1" applyBorder="1" applyAlignment="1">
      <alignment horizontal="center" vertical="center" wrapText="1"/>
    </xf>
    <xf numFmtId="164" fontId="11" fillId="0" borderId="16" xfId="1" applyNumberFormat="1" applyFont="1" applyFill="1" applyBorder="1" applyAlignment="1">
      <alignment horizontal="center" vertical="top"/>
    </xf>
    <xf numFmtId="164" fontId="11" fillId="0" borderId="7" xfId="1" applyNumberFormat="1" applyFont="1" applyFill="1" applyBorder="1" applyAlignment="1">
      <alignment horizontal="center" vertical="top"/>
    </xf>
    <xf numFmtId="0" fontId="11" fillId="0" borderId="3" xfId="1" applyFont="1" applyFill="1" applyBorder="1" applyAlignment="1">
      <alignment horizontal="center" vertical="top" wrapText="1"/>
    </xf>
    <xf numFmtId="164" fontId="11" fillId="0" borderId="4" xfId="1" applyNumberFormat="1" applyFont="1" applyFill="1" applyBorder="1" applyAlignment="1">
      <alignment horizontal="center" vertical="top"/>
    </xf>
    <xf numFmtId="0" fontId="11" fillId="0" borderId="10" xfId="1" applyNumberFormat="1" applyFont="1" applyFill="1" applyBorder="1" applyAlignment="1">
      <alignment vertical="top" wrapText="1"/>
    </xf>
    <xf numFmtId="0" fontId="15" fillId="0" borderId="7" xfId="1" applyFont="1" applyFill="1" applyBorder="1" applyAlignment="1">
      <alignment horizontal="center" vertical="center" wrapText="1"/>
    </xf>
    <xf numFmtId="0" fontId="15" fillId="0" borderId="24" xfId="1" applyNumberFormat="1" applyFont="1" applyFill="1" applyBorder="1" applyAlignment="1">
      <alignment horizontal="center" vertical="center" wrapText="1"/>
    </xf>
    <xf numFmtId="0" fontId="33" fillId="0" borderId="0" xfId="1" applyFont="1" applyFill="1" applyBorder="1" applyAlignment="1">
      <alignment horizontal="center" vertical="center" wrapText="1"/>
    </xf>
    <xf numFmtId="164" fontId="15" fillId="0" borderId="7" xfId="1" applyNumberFormat="1" applyFont="1" applyFill="1" applyBorder="1" applyAlignment="1">
      <alignment horizontal="center" vertical="center"/>
    </xf>
    <xf numFmtId="0" fontId="15" fillId="0" borderId="22" xfId="1" applyFont="1" applyFill="1" applyBorder="1" applyAlignment="1">
      <alignment horizontal="center" vertical="center" wrapText="1"/>
    </xf>
    <xf numFmtId="0" fontId="11" fillId="0" borderId="7" xfId="1" applyFont="1" applyFill="1" applyBorder="1" applyAlignment="1">
      <alignment horizontal="center" vertical="top" wrapText="1"/>
    </xf>
    <xf numFmtId="0" fontId="38"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2" fillId="0" borderId="7" xfId="1" applyFont="1" applyFill="1" applyBorder="1" applyAlignment="1">
      <alignment horizontal="center" vertical="top" wrapText="1"/>
    </xf>
    <xf numFmtId="164" fontId="16" fillId="0" borderId="7" xfId="1" applyNumberFormat="1" applyFont="1" applyFill="1" applyBorder="1" applyAlignment="1">
      <alignment horizontal="center" vertical="center" wrapText="1"/>
    </xf>
    <xf numFmtId="0" fontId="6" fillId="0" borderId="0" xfId="1" applyFont="1"/>
    <xf numFmtId="0" fontId="41" fillId="0" borderId="0" xfId="1" applyFont="1" applyFill="1"/>
    <xf numFmtId="0" fontId="42" fillId="0" borderId="0" xfId="1" applyFont="1"/>
    <xf numFmtId="165" fontId="6" fillId="0" borderId="0" xfId="1" applyNumberFormat="1" applyFont="1"/>
    <xf numFmtId="165" fontId="43" fillId="0" borderId="0" xfId="1" applyNumberFormat="1" applyFont="1"/>
    <xf numFmtId="165" fontId="2" fillId="0" borderId="0" xfId="1" applyNumberFormat="1"/>
    <xf numFmtId="165" fontId="44" fillId="0" borderId="0" xfId="1" applyNumberFormat="1" applyFont="1"/>
    <xf numFmtId="165" fontId="45" fillId="0" borderId="0" xfId="1" applyNumberFormat="1" applyFont="1"/>
    <xf numFmtId="164" fontId="6" fillId="0" borderId="0" xfId="1" applyNumberFormat="1" applyFont="1" applyBorder="1" applyAlignment="1">
      <alignment horizontal="center" vertical="center"/>
    </xf>
    <xf numFmtId="164" fontId="46" fillId="0" borderId="0" xfId="1" applyNumberFormat="1" applyFont="1" applyBorder="1" applyAlignment="1">
      <alignment horizontal="center" vertical="center"/>
    </xf>
    <xf numFmtId="0" fontId="5" fillId="0" borderId="7" xfId="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7" xfId="1" applyFont="1" applyFill="1" applyBorder="1" applyAlignment="1">
      <alignment horizontal="center" vertical="top" wrapText="1"/>
    </xf>
    <xf numFmtId="165" fontId="20" fillId="0" borderId="7" xfId="1" applyNumberFormat="1" applyFont="1" applyFill="1" applyBorder="1" applyAlignment="1">
      <alignment horizontal="center" vertical="center"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5" fillId="0" borderId="7" xfId="1" applyFont="1" applyFill="1" applyBorder="1" applyAlignment="1">
      <alignment horizontal="left" vertical="top" wrapText="1"/>
    </xf>
    <xf numFmtId="0" fontId="5" fillId="0" borderId="10" xfId="1" applyFont="1" applyFill="1" applyBorder="1" applyAlignment="1">
      <alignment horizontal="left" vertical="top" wrapText="1"/>
    </xf>
    <xf numFmtId="0" fontId="30" fillId="0" borderId="22" xfId="1" applyFont="1" applyFill="1" applyBorder="1" applyAlignment="1">
      <alignment vertical="top" wrapText="1"/>
    </xf>
    <xf numFmtId="0" fontId="30" fillId="0" borderId="7" xfId="1" applyFont="1" applyFill="1" applyBorder="1" applyAlignment="1">
      <alignment horizontal="center" vertical="top" wrapText="1"/>
    </xf>
    <xf numFmtId="165" fontId="30" fillId="0" borderId="7" xfId="1" applyNumberFormat="1" applyFont="1" applyFill="1" applyBorder="1" applyAlignment="1">
      <alignment horizontal="center" vertical="center" wrapText="1"/>
    </xf>
    <xf numFmtId="0" fontId="5" fillId="0" borderId="7" xfId="1" applyFont="1" applyFill="1" applyBorder="1" applyAlignment="1">
      <alignment vertical="top" wrapText="1"/>
    </xf>
    <xf numFmtId="0" fontId="11" fillId="0" borderId="17" xfId="1" applyFont="1" applyFill="1" applyBorder="1" applyAlignment="1">
      <alignment horizontal="center" vertical="center" wrapText="1"/>
    </xf>
    <xf numFmtId="0" fontId="5" fillId="2" borderId="7" xfId="1" applyFont="1" applyFill="1" applyBorder="1" applyAlignment="1">
      <alignment vertical="top" wrapText="1"/>
    </xf>
    <xf numFmtId="0" fontId="11" fillId="0" borderId="10" xfId="1" applyFont="1" applyFill="1" applyBorder="1" applyAlignment="1">
      <alignment horizontal="left" vertical="top" wrapText="1"/>
    </xf>
    <xf numFmtId="0" fontId="11" fillId="0" borderId="17" xfId="1" applyFont="1" applyFill="1" applyBorder="1" applyAlignment="1">
      <alignment horizontal="left" vertical="top" wrapText="1"/>
    </xf>
    <xf numFmtId="0" fontId="47" fillId="0" borderId="17" xfId="1" applyFont="1" applyFill="1" applyBorder="1" applyAlignment="1">
      <alignment horizontal="left" vertical="top" wrapText="1"/>
    </xf>
    <xf numFmtId="0" fontId="11" fillId="0" borderId="22" xfId="1" applyFont="1" applyFill="1" applyBorder="1" applyAlignment="1">
      <alignment horizontal="center" vertical="center" wrapText="1"/>
    </xf>
    <xf numFmtId="0" fontId="47" fillId="0" borderId="37"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38" xfId="1" applyFont="1" applyFill="1" applyBorder="1" applyAlignment="1">
      <alignment horizontal="center" vertical="center" wrapText="1"/>
    </xf>
    <xf numFmtId="165" fontId="48" fillId="0" borderId="0" xfId="1" applyNumberFormat="1" applyFont="1"/>
    <xf numFmtId="49" fontId="5" fillId="0" borderId="37" xfId="1" applyNumberFormat="1" applyFont="1" applyFill="1" applyBorder="1" applyAlignment="1">
      <alignment vertical="top" wrapText="1"/>
    </xf>
    <xf numFmtId="49" fontId="5" fillId="0" borderId="16" xfId="1" applyNumberFormat="1" applyFont="1" applyFill="1" applyBorder="1" applyAlignment="1">
      <alignment vertical="top" wrapText="1"/>
    </xf>
    <xf numFmtId="0" fontId="3" fillId="0" borderId="16" xfId="1" applyFont="1" applyFill="1" applyBorder="1" applyAlignment="1">
      <alignment horizontal="left" vertical="top" wrapText="1"/>
    </xf>
    <xf numFmtId="0" fontId="47" fillId="0" borderId="17" xfId="1" applyFont="1" applyFill="1" applyBorder="1" applyAlignment="1">
      <alignment horizontal="center" vertical="center" wrapText="1"/>
    </xf>
    <xf numFmtId="0" fontId="10" fillId="0" borderId="0" xfId="1" applyFont="1" applyAlignment="1"/>
    <xf numFmtId="0" fontId="11" fillId="2" borderId="7" xfId="1" applyFont="1" applyFill="1" applyBorder="1" applyAlignment="1">
      <alignment horizontal="left" vertical="top" wrapText="1"/>
    </xf>
    <xf numFmtId="0" fontId="11" fillId="0" borderId="7" xfId="1" applyFont="1" applyBorder="1" applyAlignment="1">
      <alignment horizontal="center" vertical="top" wrapText="1"/>
    </xf>
    <xf numFmtId="0" fontId="11" fillId="2" borderId="7" xfId="1" applyFont="1" applyFill="1" applyBorder="1" applyAlignment="1">
      <alignment horizontal="center" vertical="top" wrapText="1"/>
    </xf>
    <xf numFmtId="0" fontId="30" fillId="0" borderId="7" xfId="1" applyFont="1" applyBorder="1" applyAlignment="1">
      <alignment horizontal="left" vertical="top" wrapText="1"/>
    </xf>
    <xf numFmtId="0" fontId="30" fillId="0" borderId="7" xfId="1" applyFont="1" applyBorder="1" applyAlignment="1">
      <alignment horizontal="center" vertical="top" wrapText="1"/>
    </xf>
    <xf numFmtId="0" fontId="49" fillId="0" borderId="17" xfId="1" applyFont="1" applyFill="1" applyBorder="1" applyAlignment="1">
      <alignment horizontal="left" vertical="top" wrapText="1"/>
    </xf>
    <xf numFmtId="2" fontId="10" fillId="0" borderId="0" xfId="1" applyNumberFormat="1" applyFont="1" applyFill="1" applyBorder="1" applyAlignment="1"/>
    <xf numFmtId="0" fontId="11" fillId="2" borderId="7" xfId="1" applyFont="1" applyFill="1" applyBorder="1" applyAlignment="1">
      <alignment horizontal="center"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11" fillId="2"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18" xfId="1" applyFont="1" applyBorder="1" applyAlignment="1">
      <alignment horizontal="center" vertical="top" wrapText="1"/>
    </xf>
    <xf numFmtId="1" fontId="11" fillId="2" borderId="10" xfId="1" applyNumberFormat="1" applyFont="1" applyFill="1" applyBorder="1" applyAlignment="1">
      <alignment horizontal="center" vertical="center" wrapText="1"/>
    </xf>
    <xf numFmtId="1" fontId="12" fillId="0" borderId="10" xfId="1" applyNumberFormat="1" applyFont="1" applyFill="1" applyBorder="1" applyAlignment="1">
      <alignment horizontal="center" vertical="center" wrapText="1"/>
    </xf>
    <xf numFmtId="1" fontId="12" fillId="2" borderId="10" xfId="1" applyNumberFormat="1" applyFont="1" applyFill="1" applyBorder="1" applyAlignment="1">
      <alignment horizontal="center" vertical="center" wrapText="1"/>
    </xf>
    <xf numFmtId="1" fontId="46" fillId="0" borderId="0" xfId="1" applyNumberFormat="1" applyFont="1" applyBorder="1" applyAlignment="1">
      <alignment horizontal="center" vertical="center"/>
    </xf>
    <xf numFmtId="1" fontId="6" fillId="0" borderId="0" xfId="1" applyNumberFormat="1" applyFont="1" applyBorder="1" applyAlignment="1">
      <alignment horizontal="center" vertical="center"/>
    </xf>
    <xf numFmtId="1" fontId="12" fillId="5" borderId="7" xfId="1" applyNumberFormat="1" applyFont="1" applyFill="1" applyBorder="1" applyAlignment="1">
      <alignment horizontal="center" vertical="center" wrapText="1"/>
    </xf>
    <xf numFmtId="1" fontId="11" fillId="2" borderId="22" xfId="1" applyNumberFormat="1" applyFont="1" applyFill="1" applyBorder="1" applyAlignment="1">
      <alignment horizontal="center" vertical="center" wrapText="1"/>
    </xf>
    <xf numFmtId="1" fontId="2" fillId="0" borderId="0" xfId="1" applyNumberFormat="1" applyAlignment="1">
      <alignment horizontal="center" vertical="center"/>
    </xf>
    <xf numFmtId="1" fontId="2" fillId="0" borderId="0" xfId="1" applyNumberFormat="1" applyFill="1" applyAlignment="1">
      <alignment horizontal="center" vertical="center"/>
    </xf>
    <xf numFmtId="1" fontId="11" fillId="0" borderId="17" xfId="1" applyNumberFormat="1" applyFont="1" applyBorder="1" applyAlignment="1">
      <alignment horizontal="center" vertical="center" wrapText="1"/>
    </xf>
    <xf numFmtId="0" fontId="30" fillId="2" borderId="16" xfId="1" applyFont="1" applyFill="1" applyBorder="1" applyAlignment="1">
      <alignment vertical="top" wrapText="1"/>
    </xf>
    <xf numFmtId="0" fontId="30" fillId="2" borderId="7" xfId="1" applyFont="1" applyFill="1" applyBorder="1" applyAlignment="1">
      <alignment horizontal="center" vertical="top" wrapText="1"/>
    </xf>
    <xf numFmtId="164" fontId="30" fillId="2" borderId="7" xfId="1" applyNumberFormat="1" applyFont="1" applyFill="1" applyBorder="1" applyAlignment="1">
      <alignment horizontal="center" vertical="center" wrapText="1"/>
    </xf>
    <xf numFmtId="164" fontId="30" fillId="0" borderId="7" xfId="1" applyNumberFormat="1" applyFont="1" applyFill="1" applyBorder="1" applyAlignment="1">
      <alignment horizontal="center" vertical="center" wrapText="1"/>
    </xf>
    <xf numFmtId="0" fontId="30" fillId="2" borderId="22" xfId="1" applyFont="1" applyFill="1" applyBorder="1" applyAlignment="1">
      <alignment vertical="top" wrapText="1"/>
    </xf>
    <xf numFmtId="0" fontId="30" fillId="2" borderId="7" xfId="1" applyFont="1" applyFill="1" applyBorder="1" applyAlignment="1">
      <alignment vertical="top" wrapText="1"/>
    </xf>
    <xf numFmtId="0" fontId="30" fillId="2" borderId="16" xfId="1" applyFont="1" applyFill="1" applyBorder="1" applyAlignment="1">
      <alignment horizontal="center" vertical="top" wrapText="1"/>
    </xf>
    <xf numFmtId="164" fontId="30" fillId="3" borderId="7" xfId="1" applyNumberFormat="1" applyFont="1" applyFill="1" applyBorder="1" applyAlignment="1">
      <alignment horizontal="center" vertical="center" wrapText="1"/>
    </xf>
    <xf numFmtId="0" fontId="30" fillId="0" borderId="7" xfId="0" applyFont="1" applyBorder="1" applyAlignment="1">
      <alignment horizontal="center" vertical="center" wrapText="1"/>
    </xf>
    <xf numFmtId="0" fontId="30" fillId="3" borderId="7" xfId="1" applyFont="1" applyFill="1" applyBorder="1" applyAlignment="1">
      <alignment horizontal="center" vertical="center" wrapText="1"/>
    </xf>
    <xf numFmtId="0" fontId="30" fillId="2" borderId="7" xfId="1" applyFont="1" applyFill="1" applyBorder="1" applyAlignment="1">
      <alignment horizontal="center" vertical="center" wrapText="1"/>
    </xf>
    <xf numFmtId="0" fontId="50" fillId="0" borderId="15" xfId="1" applyFont="1" applyBorder="1" applyAlignment="1">
      <alignment horizontal="left" vertical="center" wrapText="1"/>
    </xf>
    <xf numFmtId="0" fontId="5" fillId="0" borderId="7" xfId="1" applyFont="1" applyBorder="1" applyAlignment="1">
      <alignment horizontal="left" vertical="top" wrapText="1"/>
    </xf>
    <xf numFmtId="164" fontId="11" fillId="2" borderId="17" xfId="1" applyNumberFormat="1" applyFont="1" applyFill="1" applyBorder="1" applyAlignment="1">
      <alignment horizontal="center" vertical="center" wrapText="1"/>
    </xf>
    <xf numFmtId="0" fontId="11" fillId="0" borderId="18" xfId="1" applyFont="1" applyBorder="1" applyAlignment="1">
      <alignment horizontal="center" vertical="top" wrapText="1"/>
    </xf>
    <xf numFmtId="0" fontId="11" fillId="0" borderId="17" xfId="1" applyFont="1" applyFill="1" applyBorder="1" applyAlignment="1">
      <alignment vertical="top" wrapText="1"/>
    </xf>
    <xf numFmtId="0" fontId="30" fillId="0" borderId="7" xfId="1" applyFont="1" applyFill="1" applyBorder="1" applyAlignment="1">
      <alignment horizontal="left" vertical="top" wrapText="1"/>
    </xf>
    <xf numFmtId="0" fontId="11" fillId="0" borderId="0" xfId="1" applyFont="1" applyBorder="1" applyAlignment="1">
      <alignment horizontal="center" vertical="top" wrapText="1"/>
    </xf>
    <xf numFmtId="0" fontId="11" fillId="0" borderId="19" xfId="1" applyFont="1" applyBorder="1" applyAlignment="1">
      <alignment horizontal="center" vertical="top" wrapText="1"/>
    </xf>
    <xf numFmtId="0" fontId="11" fillId="0" borderId="20" xfId="1" applyFont="1" applyBorder="1" applyAlignment="1">
      <alignment vertical="top" wrapText="1"/>
    </xf>
    <xf numFmtId="0" fontId="49" fillId="2" borderId="20" xfId="1" applyFont="1" applyFill="1" applyBorder="1" applyAlignment="1">
      <alignment vertical="center" wrapText="1"/>
    </xf>
    <xf numFmtId="0" fontId="11" fillId="0" borderId="14" xfId="1" applyFont="1" applyBorder="1" applyAlignment="1">
      <alignment horizontal="center" vertical="top" wrapText="1"/>
    </xf>
    <xf numFmtId="0" fontId="52" fillId="2" borderId="7" xfId="1" applyFont="1" applyFill="1" applyBorder="1" applyAlignment="1">
      <alignment horizontal="left" vertical="top" wrapText="1"/>
    </xf>
    <xf numFmtId="0" fontId="21" fillId="2" borderId="7"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7" xfId="1" applyFont="1" applyBorder="1" applyAlignment="1">
      <alignment horizontal="center" vertical="top" wrapText="1"/>
    </xf>
    <xf numFmtId="0" fontId="11" fillId="0" borderId="7" xfId="1" applyFont="1" applyBorder="1" applyAlignment="1">
      <alignment horizontal="left" vertical="top" wrapText="1"/>
    </xf>
    <xf numFmtId="0" fontId="11" fillId="0" borderId="10" xfId="1" applyFont="1" applyBorder="1" applyAlignment="1">
      <alignment horizontal="center" vertical="top" wrapText="1"/>
    </xf>
    <xf numFmtId="0" fontId="11" fillId="0" borderId="10" xfId="1" applyFont="1" applyBorder="1" applyAlignment="1">
      <alignment horizontal="left" vertical="top" wrapText="1"/>
    </xf>
    <xf numFmtId="0" fontId="21" fillId="0" borderId="7" xfId="1" applyFont="1" applyBorder="1" applyAlignment="1">
      <alignment horizontal="left" vertical="top" wrapText="1"/>
    </xf>
    <xf numFmtId="0" fontId="13" fillId="0" borderId="10" xfId="1" applyFont="1" applyBorder="1" applyAlignment="1">
      <alignment horizontal="left" vertical="center" wrapText="1"/>
    </xf>
    <xf numFmtId="164" fontId="15" fillId="0" borderId="10" xfId="1" applyNumberFormat="1" applyFont="1" applyFill="1" applyBorder="1" applyAlignment="1">
      <alignment horizontal="center" vertical="center" wrapText="1"/>
    </xf>
    <xf numFmtId="0" fontId="11" fillId="2" borderId="17" xfId="1" applyNumberFormat="1" applyFont="1" applyFill="1" applyBorder="1" applyAlignment="1">
      <alignment horizontal="center" vertical="top" wrapText="1"/>
    </xf>
    <xf numFmtId="165" fontId="11" fillId="2" borderId="17" xfId="1" applyNumberFormat="1" applyFont="1" applyFill="1" applyBorder="1" applyAlignment="1">
      <alignment horizontal="center" vertical="center" wrapText="1"/>
    </xf>
    <xf numFmtId="165" fontId="11" fillId="0" borderId="17" xfId="1" applyNumberFormat="1" applyFont="1" applyFill="1" applyBorder="1" applyAlignment="1">
      <alignment horizontal="center" vertical="center" wrapText="1"/>
    </xf>
    <xf numFmtId="0" fontId="21" fillId="0" borderId="10" xfId="1" applyFont="1" applyBorder="1" applyAlignment="1">
      <alignment horizontal="center" vertical="center" wrapText="1"/>
    </xf>
    <xf numFmtId="0" fontId="51" fillId="0" borderId="7" xfId="1" applyFont="1" applyBorder="1" applyAlignment="1">
      <alignment horizontal="left" vertical="top" wrapText="1"/>
    </xf>
    <xf numFmtId="164" fontId="51" fillId="0" borderId="7" xfId="1" applyNumberFormat="1" applyFont="1" applyBorder="1" applyAlignment="1">
      <alignment horizontal="center" vertical="center" wrapText="1"/>
    </xf>
    <xf numFmtId="0" fontId="11" fillId="0" borderId="10" xfId="1" applyFont="1" applyBorder="1" applyAlignment="1">
      <alignment horizontal="center" vertical="center" wrapText="1"/>
    </xf>
    <xf numFmtId="164" fontId="11" fillId="0" borderId="16" xfId="1" applyNumberFormat="1" applyFont="1" applyBorder="1" applyAlignment="1">
      <alignment horizontal="center" vertical="top" wrapText="1"/>
    </xf>
    <xf numFmtId="0" fontId="11" fillId="0" borderId="18" xfId="1" applyFont="1" applyBorder="1" applyAlignment="1">
      <alignment horizontal="center" vertical="center" wrapText="1"/>
    </xf>
    <xf numFmtId="0" fontId="39" fillId="0" borderId="10" xfId="1" applyFont="1" applyBorder="1" applyAlignment="1">
      <alignment horizontal="center" vertical="top" wrapText="1"/>
    </xf>
    <xf numFmtId="0" fontId="47" fillId="0" borderId="18" xfId="1" applyFont="1" applyBorder="1" applyAlignment="1">
      <alignment horizontal="center" vertical="center" wrapText="1"/>
    </xf>
    <xf numFmtId="164" fontId="47" fillId="0" borderId="16" xfId="1" applyNumberFormat="1" applyFont="1" applyBorder="1" applyAlignment="1">
      <alignment horizontal="center" vertical="center" wrapText="1"/>
    </xf>
    <xf numFmtId="164" fontId="47" fillId="0" borderId="7" xfId="1" applyNumberFormat="1" applyFont="1" applyBorder="1" applyAlignment="1">
      <alignment horizontal="center" vertical="center" wrapText="1"/>
    </xf>
    <xf numFmtId="0" fontId="47" fillId="0" borderId="17" xfId="1" applyFont="1" applyBorder="1" applyAlignment="1">
      <alignment horizontal="center" vertical="center" wrapText="1"/>
    </xf>
    <xf numFmtId="165" fontId="47" fillId="4" borderId="2" xfId="1" applyNumberFormat="1" applyFont="1" applyFill="1" applyBorder="1" applyAlignment="1">
      <alignment horizontal="center" vertical="center" wrapText="1"/>
    </xf>
    <xf numFmtId="165" fontId="47" fillId="4" borderId="1" xfId="1" applyNumberFormat="1" applyFont="1" applyFill="1" applyBorder="1" applyAlignment="1">
      <alignment horizontal="center" vertical="center" wrapText="1"/>
    </xf>
    <xf numFmtId="0" fontId="11" fillId="2" borderId="7" xfId="1" applyFont="1" applyFill="1" applyBorder="1" applyAlignment="1">
      <alignment horizontal="center" vertical="top" wrapText="1"/>
    </xf>
    <xf numFmtId="0" fontId="11" fillId="0" borderId="17" xfId="1" applyFont="1" applyBorder="1" applyAlignment="1">
      <alignment horizontal="left" vertical="top" wrapText="1"/>
    </xf>
    <xf numFmtId="0" fontId="11" fillId="2" borderId="7" xfId="1" applyFont="1" applyFill="1" applyBorder="1" applyAlignment="1">
      <alignment horizontal="center" vertical="top" wrapText="1"/>
    </xf>
    <xf numFmtId="165" fontId="30" fillId="4" borderId="2" xfId="1" applyNumberFormat="1" applyFont="1" applyFill="1" applyBorder="1" applyAlignment="1">
      <alignment horizontal="center" vertical="center" wrapText="1"/>
    </xf>
    <xf numFmtId="0" fontId="47" fillId="2" borderId="7" xfId="1" applyFont="1" applyFill="1" applyBorder="1" applyAlignment="1">
      <alignment vertical="top" wrapText="1"/>
    </xf>
    <xf numFmtId="165" fontId="47" fillId="4" borderId="7" xfId="1" applyNumberFormat="1" applyFont="1" applyFill="1" applyBorder="1" applyAlignment="1">
      <alignment horizontal="center" vertical="center" wrapText="1"/>
    </xf>
    <xf numFmtId="0" fontId="30" fillId="2" borderId="40" xfId="1" applyFont="1" applyFill="1" applyBorder="1" applyAlignment="1">
      <alignment vertical="top" wrapText="1"/>
    </xf>
    <xf numFmtId="0" fontId="30" fillId="2" borderId="41" xfId="1" applyFont="1" applyFill="1" applyBorder="1" applyAlignment="1">
      <alignment horizontal="center" vertical="top" wrapText="1"/>
    </xf>
    <xf numFmtId="0" fontId="3" fillId="4" borderId="41" xfId="1" applyFont="1" applyFill="1" applyBorder="1" applyAlignment="1">
      <alignment horizontal="center" vertical="center" wrapText="1"/>
    </xf>
    <xf numFmtId="165" fontId="30" fillId="4" borderId="41" xfId="1" applyNumberFormat="1" applyFont="1" applyFill="1" applyBorder="1" applyAlignment="1">
      <alignment horizontal="center" vertical="center" wrapText="1"/>
    </xf>
    <xf numFmtId="165" fontId="30" fillId="4" borderId="42" xfId="1" applyNumberFormat="1" applyFont="1" applyFill="1" applyBorder="1" applyAlignment="1">
      <alignment horizontal="center" vertical="center" wrapText="1"/>
    </xf>
    <xf numFmtId="165" fontId="30" fillId="4" borderId="43" xfId="1" applyNumberFormat="1" applyFont="1" applyFill="1" applyBorder="1" applyAlignment="1">
      <alignment horizontal="center" vertical="center" wrapText="1"/>
    </xf>
    <xf numFmtId="0" fontId="30" fillId="2" borderId="44" xfId="1" applyFont="1" applyFill="1" applyBorder="1" applyAlignment="1">
      <alignment vertical="top" wrapText="1"/>
    </xf>
    <xf numFmtId="165" fontId="30" fillId="4" borderId="25" xfId="1" applyNumberFormat="1" applyFont="1" applyFill="1" applyBorder="1" applyAlignment="1">
      <alignment horizontal="center" vertical="center" wrapText="1"/>
    </xf>
    <xf numFmtId="0" fontId="47" fillId="2" borderId="44" xfId="1" applyFont="1" applyFill="1" applyBorder="1" applyAlignment="1">
      <alignment vertical="top" wrapText="1"/>
    </xf>
    <xf numFmtId="165" fontId="47" fillId="4" borderId="45" xfId="1" applyNumberFormat="1" applyFont="1" applyFill="1" applyBorder="1" applyAlignment="1">
      <alignment horizontal="center" vertical="center" wrapText="1"/>
    </xf>
    <xf numFmtId="165" fontId="47" fillId="4" borderId="47" xfId="1" applyNumberFormat="1" applyFont="1" applyFill="1" applyBorder="1" applyAlignment="1">
      <alignment horizontal="center" vertical="center" wrapText="1"/>
    </xf>
    <xf numFmtId="165" fontId="47" fillId="4" borderId="48" xfId="1" applyNumberFormat="1" applyFont="1" applyFill="1" applyBorder="1" applyAlignment="1">
      <alignment horizontal="center" vertical="center" wrapText="1"/>
    </xf>
    <xf numFmtId="165" fontId="47" fillId="4" borderId="14" xfId="1" applyNumberFormat="1" applyFont="1" applyFill="1" applyBorder="1" applyAlignment="1">
      <alignment horizontal="center" vertical="center" wrapText="1"/>
    </xf>
    <xf numFmtId="165" fontId="47" fillId="4" borderId="10" xfId="1" applyNumberFormat="1" applyFont="1" applyFill="1" applyBorder="1" applyAlignment="1">
      <alignment horizontal="center" vertical="center" wrapText="1"/>
    </xf>
    <xf numFmtId="165" fontId="47" fillId="4" borderId="38" xfId="1" applyNumberFormat="1" applyFont="1" applyFill="1" applyBorder="1" applyAlignment="1">
      <alignment horizontal="center" vertical="center" wrapText="1"/>
    </xf>
    <xf numFmtId="0" fontId="30" fillId="0" borderId="7" xfId="1" applyFont="1" applyFill="1" applyBorder="1" applyAlignment="1">
      <alignment horizontal="center" vertical="center" wrapText="1"/>
    </xf>
    <xf numFmtId="0" fontId="47" fillId="0" borderId="18" xfId="1" applyFont="1" applyFill="1" applyBorder="1" applyAlignment="1">
      <alignment vertical="top" wrapText="1"/>
    </xf>
    <xf numFmtId="0" fontId="47" fillId="0" borderId="17" xfId="1" applyFont="1" applyFill="1" applyBorder="1" applyAlignment="1">
      <alignment vertical="top" wrapText="1"/>
    </xf>
    <xf numFmtId="164" fontId="47" fillId="4" borderId="7" xfId="1" applyNumberFormat="1" applyFont="1" applyFill="1" applyBorder="1" applyAlignment="1">
      <alignment horizontal="center" vertical="center" wrapText="1"/>
    </xf>
    <xf numFmtId="0" fontId="11" fillId="0" borderId="7" xfId="1" applyFont="1" applyFill="1" applyBorder="1" applyAlignment="1">
      <alignment horizontal="center" vertical="top" wrapText="1"/>
    </xf>
    <xf numFmtId="0" fontId="30" fillId="0" borderId="7" xfId="1" applyFont="1" applyBorder="1" applyAlignment="1">
      <alignment horizontal="center" vertical="center" wrapText="1"/>
    </xf>
    <xf numFmtId="0" fontId="30" fillId="0" borderId="7" xfId="1" applyFont="1" applyFill="1" applyBorder="1" applyAlignment="1">
      <alignment vertical="top" wrapText="1"/>
    </xf>
    <xf numFmtId="165" fontId="5" fillId="4" borderId="7" xfId="1" applyNumberFormat="1" applyFont="1" applyFill="1" applyBorder="1" applyAlignment="1">
      <alignment horizontal="center" vertical="center" wrapText="1"/>
    </xf>
    <xf numFmtId="165" fontId="5" fillId="4" borderId="14" xfId="1" applyNumberFormat="1" applyFont="1" applyFill="1" applyBorder="1" applyAlignment="1">
      <alignment horizontal="center" vertical="center"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2" borderId="17" xfId="1" applyFont="1" applyFill="1" applyBorder="1" applyAlignment="1">
      <alignment horizontal="center" vertical="top" wrapText="1"/>
    </xf>
    <xf numFmtId="0" fontId="11" fillId="2" borderId="17" xfId="1" applyFont="1" applyFill="1" applyBorder="1" applyAlignment="1">
      <alignment horizontal="left" vertical="top" wrapText="1"/>
    </xf>
    <xf numFmtId="0" fontId="11" fillId="2" borderId="7" xfId="1" applyFont="1" applyFill="1" applyBorder="1" applyAlignment="1">
      <alignment horizontal="center" vertical="center" wrapText="1"/>
    </xf>
    <xf numFmtId="0" fontId="11" fillId="2" borderId="37" xfId="1" applyFont="1" applyFill="1" applyBorder="1" applyAlignment="1">
      <alignment vertical="top" wrapText="1"/>
    </xf>
    <xf numFmtId="164" fontId="11" fillId="4" borderId="17" xfId="1" applyNumberFormat="1" applyFont="1" applyFill="1" applyBorder="1" applyAlignment="1">
      <alignment horizontal="center" vertical="center" wrapText="1"/>
    </xf>
    <xf numFmtId="0" fontId="22" fillId="0" borderId="7" xfId="1" applyFont="1" applyFill="1" applyBorder="1" applyAlignment="1">
      <alignment vertical="top" wrapText="1"/>
    </xf>
    <xf numFmtId="164" fontId="11" fillId="0" borderId="17" xfId="1" applyNumberFormat="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0" xfId="1" applyFont="1" applyBorder="1" applyAlignment="1">
      <alignment horizontal="center" vertical="top" wrapText="1"/>
    </xf>
    <xf numFmtId="0" fontId="13" fillId="0" borderId="14" xfId="1" applyFont="1" applyBorder="1" applyAlignment="1">
      <alignment horizontal="left" vertical="center" wrapText="1"/>
    </xf>
    <xf numFmtId="0" fontId="11" fillId="0" borderId="0" xfId="1" applyFont="1" applyBorder="1" applyAlignment="1">
      <alignment vertical="top" wrapText="1"/>
    </xf>
    <xf numFmtId="164" fontId="49" fillId="0" borderId="10" xfId="1" applyNumberFormat="1" applyFont="1" applyFill="1" applyBorder="1" applyAlignment="1">
      <alignment horizontal="center" vertical="center" wrapText="1"/>
    </xf>
    <xf numFmtId="164" fontId="49" fillId="3" borderId="10" xfId="1" applyNumberFormat="1" applyFont="1" applyFill="1" applyBorder="1" applyAlignment="1">
      <alignment horizontal="center" vertical="center" wrapText="1"/>
    </xf>
    <xf numFmtId="164" fontId="20" fillId="0" borderId="37" xfId="1" applyNumberFormat="1" applyFont="1" applyFill="1" applyBorder="1" applyAlignment="1">
      <alignment horizontal="center" vertical="center" wrapText="1"/>
    </xf>
    <xf numFmtId="164" fontId="30" fillId="2" borderId="7" xfId="1" applyNumberFormat="1" applyFont="1" applyFill="1" applyBorder="1" applyAlignment="1">
      <alignment vertical="center" wrapText="1"/>
    </xf>
    <xf numFmtId="0" fontId="52" fillId="2" borderId="10" xfId="1" applyFont="1" applyFill="1" applyBorder="1" applyAlignment="1">
      <alignment vertical="top" wrapText="1"/>
    </xf>
    <xf numFmtId="0" fontId="52" fillId="2" borderId="10" xfId="1" applyFont="1" applyFill="1" applyBorder="1" applyAlignment="1">
      <alignment horizontal="center" vertical="top" wrapText="1"/>
    </xf>
    <xf numFmtId="164" fontId="52" fillId="0" borderId="7" xfId="1" applyNumberFormat="1" applyFont="1" applyFill="1" applyBorder="1" applyAlignment="1">
      <alignment horizontal="center" vertical="center" wrapText="1"/>
    </xf>
    <xf numFmtId="164" fontId="52" fillId="3" borderId="7" xfId="1" applyNumberFormat="1" applyFont="1" applyFill="1" applyBorder="1" applyAlignment="1">
      <alignment horizontal="center" vertical="center" wrapText="1"/>
    </xf>
    <xf numFmtId="165" fontId="5" fillId="4" borderId="10" xfId="1" applyNumberFormat="1" applyFont="1" applyFill="1" applyBorder="1" applyAlignment="1">
      <alignment horizontal="center" vertical="center" wrapText="1"/>
    </xf>
    <xf numFmtId="0" fontId="11" fillId="0" borderId="17" xfId="1" applyNumberFormat="1" applyFont="1" applyFill="1" applyBorder="1" applyAlignment="1">
      <alignment vertical="top" wrapText="1"/>
    </xf>
    <xf numFmtId="49" fontId="36" fillId="0" borderId="0" xfId="0" applyNumberFormat="1" applyFont="1" applyAlignment="1">
      <alignment wrapText="1"/>
    </xf>
    <xf numFmtId="164" fontId="10" fillId="2" borderId="0" xfId="1" applyNumberFormat="1" applyFont="1" applyFill="1" applyAlignment="1">
      <alignment horizontal="center" vertical="center"/>
    </xf>
    <xf numFmtId="165" fontId="53" fillId="2" borderId="0" xfId="1" applyNumberFormat="1" applyFont="1" applyFill="1" applyAlignment="1">
      <alignment horizontal="center" vertical="center"/>
    </xf>
    <xf numFmtId="165" fontId="54" fillId="0" borderId="0" xfId="1" applyNumberFormat="1" applyFont="1" applyAlignment="1">
      <alignment horizontal="center" vertical="center"/>
    </xf>
    <xf numFmtId="165" fontId="55" fillId="0" borderId="0" xfId="1" applyNumberFormat="1" applyFont="1" applyFill="1" applyAlignment="1">
      <alignment horizontal="center" vertical="center"/>
    </xf>
    <xf numFmtId="165" fontId="43" fillId="0" borderId="0" xfId="1" applyNumberFormat="1" applyFont="1" applyFill="1" applyAlignment="1">
      <alignment horizontal="center" vertical="center"/>
    </xf>
    <xf numFmtId="165" fontId="48" fillId="0" borderId="0" xfId="1" applyNumberFormat="1" applyFont="1" applyFill="1" applyAlignment="1">
      <alignment horizontal="center" vertical="center"/>
    </xf>
    <xf numFmtId="165" fontId="48" fillId="0" borderId="0" xfId="1" applyNumberFormat="1" applyFont="1" applyAlignment="1">
      <alignment horizontal="center" vertical="center"/>
    </xf>
    <xf numFmtId="165" fontId="48" fillId="2" borderId="0" xfId="1" applyNumberFormat="1" applyFont="1" applyFill="1" applyAlignment="1">
      <alignment horizontal="center" vertical="center"/>
    </xf>
    <xf numFmtId="164" fontId="48" fillId="0" borderId="0" xfId="1" applyNumberFormat="1" applyFont="1" applyAlignment="1">
      <alignment horizontal="center" vertical="center"/>
    </xf>
    <xf numFmtId="164" fontId="54" fillId="0" borderId="0" xfId="1" applyNumberFormat="1" applyFont="1" applyAlignment="1">
      <alignment horizontal="center" vertical="center"/>
    </xf>
    <xf numFmtId="164" fontId="56" fillId="0" borderId="0" xfId="1" applyNumberFormat="1" applyFont="1" applyAlignment="1">
      <alignment horizontal="center" vertical="center"/>
    </xf>
    <xf numFmtId="164" fontId="51" fillId="0" borderId="7" xfId="1" applyNumberFormat="1" applyFont="1" applyFill="1" applyBorder="1" applyAlignment="1">
      <alignment horizontal="center" vertical="center" wrapText="1"/>
    </xf>
    <xf numFmtId="164" fontId="11" fillId="0" borderId="10" xfId="1" applyNumberFormat="1" applyFont="1" applyFill="1" applyBorder="1" applyAlignment="1">
      <alignment horizontal="center" vertical="center" wrapText="1"/>
    </xf>
    <xf numFmtId="165" fontId="57" fillId="0" borderId="0" xfId="1" applyNumberFormat="1" applyFont="1"/>
    <xf numFmtId="2" fontId="5" fillId="0" borderId="7" xfId="1" applyNumberFormat="1" applyFont="1" applyFill="1" applyBorder="1" applyAlignment="1">
      <alignment horizontal="center" vertical="top" wrapText="1"/>
    </xf>
    <xf numFmtId="0" fontId="22" fillId="0" borderId="7"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7" xfId="1" applyFont="1" applyFill="1" applyBorder="1" applyAlignment="1">
      <alignment horizontal="center" vertical="top" wrapText="1"/>
    </xf>
    <xf numFmtId="0" fontId="30" fillId="0" borderId="7" xfId="1" applyFont="1" applyFill="1" applyBorder="1" applyAlignment="1">
      <alignment horizontal="left" vertical="top" wrapText="1"/>
    </xf>
    <xf numFmtId="0" fontId="11" fillId="0" borderId="7" xfId="1" applyFont="1" applyBorder="1" applyAlignment="1">
      <alignment horizontal="left" vertical="top" wrapText="1"/>
    </xf>
    <xf numFmtId="0" fontId="30" fillId="0" borderId="7" xfId="1" applyFont="1" applyBorder="1" applyAlignment="1">
      <alignment horizontal="left" vertical="top" wrapText="1"/>
    </xf>
    <xf numFmtId="0" fontId="11" fillId="0" borderId="7" xfId="1" applyFont="1" applyBorder="1" applyAlignment="1">
      <alignment horizontal="center" vertical="top" wrapText="1"/>
    </xf>
    <xf numFmtId="0" fontId="11" fillId="2"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1" fillId="0" borderId="7" xfId="1" applyFont="1" applyBorder="1" applyAlignment="1">
      <alignment horizontal="center" vertical="center" wrapText="1"/>
    </xf>
    <xf numFmtId="0" fontId="15" fillId="0" borderId="38" xfId="1" applyFont="1" applyBorder="1" applyAlignment="1">
      <alignment horizontal="left" vertical="center" wrapText="1"/>
    </xf>
    <xf numFmtId="0" fontId="11" fillId="0" borderId="24" xfId="1" applyFont="1" applyBorder="1" applyAlignment="1">
      <alignment horizontal="left" vertical="top" wrapText="1"/>
    </xf>
    <xf numFmtId="0" fontId="11" fillId="0" borderId="24" xfId="1" applyFont="1" applyBorder="1" applyAlignment="1">
      <alignment horizontal="center" vertical="top" wrapText="1"/>
    </xf>
    <xf numFmtId="0" fontId="11" fillId="0" borderId="24" xfId="1" applyFont="1" applyBorder="1" applyAlignment="1">
      <alignment horizontal="center" vertical="center" wrapText="1"/>
    </xf>
    <xf numFmtId="165" fontId="37" fillId="0" borderId="10" xfId="1" applyNumberFormat="1" applyFont="1" applyFill="1" applyBorder="1" applyAlignment="1">
      <alignment horizontal="center" vertical="center" wrapText="1"/>
    </xf>
    <xf numFmtId="165" fontId="18" fillId="0" borderId="0" xfId="1" applyNumberFormat="1" applyFont="1" applyFill="1" applyBorder="1" applyAlignment="1">
      <alignment horizontal="center" vertical="center" textRotation="180"/>
    </xf>
    <xf numFmtId="165" fontId="58" fillId="0" borderId="0" xfId="1" applyNumberFormat="1" applyFont="1"/>
    <xf numFmtId="164" fontId="18" fillId="0" borderId="7" xfId="1" applyNumberFormat="1" applyFont="1" applyFill="1" applyBorder="1" applyAlignment="1">
      <alignment horizontal="center" vertical="center"/>
    </xf>
    <xf numFmtId="0" fontId="43" fillId="0" borderId="0" xfId="1" applyFont="1" applyFill="1"/>
    <xf numFmtId="165" fontId="60" fillId="0" borderId="0" xfId="1" applyNumberFormat="1" applyFont="1" applyFill="1"/>
    <xf numFmtId="165" fontId="60" fillId="0" borderId="0" xfId="1" applyNumberFormat="1" applyFont="1"/>
    <xf numFmtId="0" fontId="60" fillId="0" borderId="0" xfId="1" applyFont="1"/>
    <xf numFmtId="164" fontId="60" fillId="0" borderId="0" xfId="1" applyNumberFormat="1" applyFont="1"/>
    <xf numFmtId="165" fontId="55" fillId="0" borderId="0" xfId="1" applyNumberFormat="1" applyFont="1"/>
    <xf numFmtId="0" fontId="11" fillId="0" borderId="7" xfId="1" applyFont="1" applyFill="1" applyBorder="1" applyAlignment="1">
      <alignment horizontal="center"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30" fillId="0" borderId="7" xfId="1" applyFont="1" applyFill="1" applyBorder="1" applyAlignment="1">
      <alignment horizontal="left" vertical="top" wrapText="1"/>
    </xf>
    <xf numFmtId="0" fontId="13" fillId="0" borderId="0" xfId="1" applyNumberFormat="1" applyFont="1" applyBorder="1" applyAlignment="1">
      <alignment horizontal="left" vertical="center" wrapText="1"/>
    </xf>
    <xf numFmtId="165" fontId="26" fillId="0" borderId="0" xfId="1" applyNumberFormat="1" applyFont="1" applyFill="1"/>
    <xf numFmtId="0" fontId="3" fillId="2" borderId="7" xfId="1" applyFont="1" applyFill="1" applyBorder="1" applyAlignment="1">
      <alignment vertical="top" wrapText="1"/>
    </xf>
    <xf numFmtId="0" fontId="3" fillId="2" borderId="10" xfId="1" applyFont="1" applyFill="1" applyBorder="1" applyAlignment="1">
      <alignment vertical="top" wrapText="1"/>
    </xf>
    <xf numFmtId="0" fontId="30" fillId="0" borderId="18" xfId="1" applyFont="1" applyFill="1" applyBorder="1" applyAlignment="1">
      <alignment vertical="top" wrapText="1"/>
    </xf>
    <xf numFmtId="0" fontId="11" fillId="0" borderId="7" xfId="1" applyFont="1" applyBorder="1" applyAlignment="1">
      <alignment horizontal="left" vertical="top" wrapText="1"/>
    </xf>
    <xf numFmtId="0" fontId="3" fillId="2" borderId="10" xfId="1" applyFont="1" applyFill="1" applyBorder="1" applyAlignment="1">
      <alignment horizontal="left" vertical="top" wrapText="1"/>
    </xf>
    <xf numFmtId="0" fontId="30" fillId="2" borderId="35" xfId="1" applyFont="1" applyFill="1" applyBorder="1" applyAlignment="1">
      <alignment vertical="top" wrapText="1"/>
    </xf>
    <xf numFmtId="0" fontId="30" fillId="0" borderId="7" xfId="1" applyFont="1" applyBorder="1" applyAlignment="1">
      <alignment horizontal="left" vertical="top" wrapText="1"/>
    </xf>
    <xf numFmtId="0" fontId="11" fillId="0" borderId="7" xfId="1" applyFont="1" applyFill="1" applyBorder="1" applyAlignment="1">
      <alignment horizontal="center" vertical="top" wrapText="1"/>
    </xf>
    <xf numFmtId="0" fontId="61" fillId="0" borderId="7" xfId="1" applyFont="1" applyBorder="1" applyAlignment="1">
      <alignment horizontal="left" vertical="top" wrapText="1"/>
    </xf>
    <xf numFmtId="0" fontId="11" fillId="2" borderId="9" xfId="1" applyFont="1" applyFill="1" applyBorder="1" applyAlignment="1">
      <alignment horizontal="center" vertical="center" wrapText="1"/>
    </xf>
    <xf numFmtId="0" fontId="3" fillId="2" borderId="7" xfId="1" applyFont="1" applyFill="1" applyBorder="1" applyAlignment="1">
      <alignment horizontal="left" vertical="top" wrapText="1"/>
    </xf>
    <xf numFmtId="0" fontId="11" fillId="0" borderId="18" xfId="1" applyFont="1" applyBorder="1" applyAlignment="1">
      <alignment horizontal="center" vertical="top" wrapText="1"/>
    </xf>
    <xf numFmtId="0" fontId="62" fillId="0" borderId="10" xfId="1" applyFont="1" applyFill="1" applyBorder="1" applyAlignment="1">
      <alignment vertical="top" wrapText="1"/>
    </xf>
    <xf numFmtId="0" fontId="30" fillId="0" borderId="2" xfId="1" applyNumberFormat="1" applyFont="1" applyFill="1" applyBorder="1" applyAlignment="1">
      <alignment vertical="top" wrapText="1"/>
    </xf>
    <xf numFmtId="0" fontId="38" fillId="2" borderId="7" xfId="1" applyFont="1" applyFill="1" applyBorder="1" applyAlignment="1">
      <alignment horizontal="left" vertical="top" wrapText="1"/>
    </xf>
    <xf numFmtId="0" fontId="52" fillId="0" borderId="3" xfId="1" applyNumberFormat="1" applyFont="1" applyFill="1" applyBorder="1" applyAlignment="1">
      <alignment vertical="top" wrapText="1"/>
    </xf>
    <xf numFmtId="0" fontId="11" fillId="0" borderId="7" xfId="1" applyFont="1" applyBorder="1" applyAlignment="1">
      <alignment horizontal="left" vertical="top" wrapText="1"/>
    </xf>
    <xf numFmtId="0" fontId="11" fillId="0" borderId="7" xfId="1" applyFont="1" applyBorder="1" applyAlignment="1">
      <alignment horizontal="center" vertical="center" wrapText="1"/>
    </xf>
    <xf numFmtId="0" fontId="30" fillId="2" borderId="7" xfId="1" applyFont="1" applyFill="1" applyBorder="1" applyAlignment="1">
      <alignment horizontal="left" vertical="center" wrapText="1"/>
    </xf>
    <xf numFmtId="0" fontId="52" fillId="2" borderId="7" xfId="1" applyFont="1" applyFill="1" applyBorder="1" applyAlignment="1">
      <alignment horizontal="left" vertical="center" wrapText="1"/>
    </xf>
    <xf numFmtId="0" fontId="11" fillId="0" borderId="7" xfId="1" applyFont="1" applyFill="1" applyBorder="1" applyAlignment="1">
      <alignment horizontal="left" vertical="center" wrapText="1"/>
    </xf>
    <xf numFmtId="0" fontId="11" fillId="0" borderId="10" xfId="1" applyFont="1" applyBorder="1" applyAlignment="1">
      <alignment horizontal="center" vertical="top" wrapText="1"/>
    </xf>
    <xf numFmtId="0" fontId="11" fillId="0" borderId="10" xfId="1" applyFont="1" applyFill="1" applyBorder="1" applyAlignment="1">
      <alignment horizontal="center" vertical="top" wrapText="1"/>
    </xf>
    <xf numFmtId="0" fontId="30" fillId="0" borderId="10" xfId="1" applyFont="1" applyFill="1" applyBorder="1" applyAlignment="1">
      <alignment horizontal="left" vertical="top" wrapText="1"/>
    </xf>
    <xf numFmtId="0" fontId="22" fillId="0" borderId="10" xfId="1" applyFont="1" applyFill="1" applyBorder="1" applyAlignment="1">
      <alignment horizontal="left" vertical="top" wrapText="1"/>
    </xf>
    <xf numFmtId="49" fontId="3" fillId="0" borderId="16" xfId="1" applyNumberFormat="1" applyFont="1" applyFill="1" applyBorder="1" applyAlignment="1">
      <alignment vertical="top" wrapText="1"/>
    </xf>
    <xf numFmtId="165" fontId="5" fillId="0" borderId="10" xfId="1" applyNumberFormat="1" applyFont="1" applyFill="1" applyBorder="1" applyAlignment="1">
      <alignment horizontal="center" vertical="center" wrapText="1"/>
    </xf>
    <xf numFmtId="0" fontId="62"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Border="1" applyAlignment="1">
      <alignment horizontal="center"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0" borderId="7" xfId="1" applyFont="1" applyBorder="1" applyAlignment="1">
      <alignment horizontal="center" vertical="center" wrapText="1"/>
    </xf>
    <xf numFmtId="0" fontId="30" fillId="2" borderId="3" xfId="1" applyFont="1" applyFill="1" applyBorder="1" applyAlignment="1">
      <alignment horizontal="center" vertical="top" wrapText="1"/>
    </xf>
    <xf numFmtId="0" fontId="22" fillId="2" borderId="22" xfId="1" applyFont="1" applyFill="1" applyBorder="1" applyAlignment="1">
      <alignment vertical="top" wrapText="1"/>
    </xf>
    <xf numFmtId="0" fontId="22" fillId="2" borderId="7" xfId="1" applyFont="1" applyFill="1" applyBorder="1" applyAlignment="1">
      <alignment vertical="top" wrapText="1"/>
    </xf>
    <xf numFmtId="164" fontId="52" fillId="2" borderId="7" xfId="1" applyNumberFormat="1" applyFont="1" applyFill="1" applyBorder="1" applyAlignment="1">
      <alignment horizontal="center" vertical="center" wrapText="1"/>
    </xf>
    <xf numFmtId="0" fontId="52" fillId="2" borderId="4" xfId="1" applyFont="1" applyFill="1" applyBorder="1" applyAlignment="1">
      <alignment horizontal="center" vertical="top" wrapText="1"/>
    </xf>
    <xf numFmtId="164" fontId="30" fillId="2" borderId="3" xfId="1" applyNumberFormat="1" applyFont="1" applyFill="1" applyBorder="1" applyAlignment="1">
      <alignment horizontal="center" vertical="center" wrapText="1"/>
    </xf>
    <xf numFmtId="0" fontId="52" fillId="2" borderId="7" xfId="1" applyFont="1" applyFill="1" applyBorder="1" applyAlignment="1">
      <alignment horizontal="center" vertical="top" wrapText="1"/>
    </xf>
    <xf numFmtId="0" fontId="52" fillId="0" borderId="10" xfId="1" applyFont="1" applyBorder="1" applyAlignment="1">
      <alignment horizontal="center" vertical="top" wrapText="1"/>
    </xf>
    <xf numFmtId="0" fontId="12" fillId="0" borderId="8" xfId="1" applyFont="1" applyFill="1" applyBorder="1" applyAlignment="1">
      <alignment horizontal="center" vertical="top" wrapText="1"/>
    </xf>
    <xf numFmtId="0" fontId="12" fillId="0" borderId="9" xfId="1" applyFont="1" applyFill="1" applyBorder="1" applyAlignment="1">
      <alignment horizontal="center" vertical="top" wrapText="1"/>
    </xf>
    <xf numFmtId="0" fontId="12" fillId="0" borderId="36" xfId="1" applyFont="1" applyFill="1" applyBorder="1" applyAlignment="1">
      <alignment horizontal="center" vertical="top" wrapText="1"/>
    </xf>
    <xf numFmtId="0" fontId="38" fillId="0" borderId="7" xfId="1" applyFont="1" applyFill="1" applyBorder="1" applyAlignment="1">
      <alignment horizontal="center" vertical="top" wrapText="1"/>
    </xf>
    <xf numFmtId="0" fontId="12" fillId="0" borderId="14" xfId="1" applyFont="1" applyFill="1" applyBorder="1" applyAlignment="1">
      <alignment horizontal="center" vertical="top" wrapText="1"/>
    </xf>
    <xf numFmtId="0" fontId="47" fillId="2" borderId="10" xfId="1" applyFont="1" applyFill="1" applyBorder="1" applyAlignment="1">
      <alignment vertical="top" wrapText="1"/>
    </xf>
    <xf numFmtId="0" fontId="11" fillId="0" borderId="7" xfId="1" applyFont="1" applyFill="1" applyBorder="1" applyAlignment="1">
      <alignment horizontal="center" vertical="top" wrapText="1"/>
    </xf>
    <xf numFmtId="0" fontId="66" fillId="0" borderId="16"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30" fillId="0" borderId="7" xfId="1" applyFont="1" applyFill="1" applyBorder="1" applyAlignment="1">
      <alignment horizontal="center" vertical="top" wrapText="1"/>
    </xf>
    <xf numFmtId="0" fontId="30" fillId="0" borderId="7" xfId="1" applyFont="1" applyFill="1" applyBorder="1" applyAlignment="1">
      <alignment horizontal="left" vertical="top" wrapText="1"/>
    </xf>
    <xf numFmtId="0" fontId="52" fillId="7" borderId="7" xfId="1" applyFont="1" applyFill="1" applyBorder="1" applyAlignment="1">
      <alignment horizontal="left" vertical="top" wrapText="1"/>
    </xf>
    <xf numFmtId="0" fontId="30" fillId="6"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30"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52" fillId="0" borderId="7" xfId="1" applyFont="1" applyFill="1" applyBorder="1" applyAlignment="1">
      <alignment horizontal="left" vertical="top" wrapText="1"/>
    </xf>
    <xf numFmtId="0" fontId="52" fillId="0" borderId="7" xfId="1" applyFont="1" applyFill="1" applyBorder="1" applyAlignment="1">
      <alignment horizontal="center" vertical="top" wrapText="1"/>
    </xf>
    <xf numFmtId="0" fontId="11"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11" fillId="0" borderId="7" xfId="1" applyFont="1" applyBorder="1" applyAlignment="1">
      <alignment horizontal="center" vertical="top" wrapText="1"/>
    </xf>
    <xf numFmtId="0" fontId="11" fillId="0" borderId="10" xfId="1" applyFont="1" applyBorder="1" applyAlignment="1">
      <alignment horizontal="center" vertical="top" wrapText="1"/>
    </xf>
    <xf numFmtId="0" fontId="11" fillId="0" borderId="7" xfId="1" applyFont="1" applyBorder="1" applyAlignment="1">
      <alignment horizontal="left" vertical="top" wrapText="1"/>
    </xf>
    <xf numFmtId="0" fontId="30" fillId="0" borderId="7" xfId="1" applyFont="1" applyBorder="1" applyAlignment="1">
      <alignment horizontal="left"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0" borderId="18" xfId="1" applyFont="1" applyBorder="1" applyAlignment="1">
      <alignment horizontal="center" vertical="top" wrapText="1"/>
    </xf>
    <xf numFmtId="0" fontId="11" fillId="0" borderId="10" xfId="1" applyFont="1" applyFill="1" applyBorder="1" applyAlignment="1">
      <alignment horizontal="center" vertical="top" wrapText="1"/>
    </xf>
    <xf numFmtId="0" fontId="30" fillId="0" borderId="7" xfId="1" applyFont="1" applyBorder="1" applyAlignment="1">
      <alignment horizontal="center"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1" fillId="2" borderId="7" xfId="1" applyFont="1" applyFill="1" applyBorder="1" applyAlignment="1">
      <alignment horizontal="left" vertical="top" wrapText="1"/>
    </xf>
    <xf numFmtId="0" fontId="11" fillId="0" borderId="18"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0" borderId="19" xfId="1" applyFont="1" applyBorder="1" applyAlignment="1">
      <alignment horizontal="center"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164" fontId="11" fillId="0" borderId="10" xfId="1" applyNumberFormat="1" applyFont="1" applyFill="1" applyBorder="1" applyAlignment="1">
      <alignment horizontal="center" vertical="center"/>
    </xf>
    <xf numFmtId="0" fontId="30" fillId="0" borderId="7" xfId="1" applyFont="1" applyFill="1" applyBorder="1" applyAlignment="1">
      <alignment horizontal="center" vertical="top" wrapText="1"/>
    </xf>
    <xf numFmtId="0" fontId="11" fillId="0" borderId="7" xfId="0" applyFont="1" applyFill="1" applyBorder="1" applyAlignment="1">
      <alignment horizontal="left" vertical="top" wrapText="1"/>
    </xf>
    <xf numFmtId="0" fontId="11" fillId="0" borderId="7" xfId="0"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5" fillId="0" borderId="0" xfId="1" applyFont="1" applyBorder="1" applyAlignment="1">
      <alignment horizontal="left"/>
    </xf>
    <xf numFmtId="0" fontId="11" fillId="0" borderId="7" xfId="1" applyFont="1" applyBorder="1" applyAlignment="1">
      <alignment horizontal="center" vertical="center" wrapText="1"/>
    </xf>
    <xf numFmtId="165" fontId="30" fillId="4" borderId="2" xfId="1" applyNumberFormat="1" applyFont="1" applyFill="1" applyBorder="1" applyAlignment="1">
      <alignment horizontal="center" vertical="center" wrapText="1"/>
    </xf>
    <xf numFmtId="0" fontId="13" fillId="0" borderId="7" xfId="1" applyFont="1" applyBorder="1" applyAlignment="1">
      <alignment horizontal="center" vertical="center" wrapText="1"/>
    </xf>
    <xf numFmtId="0" fontId="5" fillId="0" borderId="10" xfId="1" applyFont="1" applyFill="1" applyBorder="1" applyAlignment="1">
      <alignment horizontal="left" vertical="top" wrapText="1"/>
    </xf>
    <xf numFmtId="0" fontId="30" fillId="0" borderId="7" xfId="1" applyFont="1" applyFill="1" applyBorder="1" applyAlignment="1">
      <alignment horizontal="left" vertical="top" wrapText="1"/>
    </xf>
    <xf numFmtId="0" fontId="13" fillId="0" borderId="14" xfId="1" applyFont="1" applyBorder="1" applyAlignment="1">
      <alignment horizontal="left" vertical="center" wrapText="1"/>
    </xf>
    <xf numFmtId="0" fontId="11" fillId="0" borderId="7" xfId="1" applyNumberFormat="1" applyFont="1" applyFill="1" applyBorder="1" applyAlignment="1">
      <alignment horizontal="left" vertical="top" wrapText="1"/>
    </xf>
    <xf numFmtId="0" fontId="11" fillId="2" borderId="17" xfId="1" applyFont="1" applyFill="1" applyBorder="1" applyAlignment="1">
      <alignment horizontal="left" vertical="top" wrapText="1"/>
    </xf>
    <xf numFmtId="164" fontId="11" fillId="2" borderId="17"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0" fontId="30"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0" fontId="3" fillId="2" borderId="10"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22" fillId="0" borderId="7" xfId="1" applyFont="1" applyFill="1" applyBorder="1" applyAlignment="1">
      <alignment horizontal="center" vertical="top" wrapText="1"/>
    </xf>
    <xf numFmtId="0" fontId="3" fillId="0" borderId="7" xfId="1" applyFont="1" applyBorder="1" applyAlignment="1">
      <alignment horizontal="left" vertical="top" wrapText="1"/>
    </xf>
    <xf numFmtId="0" fontId="5" fillId="0" borderId="7" xfId="1" applyFont="1" applyFill="1" applyBorder="1" applyAlignment="1">
      <alignment horizontal="center" vertical="top" wrapText="1"/>
    </xf>
    <xf numFmtId="0" fontId="5" fillId="0" borderId="18" xfId="1" applyFont="1" applyBorder="1" applyAlignment="1">
      <alignment vertical="top" wrapText="1"/>
    </xf>
    <xf numFmtId="0" fontId="3" fillId="0" borderId="7" xfId="1" applyFont="1" applyFill="1" applyBorder="1" applyAlignment="1">
      <alignment horizontal="center" vertical="top" wrapText="1"/>
    </xf>
    <xf numFmtId="165" fontId="5" fillId="4" borderId="38" xfId="1" applyNumberFormat="1" applyFont="1" applyFill="1" applyBorder="1" applyAlignment="1">
      <alignment horizontal="center" vertical="center" wrapText="1"/>
    </xf>
    <xf numFmtId="0" fontId="30"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30"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30"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3" fillId="0" borderId="7" xfId="1" applyFont="1" applyBorder="1" applyAlignment="1">
      <alignment horizontal="left" vertical="center" wrapText="1"/>
    </xf>
    <xf numFmtId="0" fontId="11" fillId="0" borderId="7" xfId="1" applyFont="1" applyBorder="1" applyAlignment="1">
      <alignment horizontal="center" vertical="center" wrapText="1"/>
    </xf>
    <xf numFmtId="0" fontId="10" fillId="0" borderId="7" xfId="1" applyFont="1" applyBorder="1" applyAlignment="1">
      <alignment horizontal="left" vertical="top" wrapText="1"/>
    </xf>
    <xf numFmtId="0" fontId="67" fillId="0" borderId="7" xfId="1" applyFont="1" applyBorder="1" applyAlignment="1">
      <alignment horizontal="left" vertical="top" wrapText="1"/>
    </xf>
    <xf numFmtId="0" fontId="67" fillId="0" borderId="7" xfId="1" applyFont="1" applyFill="1" applyBorder="1" applyAlignment="1">
      <alignment horizontal="center" vertical="top" wrapText="1"/>
    </xf>
    <xf numFmtId="0" fontId="22" fillId="0" borderId="7" xfId="1" applyFont="1" applyBorder="1" applyAlignment="1">
      <alignment horizontal="left" vertical="top" wrapText="1"/>
    </xf>
    <xf numFmtId="0" fontId="5" fillId="0" borderId="7" xfId="1" applyFont="1" applyFill="1" applyBorder="1" applyAlignment="1">
      <alignment horizontal="center" vertical="top" wrapText="1"/>
    </xf>
    <xf numFmtId="0" fontId="66" fillId="0" borderId="7" xfId="1" applyFont="1" applyFill="1" applyBorder="1" applyAlignment="1">
      <alignment horizontal="center" vertical="top" wrapText="1"/>
    </xf>
    <xf numFmtId="0" fontId="17" fillId="0" borderId="7" xfId="1" applyNumberFormat="1" applyFont="1" applyFill="1" applyBorder="1" applyAlignment="1">
      <alignment wrapText="1"/>
    </xf>
    <xf numFmtId="165" fontId="12" fillId="2" borderId="7" xfId="1" applyNumberFormat="1" applyFont="1" applyFill="1" applyBorder="1" applyAlignment="1">
      <alignment horizontal="center" vertical="center" wrapText="1"/>
    </xf>
    <xf numFmtId="165" fontId="5" fillId="0" borderId="0" xfId="1" applyNumberFormat="1" applyFont="1" applyFill="1" applyBorder="1"/>
    <xf numFmtId="165" fontId="12" fillId="5" borderId="7" xfId="1" applyNumberFormat="1" applyFont="1" applyFill="1" applyBorder="1" applyAlignment="1">
      <alignment horizontal="center" vertical="center" wrapText="1"/>
    </xf>
    <xf numFmtId="165" fontId="11" fillId="4" borderId="7" xfId="1" applyNumberFormat="1" applyFont="1" applyFill="1" applyBorder="1" applyAlignment="1">
      <alignment horizontal="center" vertical="center" wrapText="1"/>
    </xf>
    <xf numFmtId="164" fontId="30" fillId="5" borderId="7" xfId="1" applyNumberFormat="1" applyFont="1" applyFill="1" applyBorder="1" applyAlignment="1">
      <alignment horizontal="center" vertical="center" wrapText="1"/>
    </xf>
    <xf numFmtId="165" fontId="11" fillId="5" borderId="7" xfId="1" applyNumberFormat="1" applyFont="1" applyFill="1" applyBorder="1" applyAlignment="1">
      <alignment horizontal="center" vertical="center" wrapText="1"/>
    </xf>
    <xf numFmtId="165" fontId="21" fillId="5" borderId="7" xfId="1" applyNumberFormat="1" applyFont="1" applyFill="1" applyBorder="1" applyAlignment="1">
      <alignment horizontal="center" vertical="center" wrapText="1"/>
    </xf>
    <xf numFmtId="0" fontId="11" fillId="5" borderId="7" xfId="1" applyFont="1" applyFill="1" applyBorder="1" applyAlignment="1">
      <alignment horizontal="center" vertical="center" wrapText="1"/>
    </xf>
    <xf numFmtId="4" fontId="40" fillId="5" borderId="7" xfId="1" applyNumberFormat="1" applyFont="1" applyFill="1" applyBorder="1" applyAlignment="1">
      <alignment horizontal="center" vertical="center" wrapText="1"/>
    </xf>
    <xf numFmtId="0" fontId="40" fillId="5" borderId="7" xfId="1" applyFont="1" applyFill="1" applyBorder="1" applyAlignment="1">
      <alignment horizontal="center" vertical="center" wrapText="1"/>
    </xf>
    <xf numFmtId="164" fontId="40" fillId="5" borderId="7" xfId="1" applyNumberFormat="1" applyFont="1" applyFill="1" applyBorder="1" applyAlignment="1">
      <alignment horizontal="center" vertical="center" wrapText="1"/>
    </xf>
    <xf numFmtId="164" fontId="11" fillId="5" borderId="10" xfId="1" applyNumberFormat="1" applyFont="1" applyFill="1" applyBorder="1" applyAlignment="1">
      <alignment horizontal="center" vertical="center" wrapText="1"/>
    </xf>
    <xf numFmtId="0" fontId="11" fillId="5" borderId="22" xfId="1" applyFont="1" applyFill="1" applyBorder="1" applyAlignment="1">
      <alignment horizontal="center" vertical="center" wrapText="1"/>
    </xf>
    <xf numFmtId="0" fontId="47" fillId="5" borderId="17" xfId="1" applyFont="1" applyFill="1" applyBorder="1" applyAlignment="1">
      <alignment horizontal="center" vertical="center" wrapText="1"/>
    </xf>
    <xf numFmtId="0" fontId="47" fillId="5" borderId="37" xfId="1" applyFont="1" applyFill="1" applyBorder="1" applyAlignment="1">
      <alignment horizontal="center" vertical="center" wrapText="1"/>
    </xf>
    <xf numFmtId="0" fontId="11" fillId="5" borderId="17" xfId="1" applyFont="1" applyFill="1" applyBorder="1" applyAlignment="1">
      <alignment horizontal="center" vertical="center" wrapText="1"/>
    </xf>
    <xf numFmtId="165" fontId="5" fillId="5" borderId="10"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top" wrapText="1"/>
    </xf>
    <xf numFmtId="165" fontId="11" fillId="5" borderId="17" xfId="1" applyNumberFormat="1" applyFont="1" applyFill="1" applyBorder="1" applyAlignment="1">
      <alignment horizontal="center" vertical="center" wrapText="1"/>
    </xf>
    <xf numFmtId="0" fontId="11" fillId="5" borderId="7" xfId="1" applyFont="1" applyFill="1" applyBorder="1" applyAlignment="1">
      <alignment horizontal="center" vertical="top" wrapText="1"/>
    </xf>
    <xf numFmtId="165" fontId="11" fillId="5" borderId="7" xfId="1" applyNumberFormat="1" applyFont="1" applyFill="1" applyBorder="1" applyAlignment="1">
      <alignment horizontal="left" vertical="top" wrapText="1"/>
    </xf>
    <xf numFmtId="164" fontId="11" fillId="4" borderId="17" xfId="1" applyNumberFormat="1" applyFont="1" applyFill="1" applyBorder="1" applyAlignment="1">
      <alignment horizontal="center" vertical="center" wrapText="1"/>
    </xf>
    <xf numFmtId="0" fontId="11" fillId="0" borderId="10" xfId="1" applyFont="1" applyFill="1" applyBorder="1" applyAlignment="1">
      <alignment horizontal="left" vertical="top" wrapText="1"/>
    </xf>
    <xf numFmtId="165" fontId="11" fillId="2" borderId="17" xfId="1" applyNumberFormat="1" applyFont="1" applyFill="1" applyBorder="1" applyAlignment="1">
      <alignment horizontal="center" vertical="center" wrapText="1"/>
    </xf>
    <xf numFmtId="165" fontId="11" fillId="3" borderId="17" xfId="1" applyNumberFormat="1" applyFont="1" applyFill="1" applyBorder="1" applyAlignment="1">
      <alignment horizontal="center" vertical="center" wrapText="1"/>
    </xf>
    <xf numFmtId="164" fontId="16" fillId="2" borderId="17" xfId="1" applyNumberFormat="1" applyFont="1" applyFill="1" applyBorder="1" applyAlignment="1">
      <alignment horizontal="center" vertical="center" wrapText="1"/>
    </xf>
    <xf numFmtId="164" fontId="68" fillId="2" borderId="7" xfId="1" applyNumberFormat="1" applyFont="1" applyFill="1" applyBorder="1" applyAlignment="1">
      <alignment horizontal="center" vertical="top" wrapText="1"/>
    </xf>
    <xf numFmtId="0" fontId="52" fillId="2" borderId="7" xfId="1" applyFont="1" applyFill="1" applyBorder="1" applyAlignment="1">
      <alignment vertical="top" wrapText="1"/>
    </xf>
    <xf numFmtId="0" fontId="52" fillId="0" borderId="7" xfId="1" applyFont="1" applyBorder="1" applyAlignment="1">
      <alignment horizontal="center" wrapText="1"/>
    </xf>
    <xf numFmtId="0" fontId="52" fillId="0" borderId="7" xfId="1" applyFont="1" applyBorder="1" applyAlignment="1">
      <alignment horizontal="left" vertical="top" wrapText="1"/>
    </xf>
    <xf numFmtId="49" fontId="52" fillId="0" borderId="16" xfId="1" applyNumberFormat="1" applyFont="1" applyFill="1" applyBorder="1" applyAlignment="1">
      <alignment vertical="top" wrapText="1"/>
    </xf>
    <xf numFmtId="0" fontId="5" fillId="0" borderId="16" xfId="1" applyFont="1" applyFill="1" applyBorder="1" applyAlignment="1">
      <alignment horizontal="left" vertical="top" wrapText="1"/>
    </xf>
    <xf numFmtId="49" fontId="30" fillId="0" borderId="37" xfId="1" applyNumberFormat="1" applyFont="1" applyFill="1" applyBorder="1" applyAlignment="1">
      <alignment vertical="top" wrapText="1"/>
    </xf>
    <xf numFmtId="49" fontId="30" fillId="0" borderId="16" xfId="1" applyNumberFormat="1" applyFont="1" applyFill="1" applyBorder="1" applyAlignment="1">
      <alignment vertical="top" wrapText="1"/>
    </xf>
    <xf numFmtId="0" fontId="52" fillId="0" borderId="10" xfId="1" applyFont="1" applyFill="1" applyBorder="1" applyAlignment="1">
      <alignment horizontal="left" vertical="top" wrapText="1"/>
    </xf>
    <xf numFmtId="0" fontId="52" fillId="0" borderId="7" xfId="1" applyFont="1" applyFill="1" applyBorder="1" applyAlignment="1">
      <alignment vertical="top" wrapText="1"/>
    </xf>
    <xf numFmtId="0" fontId="11" fillId="0" borderId="22" xfId="1" applyFont="1" applyFill="1" applyBorder="1" applyAlignment="1">
      <alignment vertical="top" wrapText="1"/>
    </xf>
    <xf numFmtId="0" fontId="52" fillId="2" borderId="44" xfId="1" applyFont="1" applyFill="1" applyBorder="1" applyAlignment="1">
      <alignment vertical="top" wrapText="1"/>
    </xf>
    <xf numFmtId="0" fontId="5" fillId="2" borderId="7" xfId="1" applyFont="1" applyFill="1" applyBorder="1" applyAlignment="1">
      <alignment horizontal="left" vertical="top" wrapText="1"/>
    </xf>
    <xf numFmtId="165" fontId="11" fillId="2" borderId="10" xfId="1" applyNumberFormat="1" applyFont="1" applyFill="1" applyBorder="1" applyAlignment="1">
      <alignment vertical="center" wrapText="1"/>
    </xf>
    <xf numFmtId="165" fontId="11" fillId="2" borderId="17" xfId="1" applyNumberFormat="1" applyFont="1" applyFill="1" applyBorder="1" applyAlignment="1">
      <alignment vertical="center" wrapText="1"/>
    </xf>
    <xf numFmtId="165" fontId="11" fillId="3" borderId="10" xfId="1" applyNumberFormat="1" applyFont="1" applyFill="1" applyBorder="1" applyAlignment="1">
      <alignment vertical="center" wrapText="1"/>
    </xf>
    <xf numFmtId="165" fontId="11" fillId="3" borderId="17" xfId="1" applyNumberFormat="1" applyFont="1" applyFill="1" applyBorder="1" applyAlignment="1">
      <alignment vertical="center" wrapText="1"/>
    </xf>
    <xf numFmtId="164" fontId="16" fillId="2" borderId="10" xfId="1" applyNumberFormat="1" applyFont="1" applyFill="1" applyBorder="1" applyAlignment="1">
      <alignment vertical="center" wrapText="1"/>
    </xf>
    <xf numFmtId="164" fontId="16" fillId="2" borderId="17" xfId="1" applyNumberFormat="1" applyFont="1" applyFill="1" applyBorder="1" applyAlignment="1">
      <alignment vertical="center" wrapText="1"/>
    </xf>
    <xf numFmtId="165" fontId="11" fillId="2" borderId="7" xfId="1" applyNumberFormat="1" applyFont="1" applyFill="1" applyBorder="1" applyAlignment="1">
      <alignment vertical="center" wrapText="1"/>
    </xf>
    <xf numFmtId="164" fontId="16" fillId="2" borderId="7" xfId="1" applyNumberFormat="1" applyFont="1" applyFill="1" applyBorder="1" applyAlignment="1">
      <alignment vertical="center" wrapText="1"/>
    </xf>
    <xf numFmtId="0" fontId="30" fillId="2" borderId="10" xfId="1" applyFont="1" applyFill="1" applyBorder="1" applyAlignment="1">
      <alignment vertical="top" wrapText="1"/>
    </xf>
    <xf numFmtId="0" fontId="30" fillId="2" borderId="17" xfId="1" applyFont="1" applyFill="1" applyBorder="1" applyAlignment="1">
      <alignment vertical="top" wrapText="1"/>
    </xf>
    <xf numFmtId="0" fontId="5" fillId="0" borderId="7" xfId="1" applyFont="1" applyBorder="1" applyAlignment="1">
      <alignment horizontal="center" vertical="center" wrapText="1"/>
    </xf>
    <xf numFmtId="164" fontId="22" fillId="2" borderId="10" xfId="1" applyNumberFormat="1" applyFont="1" applyFill="1" applyBorder="1" applyAlignment="1">
      <alignment horizontal="center" vertical="top" wrapText="1"/>
    </xf>
    <xf numFmtId="164" fontId="22" fillId="2" borderId="10" xfId="1" applyNumberFormat="1" applyFont="1" applyFill="1" applyBorder="1" applyAlignment="1">
      <alignment horizontal="center" vertical="center" wrapText="1"/>
    </xf>
    <xf numFmtId="0" fontId="11" fillId="5" borderId="7" xfId="1" applyFont="1" applyFill="1" applyBorder="1" applyAlignment="1">
      <alignment horizontal="center" vertical="center"/>
    </xf>
    <xf numFmtId="0" fontId="38" fillId="0" borderId="7" xfId="2" applyFont="1" applyFill="1" applyBorder="1" applyAlignment="1">
      <alignment vertical="top" wrapText="1"/>
    </xf>
    <xf numFmtId="0" fontId="38" fillId="5" borderId="7" xfId="2" applyFont="1" applyFill="1" applyBorder="1" applyAlignment="1">
      <alignment vertical="top" wrapText="1"/>
    </xf>
    <xf numFmtId="0" fontId="39" fillId="2" borderId="10" xfId="1" applyFont="1" applyFill="1" applyBorder="1" applyAlignment="1">
      <alignment horizontal="left" vertical="top" wrapText="1"/>
    </xf>
    <xf numFmtId="0" fontId="39" fillId="2" borderId="7" xfId="1" applyFont="1" applyFill="1" applyBorder="1" applyAlignment="1">
      <alignment horizontal="left" vertical="top" wrapText="1"/>
    </xf>
    <xf numFmtId="0" fontId="39" fillId="0" borderId="7" xfId="1" applyFont="1" applyFill="1" applyBorder="1" applyAlignment="1">
      <alignment horizontal="left" vertical="top" wrapText="1"/>
    </xf>
    <xf numFmtId="0" fontId="51" fillId="2" borderId="7" xfId="1" applyFont="1" applyFill="1" applyBorder="1" applyAlignment="1">
      <alignment vertical="top" wrapText="1"/>
    </xf>
    <xf numFmtId="165" fontId="39" fillId="4" borderId="7" xfId="1" applyNumberFormat="1" applyFont="1" applyFill="1" applyBorder="1" applyAlignment="1">
      <alignment horizontal="center" vertical="center" wrapText="1"/>
    </xf>
    <xf numFmtId="165" fontId="39" fillId="4" borderId="14" xfId="1" applyNumberFormat="1" applyFont="1" applyFill="1" applyBorder="1" applyAlignment="1">
      <alignment horizontal="center" vertical="center" wrapText="1"/>
    </xf>
    <xf numFmtId="4" fontId="11" fillId="0" borderId="10" xfId="1" applyNumberFormat="1" applyFont="1" applyFill="1" applyBorder="1" applyAlignment="1">
      <alignment horizontal="center" vertical="top" wrapText="1"/>
    </xf>
    <xf numFmtId="4" fontId="11" fillId="5" borderId="10" xfId="1" applyNumberFormat="1" applyFont="1" applyFill="1" applyBorder="1" applyAlignment="1">
      <alignment horizontal="center" vertical="top" wrapText="1"/>
    </xf>
    <xf numFmtId="4" fontId="11" fillId="0" borderId="7" xfId="1" applyNumberFormat="1" applyFont="1" applyFill="1" applyBorder="1" applyAlignment="1">
      <alignment horizontal="center" vertical="top" wrapText="1"/>
    </xf>
    <xf numFmtId="4" fontId="11" fillId="5" borderId="7" xfId="1" applyNumberFormat="1" applyFont="1" applyFill="1" applyBorder="1" applyAlignment="1">
      <alignment horizontal="center" vertical="top" wrapText="1"/>
    </xf>
    <xf numFmtId="4" fontId="5" fillId="0" borderId="7" xfId="1" applyNumberFormat="1" applyFont="1" applyFill="1" applyBorder="1" applyAlignment="1">
      <alignment horizontal="center" vertical="top" wrapText="1"/>
    </xf>
    <xf numFmtId="4" fontId="5" fillId="5" borderId="7" xfId="1" applyNumberFormat="1" applyFont="1" applyFill="1" applyBorder="1" applyAlignment="1">
      <alignment horizontal="center" vertical="top" wrapText="1"/>
    </xf>
    <xf numFmtId="165" fontId="11" fillId="0" borderId="7" xfId="1" applyNumberFormat="1" applyFont="1" applyBorder="1" applyAlignment="1">
      <alignment horizontal="center" vertical="top" wrapText="1"/>
    </xf>
    <xf numFmtId="165" fontId="11" fillId="5" borderId="7" xfId="1" applyNumberFormat="1" applyFont="1" applyFill="1" applyBorder="1" applyAlignment="1">
      <alignment horizontal="center" vertical="top" wrapText="1"/>
    </xf>
    <xf numFmtId="4" fontId="7" fillId="0" borderId="0" xfId="1" applyNumberFormat="1" applyFont="1"/>
    <xf numFmtId="4" fontId="7" fillId="0" borderId="0" xfId="1" applyNumberFormat="1" applyFont="1" applyAlignment="1">
      <alignment horizontal="center"/>
    </xf>
    <xf numFmtId="4" fontId="5" fillId="0" borderId="0" xfId="1" applyNumberFormat="1" applyFont="1" applyBorder="1"/>
    <xf numFmtId="165" fontId="8" fillId="0" borderId="0" xfId="1" applyNumberFormat="1" applyFont="1" applyAlignment="1">
      <alignment horizontal="center" vertical="center"/>
    </xf>
    <xf numFmtId="0" fontId="5" fillId="0" borderId="0" xfId="1" applyFont="1" applyBorder="1" applyAlignment="1">
      <alignment horizontal="center" vertical="center"/>
    </xf>
    <xf numFmtId="165" fontId="70" fillId="0" borderId="7" xfId="1" applyNumberFormat="1" applyFont="1" applyFill="1" applyBorder="1" applyAlignment="1">
      <alignment horizontal="center" vertical="center"/>
    </xf>
    <xf numFmtId="0" fontId="15" fillId="0" borderId="16" xfId="1" applyFont="1" applyFill="1" applyBorder="1" applyAlignment="1">
      <alignment horizontal="center" vertical="center" wrapText="1"/>
    </xf>
    <xf numFmtId="0" fontId="0" fillId="0" borderId="16" xfId="0" applyFill="1" applyBorder="1" applyAlignment="1">
      <alignment vertical="top" wrapText="1"/>
    </xf>
    <xf numFmtId="0" fontId="11" fillId="0" borderId="16" xfId="0" applyFont="1" applyFill="1" applyBorder="1" applyAlignment="1">
      <alignment vertical="top" wrapText="1"/>
    </xf>
    <xf numFmtId="0" fontId="11" fillId="0" borderId="22" xfId="0" applyFont="1" applyFill="1" applyBorder="1" applyAlignment="1">
      <alignment vertical="top" wrapText="1"/>
    </xf>
    <xf numFmtId="0" fontId="11" fillId="0" borderId="37" xfId="0" applyFont="1" applyFill="1" applyBorder="1" applyAlignment="1">
      <alignment vertical="top" wrapText="1"/>
    </xf>
    <xf numFmtId="0" fontId="13" fillId="0" borderId="16" xfId="1" applyNumberFormat="1" applyFont="1" applyFill="1" applyBorder="1" applyAlignment="1">
      <alignment horizontal="center" vertical="center" wrapText="1"/>
    </xf>
    <xf numFmtId="0" fontId="13" fillId="0" borderId="16" xfId="1" applyNumberFormat="1" applyFont="1" applyBorder="1" applyAlignment="1">
      <alignment horizontal="left" vertical="center" wrapText="1"/>
    </xf>
    <xf numFmtId="0" fontId="30" fillId="0" borderId="7" xfId="1" applyFont="1" applyBorder="1" applyAlignment="1">
      <alignment horizontal="left" vertical="top" wrapText="1"/>
    </xf>
    <xf numFmtId="0" fontId="5" fillId="0" borderId="10" xfId="1" applyFont="1" applyFill="1" applyBorder="1" applyAlignment="1">
      <alignment horizontal="left" vertical="top" wrapText="1"/>
    </xf>
    <xf numFmtId="0" fontId="5" fillId="0" borderId="18" xfId="1" applyFont="1" applyBorder="1" applyAlignment="1">
      <alignment vertical="top" wrapText="1"/>
    </xf>
    <xf numFmtId="0" fontId="5" fillId="0" borderId="7" xfId="1" applyFont="1" applyFill="1" applyBorder="1" applyAlignment="1">
      <alignment horizontal="center" vertical="top" wrapText="1"/>
    </xf>
    <xf numFmtId="0" fontId="30" fillId="0" borderId="7" xfId="1" applyFont="1" applyBorder="1" applyAlignment="1">
      <alignment horizontal="center" vertical="top" wrapText="1"/>
    </xf>
    <xf numFmtId="0" fontId="30" fillId="0" borderId="7" xfId="1" applyFont="1" applyFill="1" applyBorder="1" applyAlignment="1">
      <alignment horizontal="left" vertical="top" wrapText="1"/>
    </xf>
    <xf numFmtId="0" fontId="68" fillId="0" borderId="7" xfId="1" applyFont="1" applyBorder="1" applyAlignment="1">
      <alignment horizontal="center" vertical="top" wrapText="1"/>
    </xf>
    <xf numFmtId="0" fontId="63" fillId="0" borderId="7" xfId="1" applyFont="1" applyFill="1" applyBorder="1" applyAlignment="1">
      <alignment horizontal="center" vertical="top" wrapText="1"/>
    </xf>
    <xf numFmtId="0" fontId="52" fillId="0" borderId="17" xfId="1" applyFont="1" applyFill="1" applyBorder="1" applyAlignment="1">
      <alignment vertical="top" wrapText="1"/>
    </xf>
    <xf numFmtId="0" fontId="30" fillId="0" borderId="17" xfId="1" applyNumberFormat="1" applyFont="1" applyFill="1" applyBorder="1" applyAlignment="1">
      <alignment vertical="top" wrapText="1"/>
    </xf>
    <xf numFmtId="164" fontId="11" fillId="0"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11" fillId="0" borderId="10" xfId="1"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11" fillId="0" borderId="7"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1" fillId="2" borderId="17" xfId="1" applyFont="1" applyFill="1" applyBorder="1" applyAlignment="1">
      <alignment horizontal="center" vertical="top" wrapText="1"/>
    </xf>
    <xf numFmtId="0" fontId="11" fillId="0" borderId="7" xfId="1" applyNumberFormat="1" applyFont="1" applyFill="1" applyBorder="1" applyAlignment="1">
      <alignment horizontal="left" vertical="top" wrapText="1"/>
    </xf>
    <xf numFmtId="0" fontId="11"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0" fontId="11" fillId="0" borderId="18" xfId="1" applyFont="1" applyFill="1" applyBorder="1" applyAlignment="1">
      <alignment horizontal="center" vertical="top" wrapText="1"/>
    </xf>
    <xf numFmtId="0" fontId="0" fillId="0" borderId="16" xfId="0" applyFill="1" applyBorder="1" applyAlignment="1">
      <alignment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22"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2" borderId="7" xfId="1" applyFont="1" applyFill="1" applyBorder="1" applyAlignment="1">
      <alignment horizontal="left"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0" borderId="7" xfId="1" applyFont="1" applyBorder="1" applyAlignment="1">
      <alignment horizontal="center" vertical="top" wrapText="1"/>
    </xf>
    <xf numFmtId="0" fontId="30" fillId="0" borderId="7" xfId="1" applyFont="1" applyBorder="1" applyAlignment="1">
      <alignment horizontal="center" vertical="top" wrapText="1"/>
    </xf>
    <xf numFmtId="0" fontId="11" fillId="2" borderId="17" xfId="1" applyFont="1" applyFill="1" applyBorder="1" applyAlignment="1">
      <alignment horizontal="left" vertical="top" wrapText="1"/>
    </xf>
    <xf numFmtId="0" fontId="11" fillId="0" borderId="10" xfId="1" applyFont="1" applyBorder="1" applyAlignment="1">
      <alignment horizontal="center" vertical="top" wrapText="1"/>
    </xf>
    <xf numFmtId="0" fontId="30"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0" fontId="11" fillId="0" borderId="18" xfId="1" applyFont="1" applyBorder="1" applyAlignment="1">
      <alignment horizontal="center" vertical="top" wrapText="1"/>
    </xf>
    <xf numFmtId="0" fontId="11" fillId="0" borderId="19" xfId="1" applyFont="1" applyBorder="1" applyAlignment="1">
      <alignment horizontal="center"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3" fillId="0" borderId="7" xfId="1" applyFont="1" applyBorder="1" applyAlignment="1">
      <alignment horizontal="center" vertical="center" wrapText="1"/>
    </xf>
    <xf numFmtId="0" fontId="52" fillId="0" borderId="7" xfId="1" applyFont="1" applyBorder="1" applyAlignment="1">
      <alignment horizontal="left" vertical="top" wrapText="1"/>
    </xf>
    <xf numFmtId="0" fontId="39" fillId="2" borderId="10"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10" xfId="1" applyFont="1" applyFill="1" applyBorder="1" applyAlignment="1">
      <alignment horizontal="left" vertical="top" wrapText="1"/>
    </xf>
    <xf numFmtId="0" fontId="5" fillId="0" borderId="18" xfId="1" applyFont="1" applyBorder="1" applyAlignment="1">
      <alignment vertical="top" wrapText="1"/>
    </xf>
    <xf numFmtId="0" fontId="30" fillId="0" borderId="7" xfId="1" applyFont="1" applyFill="1" applyBorder="1" applyAlignment="1">
      <alignment horizontal="left" vertical="top" wrapText="1"/>
    </xf>
    <xf numFmtId="0" fontId="13" fillId="0" borderId="14" xfId="1" applyFont="1" applyBorder="1" applyAlignment="1">
      <alignment horizontal="left" vertical="center" wrapText="1"/>
    </xf>
    <xf numFmtId="164" fontId="11" fillId="4" borderId="17" xfId="1" applyNumberFormat="1" applyFont="1" applyFill="1" applyBorder="1" applyAlignment="1">
      <alignment horizontal="center" vertical="center" wrapText="1"/>
    </xf>
    <xf numFmtId="0" fontId="52"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164" fontId="11" fillId="2" borderId="17" xfId="1" applyNumberFormat="1" applyFont="1" applyFill="1" applyBorder="1" applyAlignment="1">
      <alignment horizontal="center" vertical="center" wrapText="1"/>
    </xf>
    <xf numFmtId="0" fontId="5" fillId="0" borderId="0" xfId="1" applyFont="1" applyBorder="1" applyAlignment="1">
      <alignment horizontal="left"/>
    </xf>
    <xf numFmtId="0" fontId="11" fillId="0" borderId="7" xfId="1" applyFont="1" applyBorder="1" applyAlignment="1">
      <alignment horizontal="center" vertical="center" wrapText="1"/>
    </xf>
    <xf numFmtId="2" fontId="10" fillId="0" borderId="0" xfId="1" applyNumberFormat="1" applyFont="1" applyFill="1" applyBorder="1" applyAlignment="1">
      <alignment horizontal="center"/>
    </xf>
    <xf numFmtId="0" fontId="30"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3" fillId="2" borderId="10" xfId="1" applyFont="1" applyFill="1" applyBorder="1" applyAlignment="1">
      <alignment horizontal="left" vertical="top" wrapText="1"/>
    </xf>
    <xf numFmtId="164" fontId="11" fillId="5" borderId="7" xfId="1" applyNumberFormat="1" applyFont="1" applyFill="1" applyBorder="1" applyAlignment="1">
      <alignment horizontal="center" vertical="top" wrapText="1"/>
    </xf>
    <xf numFmtId="0" fontId="11" fillId="5" borderId="7" xfId="1" applyFont="1" applyFill="1" applyBorder="1" applyAlignment="1">
      <alignment horizontal="left" vertical="top" wrapText="1"/>
    </xf>
    <xf numFmtId="0" fontId="5" fillId="5" borderId="7" xfId="1" applyFont="1" applyFill="1" applyBorder="1" applyAlignment="1">
      <alignment horizontal="left" vertical="top" wrapText="1"/>
    </xf>
    <xf numFmtId="0" fontId="30" fillId="5" borderId="7" xfId="1" applyFont="1" applyFill="1" applyBorder="1" applyAlignment="1">
      <alignment horizontal="center" vertical="top" wrapText="1"/>
    </xf>
    <xf numFmtId="0" fontId="30" fillId="0" borderId="7" xfId="1" applyFont="1" applyBorder="1" applyAlignment="1">
      <alignment horizontal="left" vertical="top" wrapText="1"/>
    </xf>
    <xf numFmtId="0" fontId="30" fillId="0" borderId="7" xfId="1" applyFont="1" applyBorder="1" applyAlignment="1">
      <alignment horizontal="center" vertical="top" wrapText="1"/>
    </xf>
    <xf numFmtId="0" fontId="5" fillId="0" borderId="7" xfId="1" applyFont="1" applyFill="1" applyBorder="1" applyAlignment="1">
      <alignment horizontal="center" vertical="top" wrapText="1"/>
    </xf>
    <xf numFmtId="0" fontId="72" fillId="2" borderId="10" xfId="1" applyFont="1" applyFill="1" applyBorder="1" applyAlignment="1">
      <alignment vertical="top" wrapText="1"/>
    </xf>
    <xf numFmtId="0" fontId="5" fillId="0" borderId="17" xfId="1" applyFont="1" applyFill="1" applyBorder="1" applyAlignment="1">
      <alignment vertical="top" wrapText="1"/>
    </xf>
    <xf numFmtId="49" fontId="52" fillId="0" borderId="7" xfId="1" applyNumberFormat="1" applyFont="1" applyFill="1" applyBorder="1" applyAlignment="1">
      <alignment horizontal="left" vertical="top" wrapText="1"/>
    </xf>
    <xf numFmtId="0" fontId="52" fillId="4" borderId="7" xfId="1" applyFont="1" applyFill="1" applyBorder="1" applyAlignment="1">
      <alignment horizontal="center" vertical="center" wrapText="1"/>
    </xf>
    <xf numFmtId="0" fontId="73" fillId="0" borderId="18" xfId="1" applyFont="1" applyFill="1" applyBorder="1" applyAlignment="1">
      <alignment vertical="top" wrapText="1"/>
    </xf>
    <xf numFmtId="0" fontId="66" fillId="2" borderId="7" xfId="1" applyFont="1" applyFill="1" applyBorder="1" applyAlignment="1">
      <alignment vertical="top" wrapText="1"/>
    </xf>
    <xf numFmtId="0" fontId="66" fillId="2" borderId="7" xfId="1" applyFont="1" applyFill="1" applyBorder="1" applyAlignment="1">
      <alignment horizontal="left" vertical="top" wrapText="1"/>
    </xf>
    <xf numFmtId="0" fontId="5" fillId="2" borderId="10" xfId="1" applyFont="1" applyFill="1" applyBorder="1" applyAlignment="1">
      <alignment horizontal="center" vertical="top" wrapText="1"/>
    </xf>
    <xf numFmtId="0" fontId="66" fillId="0" borderId="7" xfId="1" applyFont="1" applyFill="1" applyBorder="1" applyAlignment="1">
      <alignment horizontal="left" vertical="top" wrapText="1"/>
    </xf>
    <xf numFmtId="0" fontId="11" fillId="5" borderId="7" xfId="1" applyFont="1" applyFill="1" applyBorder="1" applyAlignment="1">
      <alignment horizontal="center" vertical="top" wrapText="1"/>
    </xf>
    <xf numFmtId="0" fontId="11" fillId="4" borderId="7" xfId="1" applyFont="1" applyFill="1" applyBorder="1" applyAlignment="1">
      <alignment vertical="top" wrapText="1"/>
    </xf>
    <xf numFmtId="0" fontId="11" fillId="4" borderId="7" xfId="1" applyFont="1" applyFill="1" applyBorder="1" applyAlignment="1">
      <alignment horizontal="center" vertical="top" wrapText="1"/>
    </xf>
    <xf numFmtId="0" fontId="2" fillId="5" borderId="0" xfId="1" applyFill="1"/>
    <xf numFmtId="164" fontId="11" fillId="0" borderId="7" xfId="1" applyNumberFormat="1" applyFont="1" applyFill="1" applyBorder="1" applyAlignment="1">
      <alignment horizontal="center" vertical="center"/>
    </xf>
    <xf numFmtId="164" fontId="11" fillId="0"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2" fontId="10" fillId="0" borderId="0" xfId="1" applyNumberFormat="1" applyFont="1" applyFill="1" applyBorder="1" applyAlignment="1">
      <alignment horizontal="center"/>
    </xf>
    <xf numFmtId="0" fontId="11" fillId="0" borderId="10" xfId="1" applyFont="1" applyFill="1" applyBorder="1" applyAlignment="1">
      <alignment horizontal="center" vertical="top" wrapText="1"/>
    </xf>
    <xf numFmtId="0" fontId="11" fillId="0" borderId="7" xfId="1" applyFont="1" applyFill="1" applyBorder="1" applyAlignment="1">
      <alignment horizontal="center" vertical="top" wrapText="1"/>
    </xf>
    <xf numFmtId="0" fontId="11" fillId="0" borderId="7" xfId="1" applyNumberFormat="1" applyFont="1" applyFill="1" applyBorder="1" applyAlignment="1">
      <alignment horizontal="left" vertical="top" wrapText="1"/>
    </xf>
    <xf numFmtId="0" fontId="30" fillId="0" borderId="7" xfId="0" applyFont="1" applyFill="1" applyBorder="1" applyAlignment="1">
      <alignment horizontal="center" vertical="top" wrapText="1"/>
    </xf>
    <xf numFmtId="0" fontId="11" fillId="0" borderId="7" xfId="1" applyFont="1" applyFill="1" applyBorder="1" applyAlignment="1">
      <alignment horizontal="center" vertical="center" wrapText="1"/>
    </xf>
    <xf numFmtId="0" fontId="11" fillId="0" borderId="18" xfId="1"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22" fillId="0" borderId="7" xfId="1" applyFont="1" applyFill="1" applyBorder="1" applyAlignment="1">
      <alignment horizontal="center" vertical="top"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0" fillId="0" borderId="16" xfId="0" applyFill="1" applyBorder="1" applyAlignment="1">
      <alignment vertical="top" wrapText="1"/>
    </xf>
    <xf numFmtId="0" fontId="5"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2" borderId="17" xfId="1" applyFont="1" applyFill="1" applyBorder="1" applyAlignment="1">
      <alignment horizontal="center"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2" borderId="17" xfId="1" applyFont="1" applyFill="1" applyBorder="1" applyAlignment="1">
      <alignment horizontal="left" vertical="top" wrapText="1"/>
    </xf>
    <xf numFmtId="0" fontId="30" fillId="0" borderId="7" xfId="1" applyFont="1" applyBorder="1" applyAlignment="1">
      <alignment horizontal="left" vertical="top" wrapText="1"/>
    </xf>
    <xf numFmtId="0" fontId="11" fillId="0" borderId="7" xfId="1" applyFont="1" applyBorder="1" applyAlignment="1">
      <alignment horizontal="center" vertical="top" wrapText="1"/>
    </xf>
    <xf numFmtId="0" fontId="30" fillId="0" borderId="7" xfId="1" applyFont="1" applyBorder="1" applyAlignment="1">
      <alignment horizontal="center" vertical="top" wrapText="1"/>
    </xf>
    <xf numFmtId="0" fontId="11" fillId="2" borderId="7" xfId="1" applyFont="1" applyFill="1" applyBorder="1" applyAlignment="1">
      <alignment horizontal="center" vertical="center" wrapText="1"/>
    </xf>
    <xf numFmtId="0" fontId="52" fillId="0" borderId="7" xfId="1" applyFont="1" applyBorder="1" applyAlignment="1">
      <alignment horizontal="left" vertical="top"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0" fontId="11" fillId="0" borderId="19" xfId="1" applyFont="1" applyBorder="1" applyAlignment="1">
      <alignment horizontal="center"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center" wrapText="1"/>
    </xf>
    <xf numFmtId="0" fontId="39" fillId="2" borderId="10" xfId="1" applyFont="1" applyFill="1" applyBorder="1" applyAlignment="1">
      <alignment horizontal="left" vertical="top" wrapText="1"/>
    </xf>
    <xf numFmtId="0" fontId="5" fillId="0" borderId="10"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18" xfId="1" applyFont="1" applyBorder="1" applyAlignment="1">
      <alignment vertical="top" wrapText="1"/>
    </xf>
    <xf numFmtId="0" fontId="30" fillId="0" borderId="7" xfId="1" applyFont="1" applyFill="1" applyBorder="1" applyAlignment="1">
      <alignment horizontal="left" vertical="top" wrapText="1"/>
    </xf>
    <xf numFmtId="0" fontId="13" fillId="0" borderId="7" xfId="1" applyFont="1" applyBorder="1" applyAlignment="1">
      <alignment horizontal="left" vertical="center" wrapText="1"/>
    </xf>
    <xf numFmtId="0" fontId="13" fillId="0" borderId="14" xfId="1" applyFont="1" applyBorder="1" applyAlignment="1">
      <alignment horizontal="left" vertical="center" wrapText="1"/>
    </xf>
    <xf numFmtId="0" fontId="52"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0" fontId="11" fillId="0" borderId="7" xfId="1" applyFont="1" applyBorder="1" applyAlignment="1">
      <alignment horizontal="center" vertical="center" wrapText="1"/>
    </xf>
    <xf numFmtId="0" fontId="30"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3" fillId="2" borderId="10" xfId="1" applyFont="1" applyFill="1" applyBorder="1" applyAlignment="1">
      <alignment horizontal="left" vertical="top" wrapText="1"/>
    </xf>
    <xf numFmtId="49" fontId="3" fillId="0" borderId="7" xfId="1" applyNumberFormat="1" applyFont="1" applyFill="1" applyBorder="1" applyAlignment="1">
      <alignment horizontal="left" vertical="top" wrapText="1"/>
    </xf>
    <xf numFmtId="0" fontId="3" fillId="0" borderId="7" xfId="1" applyFont="1" applyFill="1" applyBorder="1" applyAlignment="1">
      <alignment horizontal="left" vertical="top" wrapText="1"/>
    </xf>
    <xf numFmtId="0" fontId="73" fillId="0" borderId="17" xfId="1" applyFont="1" applyFill="1" applyBorder="1" applyAlignment="1">
      <alignment vertical="top" wrapText="1"/>
    </xf>
    <xf numFmtId="0" fontId="11" fillId="0" borderId="18" xfId="1" applyFont="1" applyBorder="1" applyAlignment="1">
      <alignment horizontal="center" vertical="top" wrapText="1"/>
    </xf>
    <xf numFmtId="0" fontId="11" fillId="2" borderId="10" xfId="1" applyFont="1" applyFill="1" applyBorder="1" applyAlignment="1">
      <alignment horizontal="center" vertical="top" wrapText="1"/>
    </xf>
    <xf numFmtId="0" fontId="11" fillId="2" borderId="10" xfId="1" applyFont="1" applyFill="1" applyBorder="1" applyAlignment="1">
      <alignment horizontal="left" vertical="top" wrapText="1"/>
    </xf>
    <xf numFmtId="164" fontId="11" fillId="2" borderId="10" xfId="1" applyNumberFormat="1" applyFont="1" applyFill="1" applyBorder="1" applyAlignment="1">
      <alignment horizontal="center" vertical="center" wrapText="1"/>
    </xf>
    <xf numFmtId="164" fontId="11" fillId="4" borderId="10" xfId="1" applyNumberFormat="1" applyFont="1" applyFill="1" applyBorder="1" applyAlignment="1">
      <alignment horizontal="center" vertical="center" wrapText="1"/>
    </xf>
    <xf numFmtId="0" fontId="11" fillId="4" borderId="10" xfId="1" applyFont="1" applyFill="1" applyBorder="1" applyAlignment="1">
      <alignment horizontal="center" vertical="center" wrapText="1"/>
    </xf>
    <xf numFmtId="0" fontId="30" fillId="0" borderId="10" xfId="1" applyFont="1" applyFill="1" applyBorder="1" applyAlignment="1">
      <alignment horizontal="left" vertical="top" wrapText="1"/>
    </xf>
    <xf numFmtId="4" fontId="11" fillId="0" borderId="7" xfId="1" applyNumberFormat="1" applyFont="1" applyFill="1" applyBorder="1" applyAlignment="1">
      <alignment horizontal="center" vertical="center" wrapText="1"/>
    </xf>
    <xf numFmtId="4" fontId="11" fillId="5" borderId="7" xfId="1" applyNumberFormat="1" applyFont="1" applyFill="1" applyBorder="1" applyAlignment="1">
      <alignment horizontal="center" vertical="center" wrapText="1"/>
    </xf>
    <xf numFmtId="0" fontId="3" fillId="0" borderId="17" xfId="1" applyFont="1" applyFill="1" applyBorder="1" applyAlignment="1">
      <alignment vertical="top" wrapText="1"/>
    </xf>
    <xf numFmtId="0" fontId="67" fillId="2" borderId="7" xfId="1" applyFont="1" applyFill="1" applyBorder="1" applyAlignment="1">
      <alignment vertical="top" wrapText="1"/>
    </xf>
    <xf numFmtId="0" fontId="63" fillId="0" borderId="7"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0" fontId="11" fillId="5" borderId="7" xfId="1" applyFont="1" applyFill="1" applyBorder="1" applyAlignment="1">
      <alignment horizontal="center" vertical="top" wrapText="1"/>
    </xf>
    <xf numFmtId="164" fontId="11" fillId="4" borderId="10" xfId="1" applyNumberFormat="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top" wrapText="1"/>
    </xf>
    <xf numFmtId="0" fontId="66" fillId="2" borderId="10" xfId="1" applyFont="1" applyFill="1" applyBorder="1" applyAlignment="1">
      <alignment vertical="top" wrapText="1"/>
    </xf>
    <xf numFmtId="0" fontId="66" fillId="2" borderId="10" xfId="1" applyFont="1" applyFill="1" applyBorder="1" applyAlignment="1">
      <alignment horizontal="left" vertical="top" wrapText="1"/>
    </xf>
    <xf numFmtId="0" fontId="63" fillId="2" borderId="7" xfId="1" applyFont="1" applyFill="1" applyBorder="1" applyAlignment="1">
      <alignment horizontal="left" vertical="top" wrapText="1"/>
    </xf>
    <xf numFmtId="0" fontId="74" fillId="0" borderId="7" xfId="1" applyFont="1" applyFill="1" applyBorder="1" applyAlignment="1">
      <alignment horizontal="center" vertical="top" wrapText="1"/>
    </xf>
    <xf numFmtId="0" fontId="66" fillId="0" borderId="7" xfId="0" applyFont="1" applyFill="1" applyBorder="1" applyAlignment="1">
      <alignment horizontal="center" vertical="top" wrapText="1"/>
    </xf>
    <xf numFmtId="0" fontId="30" fillId="0" borderId="7" xfId="1" applyNumberFormat="1" applyFont="1" applyFill="1" applyBorder="1" applyAlignment="1">
      <alignment horizontal="left" vertical="top" wrapText="1"/>
    </xf>
    <xf numFmtId="0" fontId="75" fillId="0" borderId="7" xfId="1" applyFont="1" applyFill="1" applyBorder="1" applyAlignment="1">
      <alignment horizontal="center" vertical="top" wrapText="1"/>
    </xf>
    <xf numFmtId="0" fontId="30" fillId="0" borderId="0" xfId="1" applyFont="1" applyBorder="1" applyAlignment="1">
      <alignment horizontal="left"/>
    </xf>
    <xf numFmtId="0" fontId="30" fillId="0" borderId="0" xfId="1" applyFont="1" applyFill="1" applyBorder="1" applyAlignment="1">
      <alignment horizontal="left"/>
    </xf>
    <xf numFmtId="0" fontId="30" fillId="0" borderId="0" xfId="1" applyFont="1" applyFill="1" applyBorder="1"/>
    <xf numFmtId="2" fontId="30" fillId="0" borderId="0" xfId="1" applyNumberFormat="1" applyFont="1" applyFill="1" applyBorder="1" applyAlignment="1">
      <alignment horizontal="center" vertical="center"/>
    </xf>
    <xf numFmtId="0" fontId="30" fillId="0" borderId="0" xfId="1" applyFont="1" applyFill="1" applyBorder="1" applyAlignment="1">
      <alignment horizontal="center" vertical="center"/>
    </xf>
    <xf numFmtId="165" fontId="30" fillId="0" borderId="0" xfId="1" applyNumberFormat="1" applyFont="1" applyFill="1" applyBorder="1"/>
    <xf numFmtId="165" fontId="76" fillId="0" borderId="0" xfId="1" applyNumberFormat="1" applyFont="1" applyAlignment="1">
      <alignment horizontal="center" vertical="center"/>
    </xf>
    <xf numFmtId="0" fontId="76" fillId="0" borderId="0" xfId="1" applyFont="1" applyBorder="1"/>
    <xf numFmtId="0" fontId="76" fillId="0" borderId="0" xfId="1" applyFont="1" applyBorder="1" applyAlignment="1">
      <alignment horizontal="left"/>
    </xf>
    <xf numFmtId="0" fontId="76" fillId="0" borderId="0" xfId="1" applyFont="1" applyBorder="1" applyAlignment="1">
      <alignment horizontal="center" vertical="center"/>
    </xf>
    <xf numFmtId="0" fontId="30" fillId="0" borderId="0" xfId="1" applyFont="1" applyBorder="1" applyAlignment="1">
      <alignment horizontal="center" vertical="center"/>
    </xf>
    <xf numFmtId="4" fontId="30" fillId="0" borderId="0" xfId="1" applyNumberFormat="1" applyFont="1" applyBorder="1"/>
    <xf numFmtId="0" fontId="76" fillId="0" borderId="0" xfId="1" applyFont="1"/>
    <xf numFmtId="0" fontId="76" fillId="0" borderId="0" xfId="1" applyFont="1" applyAlignment="1">
      <alignment horizontal="left"/>
    </xf>
    <xf numFmtId="0" fontId="76" fillId="0" borderId="0" xfId="1" applyFont="1" applyAlignment="1">
      <alignment horizontal="center" vertical="center"/>
    </xf>
    <xf numFmtId="0" fontId="76" fillId="0" borderId="0" xfId="1" applyFont="1" applyAlignment="1">
      <alignment vertical="center"/>
    </xf>
    <xf numFmtId="4" fontId="20" fillId="0" borderId="0" xfId="1" applyNumberFormat="1" applyFont="1"/>
    <xf numFmtId="4" fontId="20" fillId="0" borderId="0" xfId="1" applyNumberFormat="1" applyFont="1" applyAlignment="1">
      <alignment horizontal="center"/>
    </xf>
    <xf numFmtId="0" fontId="5" fillId="5" borderId="0" xfId="1" applyFont="1" applyFill="1"/>
    <xf numFmtId="0" fontId="10" fillId="5" borderId="0" xfId="1" applyFont="1" applyFill="1" applyAlignment="1"/>
    <xf numFmtId="0" fontId="12" fillId="5" borderId="4" xfId="1" applyFont="1" applyFill="1" applyBorder="1" applyAlignment="1">
      <alignment horizontal="center" vertical="center" wrapText="1"/>
    </xf>
    <xf numFmtId="1" fontId="12" fillId="5" borderId="10" xfId="1" applyNumberFormat="1" applyFont="1" applyFill="1" applyBorder="1" applyAlignment="1">
      <alignment horizontal="center" vertical="center" wrapText="1"/>
    </xf>
    <xf numFmtId="164" fontId="20" fillId="5" borderId="37" xfId="1" applyNumberFormat="1" applyFont="1" applyFill="1" applyBorder="1" applyAlignment="1">
      <alignment horizontal="center" vertical="center" wrapText="1"/>
    </xf>
    <xf numFmtId="165" fontId="15" fillId="5" borderId="7" xfId="1" applyNumberFormat="1" applyFont="1" applyFill="1" applyBorder="1" applyAlignment="1">
      <alignment horizontal="center" vertical="center" wrapText="1"/>
    </xf>
    <xf numFmtId="165" fontId="20" fillId="5" borderId="7" xfId="1" applyNumberFormat="1" applyFont="1" applyFill="1" applyBorder="1" applyAlignment="1">
      <alignment horizontal="center" vertical="center" wrapText="1"/>
    </xf>
    <xf numFmtId="164" fontId="11" fillId="5" borderId="17" xfId="1" applyNumberFormat="1" applyFont="1" applyFill="1" applyBorder="1" applyAlignment="1">
      <alignment horizontal="center" vertical="center" wrapText="1"/>
    </xf>
    <xf numFmtId="165" fontId="37" fillId="5" borderId="7" xfId="1" applyNumberFormat="1" applyFont="1" applyFill="1" applyBorder="1" applyAlignment="1">
      <alignment horizontal="center" vertical="center" wrapText="1"/>
    </xf>
    <xf numFmtId="164" fontId="16" fillId="4" borderId="7" xfId="1" applyNumberFormat="1" applyFont="1" applyFill="1" applyBorder="1" applyAlignment="1">
      <alignment horizontal="center" vertical="center" wrapText="1"/>
    </xf>
    <xf numFmtId="164" fontId="16" fillId="4" borderId="10" xfId="1" applyNumberFormat="1" applyFont="1" applyFill="1" applyBorder="1" applyAlignment="1">
      <alignment vertical="center" wrapText="1"/>
    </xf>
    <xf numFmtId="164" fontId="16" fillId="4" borderId="7" xfId="1" applyNumberFormat="1" applyFont="1" applyFill="1" applyBorder="1" applyAlignment="1">
      <alignment vertical="center" wrapText="1"/>
    </xf>
    <xf numFmtId="164" fontId="16" fillId="4" borderId="17" xfId="1" applyNumberFormat="1" applyFont="1" applyFill="1" applyBorder="1" applyAlignment="1">
      <alignment vertical="center" wrapText="1"/>
    </xf>
    <xf numFmtId="164" fontId="16" fillId="4" borderId="17" xfId="1" applyNumberFormat="1" applyFont="1" applyFill="1" applyBorder="1" applyAlignment="1">
      <alignment horizontal="center" vertical="center" wrapText="1"/>
    </xf>
    <xf numFmtId="0" fontId="13" fillId="5" borderId="7" xfId="1" applyFont="1" applyFill="1" applyBorder="1" applyAlignment="1">
      <alignment horizontal="center" vertical="top" wrapText="1"/>
    </xf>
    <xf numFmtId="164" fontId="15" fillId="5" borderId="7" xfId="1" applyNumberFormat="1" applyFont="1" applyFill="1" applyBorder="1" applyAlignment="1">
      <alignment horizontal="center" vertical="center" wrapText="1"/>
    </xf>
    <xf numFmtId="164" fontId="47" fillId="5" borderId="7" xfId="1" applyNumberFormat="1" applyFont="1" applyFill="1" applyBorder="1" applyAlignment="1">
      <alignment horizontal="center" vertical="center" wrapText="1"/>
    </xf>
    <xf numFmtId="164" fontId="15" fillId="5" borderId="10" xfId="1" applyNumberFormat="1" applyFont="1" applyFill="1" applyBorder="1" applyAlignment="1">
      <alignment horizontal="center" vertical="center" wrapText="1"/>
    </xf>
    <xf numFmtId="165" fontId="37" fillId="5" borderId="10" xfId="1" applyNumberFormat="1" applyFont="1" applyFill="1" applyBorder="1" applyAlignment="1">
      <alignment horizontal="center" vertical="center" wrapText="1"/>
    </xf>
    <xf numFmtId="164" fontId="51" fillId="5" borderId="7" xfId="1" applyNumberFormat="1" applyFont="1" applyFill="1" applyBorder="1" applyAlignment="1">
      <alignment horizontal="center" vertical="center" wrapText="1"/>
    </xf>
    <xf numFmtId="0" fontId="30" fillId="5" borderId="7" xfId="1" applyFont="1" applyFill="1" applyBorder="1" applyAlignment="1">
      <alignment horizontal="left" vertical="top" wrapText="1"/>
    </xf>
    <xf numFmtId="164" fontId="11" fillId="4" borderId="7" xfId="1" applyNumberFormat="1" applyFont="1" applyFill="1" applyBorder="1" applyAlignment="1">
      <alignment horizontal="left" vertical="top" wrapText="1"/>
    </xf>
    <xf numFmtId="164" fontId="16" fillId="5" borderId="7" xfId="1" applyNumberFormat="1" applyFont="1" applyFill="1" applyBorder="1" applyAlignment="1">
      <alignment horizontal="left" vertical="top" wrapText="1"/>
    </xf>
    <xf numFmtId="164" fontId="16" fillId="5" borderId="7" xfId="1" applyNumberFormat="1" applyFont="1" applyFill="1" applyBorder="1" applyAlignment="1">
      <alignment horizontal="center" vertical="center" wrapText="1"/>
    </xf>
    <xf numFmtId="164" fontId="11" fillId="5" borderId="1" xfId="1" applyNumberFormat="1" applyFont="1" applyFill="1" applyBorder="1" applyAlignment="1">
      <alignment horizontal="center" vertical="top" wrapText="1"/>
    </xf>
    <xf numFmtId="164" fontId="11" fillId="5" borderId="2" xfId="1" applyNumberFormat="1" applyFont="1" applyFill="1" applyBorder="1" applyAlignment="1">
      <alignment horizontal="center" vertical="center"/>
    </xf>
    <xf numFmtId="164" fontId="11" fillId="5" borderId="7" xfId="1" applyNumberFormat="1" applyFont="1" applyFill="1" applyBorder="1" applyAlignment="1">
      <alignment horizontal="center" vertical="top"/>
    </xf>
    <xf numFmtId="164" fontId="11" fillId="5" borderId="4" xfId="1" applyNumberFormat="1" applyFont="1" applyFill="1" applyBorder="1" applyAlignment="1">
      <alignment horizontal="center" vertical="top"/>
    </xf>
    <xf numFmtId="164" fontId="11" fillId="5" borderId="10" xfId="1" applyNumberFormat="1" applyFont="1" applyFill="1" applyBorder="1" applyAlignment="1">
      <alignment horizontal="center" vertical="center"/>
    </xf>
    <xf numFmtId="164" fontId="15" fillId="5" borderId="7" xfId="1" applyNumberFormat="1" applyFont="1" applyFill="1" applyBorder="1" applyAlignment="1">
      <alignment horizontal="center" vertical="center"/>
    </xf>
    <xf numFmtId="164" fontId="11" fillId="5" borderId="7" xfId="0" applyNumberFormat="1" applyFont="1" applyFill="1" applyBorder="1" applyAlignment="1">
      <alignment horizontal="center" vertical="top"/>
    </xf>
    <xf numFmtId="164" fontId="11" fillId="5" borderId="7" xfId="1" applyNumberFormat="1" applyFont="1" applyFill="1" applyBorder="1" applyAlignment="1">
      <alignment horizontal="center" vertical="center"/>
    </xf>
    <xf numFmtId="164" fontId="18" fillId="5" borderId="7" xfId="1" applyNumberFormat="1" applyFont="1" applyFill="1" applyBorder="1" applyAlignment="1">
      <alignment horizontal="center" vertical="center"/>
    </xf>
    <xf numFmtId="165" fontId="70" fillId="5" borderId="7" xfId="1" applyNumberFormat="1" applyFont="1" applyFill="1" applyBorder="1" applyAlignment="1">
      <alignment horizontal="center" vertical="center"/>
    </xf>
    <xf numFmtId="2" fontId="10" fillId="5" borderId="0" xfId="1" applyNumberFormat="1" applyFont="1" applyFill="1" applyBorder="1" applyAlignment="1">
      <alignment horizontal="center"/>
    </xf>
    <xf numFmtId="2" fontId="17" fillId="5" borderId="0" xfId="1" applyNumberFormat="1" applyFont="1" applyFill="1" applyBorder="1" applyAlignment="1">
      <alignment horizontal="center" vertical="center"/>
    </xf>
    <xf numFmtId="2" fontId="10" fillId="5" borderId="0" xfId="1" applyNumberFormat="1" applyFont="1" applyFill="1" applyBorder="1" applyAlignment="1">
      <alignment horizontal="center" vertical="center"/>
    </xf>
    <xf numFmtId="2" fontId="18" fillId="5" borderId="0" xfId="1" applyNumberFormat="1" applyFont="1" applyFill="1" applyBorder="1" applyAlignment="1">
      <alignment horizontal="center" vertical="center"/>
    </xf>
    <xf numFmtId="2" fontId="19" fillId="5" borderId="0" xfId="1" applyNumberFormat="1" applyFont="1" applyFill="1" applyBorder="1" applyAlignment="1">
      <alignment horizontal="center" vertical="center"/>
    </xf>
    <xf numFmtId="165" fontId="30" fillId="5" borderId="0" xfId="1" applyNumberFormat="1" applyFont="1" applyFill="1" applyBorder="1"/>
    <xf numFmtId="4" fontId="30" fillId="5" borderId="0" xfId="1" applyNumberFormat="1" applyFont="1" applyFill="1" applyBorder="1"/>
    <xf numFmtId="4" fontId="20" fillId="5" borderId="0" xfId="1" applyNumberFormat="1" applyFont="1" applyFill="1"/>
    <xf numFmtId="165" fontId="38" fillId="5" borderId="7" xfId="0" applyNumberFormat="1" applyFont="1" applyFill="1" applyBorder="1" applyAlignment="1">
      <alignment horizontal="center" vertical="center" wrapText="1"/>
    </xf>
    <xf numFmtId="165" fontId="11" fillId="5" borderId="7" xfId="1" applyNumberFormat="1" applyFont="1" applyFill="1" applyBorder="1" applyAlignment="1">
      <alignment horizontal="center" vertical="top" wrapText="1"/>
    </xf>
    <xf numFmtId="0" fontId="30" fillId="0" borderId="7" xfId="1" applyFont="1" applyBorder="1" applyAlignment="1">
      <alignment horizontal="left" vertical="top" wrapText="1"/>
    </xf>
    <xf numFmtId="0" fontId="32" fillId="0" borderId="7" xfId="0"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30" fillId="0" borderId="0" xfId="1" applyFont="1" applyFill="1" applyBorder="1" applyAlignment="1">
      <alignment horizontal="left" wrapText="1"/>
    </xf>
    <xf numFmtId="0" fontId="3" fillId="0" borderId="0" xfId="1" applyFont="1" applyFill="1" applyBorder="1" applyAlignment="1">
      <alignment horizontal="left" wrapText="1"/>
    </xf>
    <xf numFmtId="164" fontId="11" fillId="0" borderId="10" xfId="1" applyNumberFormat="1" applyFont="1" applyFill="1" applyBorder="1" applyAlignment="1">
      <alignment horizontal="center" vertical="center"/>
    </xf>
    <xf numFmtId="164" fontId="11" fillId="0" borderId="17" xfId="1" applyNumberFormat="1" applyFont="1" applyFill="1" applyBorder="1" applyAlignment="1">
      <alignment horizontal="center" vertical="center"/>
    </xf>
    <xf numFmtId="164" fontId="11" fillId="5" borderId="10" xfId="1" applyNumberFormat="1" applyFont="1" applyFill="1" applyBorder="1" applyAlignment="1">
      <alignment horizontal="center" vertical="center"/>
    </xf>
    <xf numFmtId="164" fontId="11" fillId="5" borderId="17"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10" fillId="0" borderId="0" xfId="1" applyNumberFormat="1" applyFont="1" applyBorder="1" applyAlignment="1">
      <alignment horizontal="left" wrapText="1"/>
    </xf>
    <xf numFmtId="49" fontId="36" fillId="0" borderId="0" xfId="0" applyNumberFormat="1" applyFont="1" applyAlignment="1">
      <alignment horizontal="left" wrapText="1"/>
    </xf>
    <xf numFmtId="2" fontId="10" fillId="0" borderId="0" xfId="1" applyNumberFormat="1" applyFont="1" applyFill="1" applyBorder="1" applyAlignment="1">
      <alignment horizontal="center"/>
    </xf>
    <xf numFmtId="0" fontId="0" fillId="0" borderId="0" xfId="0" applyAlignment="1"/>
    <xf numFmtId="0" fontId="11" fillId="0" borderId="10" xfId="1" applyNumberFormat="1" applyFont="1" applyFill="1" applyBorder="1" applyAlignment="1">
      <alignment horizontal="left" vertical="top" wrapText="1"/>
    </xf>
    <xf numFmtId="0" fontId="11" fillId="0" borderId="17" xfId="1" applyNumberFormat="1" applyFont="1" applyFill="1" applyBorder="1" applyAlignment="1">
      <alignment horizontal="left" vertical="top" wrapText="1"/>
    </xf>
    <xf numFmtId="0" fontId="11" fillId="0" borderId="10" xfId="1" applyFont="1" applyFill="1" applyBorder="1" applyAlignment="1">
      <alignment horizontal="center" vertical="top" wrapText="1"/>
    </xf>
    <xf numFmtId="0" fontId="11" fillId="0" borderId="17" xfId="1" applyFont="1" applyFill="1" applyBorder="1" applyAlignment="1">
      <alignment horizontal="center" vertical="top" wrapText="1"/>
    </xf>
    <xf numFmtId="0" fontId="59" fillId="0" borderId="10" xfId="1" applyFont="1" applyFill="1" applyBorder="1" applyAlignment="1">
      <alignment horizontal="center" vertical="top" wrapText="1"/>
    </xf>
    <xf numFmtId="0" fontId="59" fillId="0" borderId="17" xfId="1" applyFont="1" applyFill="1" applyBorder="1" applyAlignment="1">
      <alignment horizontal="center" vertical="top" wrapText="1"/>
    </xf>
    <xf numFmtId="0" fontId="30" fillId="0" borderId="10" xfId="0" applyFont="1" applyFill="1" applyBorder="1" applyAlignment="1">
      <alignment horizontal="center" vertical="top" wrapText="1"/>
    </xf>
    <xf numFmtId="0" fontId="30" fillId="0" borderId="17" xfId="0" applyFont="1" applyFill="1" applyBorder="1" applyAlignment="1">
      <alignment horizontal="center" vertical="top" wrapText="1"/>
    </xf>
    <xf numFmtId="164" fontId="11" fillId="5" borderId="7" xfId="1" applyNumberFormat="1" applyFont="1" applyFill="1" applyBorder="1" applyAlignment="1">
      <alignment horizontal="center" vertical="center"/>
    </xf>
    <xf numFmtId="0" fontId="11" fillId="0" borderId="7" xfId="1" applyFont="1" applyFill="1" applyBorder="1" applyAlignment="1">
      <alignment horizontal="center" vertical="top" wrapText="1"/>
    </xf>
    <xf numFmtId="0" fontId="11" fillId="0" borderId="22" xfId="0" applyFont="1" applyFill="1" applyBorder="1" applyAlignment="1">
      <alignment horizontal="center" vertical="top" wrapText="1"/>
    </xf>
    <xf numFmtId="0" fontId="11" fillId="0" borderId="37" xfId="0" applyFont="1" applyFill="1" applyBorder="1" applyAlignment="1">
      <alignment horizontal="center" vertical="top" wrapText="1"/>
    </xf>
    <xf numFmtId="0" fontId="74" fillId="0" borderId="10" xfId="1" applyFont="1" applyFill="1" applyBorder="1" applyAlignment="1">
      <alignment horizontal="left" vertical="top" wrapText="1"/>
    </xf>
    <xf numFmtId="0" fontId="74" fillId="0" borderId="17" xfId="1" applyFont="1" applyFill="1" applyBorder="1" applyAlignment="1">
      <alignment horizontal="left" vertical="top" wrapText="1"/>
    </xf>
    <xf numFmtId="0" fontId="11" fillId="0" borderId="7" xfId="1" applyNumberFormat="1" applyFont="1" applyFill="1" applyBorder="1" applyAlignment="1">
      <alignment horizontal="left" vertical="top" wrapText="1"/>
    </xf>
    <xf numFmtId="0" fontId="64"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0" fontId="11" fillId="0" borderId="10" xfId="0" applyFont="1" applyFill="1" applyBorder="1" applyAlignment="1">
      <alignment horizontal="center" vertical="top" wrapText="1"/>
    </xf>
    <xf numFmtId="0" fontId="11" fillId="0" borderId="18" xfId="0" applyFont="1" applyFill="1" applyBorder="1" applyAlignment="1">
      <alignment horizontal="center" vertical="top" wrapText="1"/>
    </xf>
    <xf numFmtId="0" fontId="29" fillId="0" borderId="7" xfId="0" applyFont="1" applyFill="1" applyBorder="1" applyAlignment="1">
      <alignment horizontal="center"/>
    </xf>
    <xf numFmtId="0" fontId="29" fillId="5" borderId="7" xfId="0" applyFont="1" applyFill="1" applyBorder="1" applyAlignment="1">
      <alignment horizontal="center"/>
    </xf>
    <xf numFmtId="0" fontId="31" fillId="0" borderId="7" xfId="0" applyFont="1" applyFill="1" applyBorder="1" applyAlignment="1">
      <alignment horizontal="center" vertical="top" wrapText="1"/>
    </xf>
    <xf numFmtId="0" fontId="74" fillId="0" borderId="7" xfId="1" applyFont="1" applyFill="1" applyBorder="1" applyAlignment="1">
      <alignment horizontal="center" vertical="top" wrapText="1"/>
    </xf>
    <xf numFmtId="0" fontId="75"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11" fillId="0" borderId="22" xfId="0" applyFont="1" applyFill="1" applyBorder="1" applyAlignment="1">
      <alignment horizontal="left" vertical="top" wrapText="1"/>
    </xf>
    <xf numFmtId="0" fontId="11" fillId="0" borderId="20" xfId="0" applyFont="1" applyFill="1" applyBorder="1" applyAlignment="1">
      <alignment horizontal="left" vertical="top" wrapText="1"/>
    </xf>
    <xf numFmtId="0" fontId="11" fillId="0" borderId="18" xfId="1" applyNumberFormat="1" applyFont="1" applyFill="1" applyBorder="1" applyAlignment="1">
      <alignment horizontal="left" vertical="top" wrapText="1"/>
    </xf>
    <xf numFmtId="0" fontId="11" fillId="0" borderId="18" xfId="1" applyFont="1" applyFill="1" applyBorder="1" applyAlignment="1">
      <alignment horizontal="center" vertical="top" wrapText="1"/>
    </xf>
    <xf numFmtId="0" fontId="75" fillId="0" borderId="10" xfId="1" applyFont="1" applyFill="1" applyBorder="1" applyAlignment="1">
      <alignment horizontal="left" vertical="top" wrapText="1"/>
    </xf>
    <xf numFmtId="0" fontId="75" fillId="0" borderId="18" xfId="1" applyFont="1" applyFill="1" applyBorder="1" applyAlignment="1">
      <alignment horizontal="left" vertical="top" wrapText="1"/>
    </xf>
    <xf numFmtId="0" fontId="30" fillId="0" borderId="18" xfId="0" applyFont="1" applyFill="1" applyBorder="1" applyAlignment="1">
      <alignment horizontal="center" vertical="top" wrapText="1"/>
    </xf>
    <xf numFmtId="164" fontId="11" fillId="0" borderId="18" xfId="1" applyNumberFormat="1" applyFont="1" applyFill="1" applyBorder="1" applyAlignment="1">
      <alignment horizontal="center" vertical="center"/>
    </xf>
    <xf numFmtId="164" fontId="11" fillId="5" borderId="18" xfId="1" applyNumberFormat="1" applyFont="1" applyFill="1" applyBorder="1" applyAlignment="1">
      <alignment horizontal="center" vertical="center"/>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5" fillId="0" borderId="7" xfId="1" applyFont="1" applyFill="1" applyBorder="1" applyAlignment="1">
      <alignment horizontal="center" vertical="top" wrapText="1"/>
    </xf>
    <xf numFmtId="0" fontId="13" fillId="0" borderId="14"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3" fillId="0" borderId="16" xfId="1" applyFont="1" applyFill="1" applyBorder="1" applyAlignment="1">
      <alignment horizontal="center"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0" fillId="0" borderId="17" xfId="0" applyBorder="1" applyAlignment="1">
      <alignment horizontal="center" vertical="top" wrapText="1"/>
    </xf>
    <xf numFmtId="0" fontId="52" fillId="0" borderId="49" xfId="1" applyFont="1" applyFill="1" applyBorder="1" applyAlignment="1">
      <alignment horizontal="left" vertical="top" wrapText="1"/>
    </xf>
    <xf numFmtId="0" fontId="52" fillId="0" borderId="0" xfId="1" applyFont="1" applyFill="1" applyBorder="1" applyAlignment="1">
      <alignment horizontal="left" vertical="top" wrapText="1"/>
    </xf>
    <xf numFmtId="0" fontId="52" fillId="0" borderId="7" xfId="1" applyNumberFormat="1" applyFont="1" applyFill="1" applyBorder="1" applyAlignment="1">
      <alignment horizontal="left" vertical="top" wrapText="1"/>
    </xf>
    <xf numFmtId="0" fontId="12" fillId="0" borderId="10" xfId="1" applyFont="1" applyFill="1" applyBorder="1" applyAlignment="1">
      <alignment horizontal="center" vertical="top" wrapText="1"/>
    </xf>
    <xf numFmtId="0" fontId="12" fillId="0" borderId="17" xfId="1" applyFont="1" applyFill="1" applyBorder="1" applyAlignment="1">
      <alignment horizontal="center" vertical="top" wrapText="1"/>
    </xf>
    <xf numFmtId="0" fontId="13" fillId="0" borderId="16" xfId="1" applyFont="1" applyFill="1" applyBorder="1" applyAlignment="1">
      <alignment horizontal="center" vertical="top" wrapText="1"/>
    </xf>
    <xf numFmtId="0" fontId="29" fillId="0" borderId="7" xfId="0" applyFont="1" applyFill="1" applyBorder="1" applyAlignment="1">
      <alignment horizontal="center" vertical="top"/>
    </xf>
    <xf numFmtId="0" fontId="11" fillId="0" borderId="16" xfId="1" applyFont="1" applyFill="1" applyBorder="1" applyAlignment="1">
      <alignment horizontal="left" vertical="top" wrapText="1"/>
    </xf>
    <xf numFmtId="0" fontId="0" fillId="0" borderId="16" xfId="0" applyFill="1" applyBorder="1" applyAlignment="1">
      <alignment vertical="top" wrapText="1"/>
    </xf>
    <xf numFmtId="0" fontId="66" fillId="0" borderId="7" xfId="1" applyFont="1" applyFill="1" applyBorder="1" applyAlignment="1">
      <alignment horizontal="center" vertical="top" wrapText="1"/>
    </xf>
    <xf numFmtId="0" fontId="2" fillId="0" borderId="7" xfId="1" applyFill="1" applyBorder="1" applyAlignment="1">
      <alignment horizontal="center"/>
    </xf>
    <xf numFmtId="0" fontId="13" fillId="0" borderId="7" xfId="1" applyFont="1" applyFill="1" applyBorder="1" applyAlignment="1">
      <alignment horizontal="center" vertical="center" wrapText="1"/>
    </xf>
    <xf numFmtId="0" fontId="11" fillId="2" borderId="7" xfId="1" applyFont="1" applyFill="1" applyBorder="1" applyAlignment="1">
      <alignment horizontal="left" vertical="top" wrapText="1"/>
    </xf>
    <xf numFmtId="0" fontId="12" fillId="2" borderId="10" xfId="1" applyFont="1" applyFill="1" applyBorder="1" applyAlignment="1">
      <alignment horizontal="left" vertical="top" wrapText="1"/>
    </xf>
    <xf numFmtId="0" fontId="12" fillId="2" borderId="17" xfId="1" applyFont="1" applyFill="1" applyBorder="1" applyAlignment="1">
      <alignment horizontal="left"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2" fillId="2" borderId="10" xfId="1" applyFont="1" applyFill="1" applyBorder="1" applyAlignment="1">
      <alignment horizontal="center" vertical="top" wrapText="1"/>
    </xf>
    <xf numFmtId="0" fontId="12" fillId="2" borderId="17" xfId="1" applyFont="1" applyFill="1" applyBorder="1" applyAlignment="1">
      <alignment horizontal="center"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30" fillId="2" borderId="10" xfId="1" applyFont="1" applyFill="1" applyBorder="1" applyAlignment="1">
      <alignment horizontal="center" vertical="top" wrapText="1"/>
    </xf>
    <xf numFmtId="0" fontId="30" fillId="2" borderId="17" xfId="1" applyFont="1" applyFill="1" applyBorder="1" applyAlignment="1">
      <alignment horizontal="center" vertical="top" wrapText="1"/>
    </xf>
    <xf numFmtId="164" fontId="11" fillId="2" borderId="10" xfId="1" applyNumberFormat="1" applyFont="1" applyFill="1" applyBorder="1" applyAlignment="1">
      <alignment horizontal="center" vertical="top" wrapText="1"/>
    </xf>
    <xf numFmtId="164" fontId="11" fillId="2" borderId="17" xfId="1" applyNumberFormat="1" applyFont="1" applyFill="1" applyBorder="1" applyAlignment="1">
      <alignment horizontal="center" vertical="top" wrapText="1"/>
    </xf>
    <xf numFmtId="164" fontId="11" fillId="4" borderId="10" xfId="1" applyNumberFormat="1" applyFont="1" applyFill="1" applyBorder="1" applyAlignment="1">
      <alignment horizontal="center" vertical="top" wrapText="1"/>
    </xf>
    <xf numFmtId="164" fontId="11" fillId="4" borderId="17" xfId="1" applyNumberFormat="1" applyFont="1" applyFill="1" applyBorder="1" applyAlignment="1">
      <alignment horizontal="center" vertical="top" wrapText="1"/>
    </xf>
    <xf numFmtId="0" fontId="11" fillId="0" borderId="7" xfId="1" applyFont="1" applyBorder="1" applyAlignment="1">
      <alignment horizontal="left" vertical="top" wrapText="1"/>
    </xf>
    <xf numFmtId="0" fontId="13" fillId="0" borderId="23" xfId="1" applyFont="1" applyBorder="1" applyAlignment="1">
      <alignment horizontal="center" vertical="center" wrapText="1"/>
    </xf>
    <xf numFmtId="0" fontId="13" fillId="0" borderId="21" xfId="1" applyFont="1" applyBorder="1" applyAlignment="1">
      <alignment horizontal="center" vertical="center" wrapText="1"/>
    </xf>
    <xf numFmtId="0" fontId="13" fillId="0" borderId="28" xfId="1" applyFont="1" applyBorder="1" applyAlignment="1">
      <alignment horizontal="center" vertical="center"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1" fillId="0" borderId="7" xfId="1" applyFont="1" applyFill="1" applyBorder="1" applyAlignment="1">
      <alignment horizontal="left" vertical="top" wrapText="1"/>
    </xf>
    <xf numFmtId="164" fontId="16" fillId="5" borderId="10" xfId="1" applyNumberFormat="1" applyFont="1" applyFill="1" applyBorder="1" applyAlignment="1">
      <alignment horizontal="center" vertical="top" wrapText="1"/>
    </xf>
    <xf numFmtId="164" fontId="16" fillId="5" borderId="17" xfId="1" applyNumberFormat="1" applyFont="1" applyFill="1" applyBorder="1" applyAlignment="1">
      <alignment horizontal="center"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0" fontId="13" fillId="0" borderId="14" xfId="1" applyFont="1" applyBorder="1" applyAlignment="1">
      <alignment horizontal="center" vertical="center" wrapText="1"/>
    </xf>
    <xf numFmtId="0" fontId="13" fillId="0" borderId="15" xfId="1" applyFont="1" applyBorder="1" applyAlignment="1">
      <alignment horizontal="center" vertical="center" wrapText="1"/>
    </xf>
    <xf numFmtId="0" fontId="13" fillId="0" borderId="16" xfId="1" applyFont="1" applyBorder="1" applyAlignment="1">
      <alignment horizontal="center" vertical="center" wrapText="1"/>
    </xf>
    <xf numFmtId="0" fontId="30" fillId="0" borderId="7" xfId="1" applyFont="1" applyBorder="1" applyAlignment="1">
      <alignment horizontal="left" vertical="top" wrapText="1"/>
    </xf>
    <xf numFmtId="0" fontId="11" fillId="0" borderId="18" xfId="1" applyFont="1" applyBorder="1" applyAlignment="1">
      <alignment horizontal="left" vertical="top" wrapText="1"/>
    </xf>
    <xf numFmtId="0" fontId="30" fillId="0" borderId="10" xfId="1" applyFont="1" applyBorder="1" applyAlignment="1">
      <alignment horizontal="left" vertical="top" wrapText="1"/>
    </xf>
    <xf numFmtId="0" fontId="30" fillId="0" borderId="17" xfId="1" applyFont="1" applyBorder="1" applyAlignment="1">
      <alignment horizontal="left" vertical="top" wrapText="1"/>
    </xf>
    <xf numFmtId="0" fontId="11" fillId="0" borderId="17" xfId="1" applyFont="1" applyBorder="1" applyAlignment="1">
      <alignment horizontal="center" vertical="top" wrapText="1"/>
    </xf>
    <xf numFmtId="0" fontId="11" fillId="0" borderId="7" xfId="1" applyFont="1" applyBorder="1" applyAlignment="1">
      <alignment horizontal="center" vertical="top" wrapText="1"/>
    </xf>
    <xf numFmtId="0" fontId="66" fillId="0" borderId="7" xfId="1" applyFont="1" applyBorder="1" applyAlignment="1">
      <alignment horizontal="center" vertical="top" wrapText="1"/>
    </xf>
    <xf numFmtId="0" fontId="30" fillId="0" borderId="7" xfId="1" applyFont="1" applyBorder="1" applyAlignment="1">
      <alignment horizontal="center" vertical="top" wrapText="1"/>
    </xf>
    <xf numFmtId="0" fontId="11" fillId="5" borderId="7" xfId="1" applyFont="1" applyFill="1" applyBorder="1" applyAlignment="1">
      <alignment horizontal="center" vertical="top" wrapText="1"/>
    </xf>
    <xf numFmtId="0" fontId="30" fillId="0" borderId="10" xfId="1" applyFont="1" applyBorder="1" applyAlignment="1">
      <alignment horizontal="center" vertical="top" wrapText="1"/>
    </xf>
    <xf numFmtId="0" fontId="30" fillId="0" borderId="17" xfId="1" applyFont="1" applyBorder="1" applyAlignment="1">
      <alignment horizontal="center" vertical="top" wrapText="1"/>
    </xf>
    <xf numFmtId="0" fontId="11" fillId="5" borderId="10" xfId="1" applyFont="1" applyFill="1" applyBorder="1" applyAlignment="1">
      <alignment horizontal="center" vertical="top" wrapText="1"/>
    </xf>
    <xf numFmtId="0" fontId="11" fillId="5" borderId="17" xfId="1" applyFont="1" applyFill="1" applyBorder="1" applyAlignment="1">
      <alignment horizontal="center" vertical="top" wrapText="1"/>
    </xf>
    <xf numFmtId="0" fontId="13" fillId="0" borderId="0" xfId="1" applyFont="1" applyBorder="1" applyAlignment="1">
      <alignment horizontal="center" vertical="center" wrapText="1"/>
    </xf>
    <xf numFmtId="0" fontId="11" fillId="2" borderId="7" xfId="1" applyFont="1" applyFill="1" applyBorder="1" applyAlignment="1">
      <alignment horizontal="center" vertical="center" wrapText="1"/>
    </xf>
    <xf numFmtId="0" fontId="52" fillId="0" borderId="7" xfId="1" applyFont="1" applyBorder="1" applyAlignment="1">
      <alignment horizontal="left" vertical="top" wrapText="1"/>
    </xf>
    <xf numFmtId="164" fontId="11" fillId="5" borderId="7" xfId="1" applyNumberFormat="1" applyFont="1" applyFill="1" applyBorder="1" applyAlignment="1">
      <alignment horizontal="center" vertical="top" wrapText="1"/>
    </xf>
    <xf numFmtId="165" fontId="11" fillId="5" borderId="7" xfId="1" applyNumberFormat="1" applyFont="1" applyFill="1" applyBorder="1" applyAlignment="1">
      <alignment horizontal="center" vertical="top" wrapText="1"/>
    </xf>
    <xf numFmtId="0" fontId="11" fillId="0" borderId="19" xfId="1" applyFont="1" applyBorder="1" applyAlignment="1">
      <alignment horizontal="center"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4" borderId="18" xfId="1" applyFont="1" applyFill="1" applyBorder="1" applyAlignment="1">
      <alignment horizontal="center" vertical="center" wrapText="1"/>
    </xf>
    <xf numFmtId="0" fontId="11" fillId="4" borderId="17" xfId="1" applyFont="1" applyFill="1" applyBorder="1" applyAlignment="1">
      <alignment horizontal="center" vertical="center" wrapText="1"/>
    </xf>
    <xf numFmtId="0" fontId="13" fillId="0" borderId="34" xfId="1" applyFont="1" applyBorder="1" applyAlignment="1">
      <alignment horizontal="center" vertical="center" wrapText="1"/>
    </xf>
    <xf numFmtId="0" fontId="11" fillId="0" borderId="10" xfId="1" applyFont="1" applyFill="1" applyBorder="1" applyAlignment="1">
      <alignment horizontal="left" vertical="top" wrapText="1"/>
    </xf>
    <xf numFmtId="0" fontId="11" fillId="0" borderId="38" xfId="1" applyFont="1" applyBorder="1" applyAlignment="1">
      <alignment horizontal="center" vertical="top" wrapText="1"/>
    </xf>
    <xf numFmtId="0" fontId="11" fillId="0" borderId="39" xfId="1" applyFont="1" applyBorder="1" applyAlignment="1">
      <alignment horizontal="center" vertical="top"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0" borderId="17" xfId="1" applyFont="1" applyBorder="1" applyAlignment="1">
      <alignment horizontal="center" vertical="center" wrapText="1"/>
    </xf>
    <xf numFmtId="0" fontId="11" fillId="2" borderId="10" xfId="1" applyFont="1" applyFill="1" applyBorder="1" applyAlignment="1">
      <alignment horizontal="center" vertical="center" wrapText="1"/>
    </xf>
    <xf numFmtId="0" fontId="11" fillId="2" borderId="18"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23" fillId="0" borderId="23" xfId="1" applyFont="1" applyBorder="1" applyAlignment="1">
      <alignment horizontal="center" vertical="center" wrapText="1"/>
    </xf>
    <xf numFmtId="0" fontId="23" fillId="0" borderId="21" xfId="1" applyFont="1" applyBorder="1" applyAlignment="1">
      <alignment horizontal="center" vertical="center" wrapText="1"/>
    </xf>
    <xf numFmtId="0" fontId="30" fillId="0" borderId="10" xfId="1" applyFont="1" applyBorder="1" applyAlignment="1">
      <alignment horizontal="center" vertical="center" wrapText="1"/>
    </xf>
    <xf numFmtId="0" fontId="30" fillId="0" borderId="17" xfId="1" applyFont="1" applyBorder="1" applyAlignment="1">
      <alignment horizontal="center" vertical="center" wrapText="1"/>
    </xf>
    <xf numFmtId="0" fontId="21" fillId="0" borderId="10" xfId="1" applyFont="1" applyBorder="1" applyAlignment="1">
      <alignment horizontal="left" vertical="top" wrapText="1"/>
    </xf>
    <xf numFmtId="0" fontId="21" fillId="0" borderId="17" xfId="1" applyFont="1" applyBorder="1" applyAlignment="1">
      <alignment horizontal="left" vertical="top" wrapText="1"/>
    </xf>
    <xf numFmtId="0" fontId="13" fillId="0" borderId="7" xfId="1" applyFont="1" applyBorder="1" applyAlignment="1">
      <alignment horizontal="center" vertical="center" wrapText="1"/>
    </xf>
    <xf numFmtId="0" fontId="30" fillId="0" borderId="18" xfId="1" applyFont="1" applyBorder="1" applyAlignment="1">
      <alignment horizontal="left" vertical="top" wrapText="1"/>
    </xf>
    <xf numFmtId="0" fontId="11" fillId="2" borderId="18" xfId="1" applyFont="1" applyFill="1" applyBorder="1" applyAlignment="1">
      <alignment horizontal="center" vertical="top" wrapText="1"/>
    </xf>
    <xf numFmtId="0" fontId="5" fillId="2" borderId="10"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39" fillId="2" borderId="10" xfId="1" applyFont="1" applyFill="1" applyBorder="1" applyAlignment="1">
      <alignment horizontal="left" vertical="top" wrapText="1"/>
    </xf>
    <xf numFmtId="0" fontId="71" fillId="0" borderId="17" xfId="0" applyFont="1" applyBorder="1" applyAlignment="1">
      <alignment horizontal="left" vertical="top" wrapText="1"/>
    </xf>
    <xf numFmtId="0" fontId="5" fillId="0" borderId="10" xfId="1" applyFont="1" applyFill="1" applyBorder="1" applyAlignment="1">
      <alignment horizontal="left" vertical="top" wrapText="1"/>
    </xf>
    <xf numFmtId="0" fontId="5" fillId="0" borderId="18" xfId="1" applyFont="1" applyFill="1" applyBorder="1" applyAlignment="1">
      <alignment horizontal="left" vertical="top" wrapText="1"/>
    </xf>
    <xf numFmtId="0" fontId="5" fillId="0" borderId="17" xfId="1" applyFont="1" applyFill="1" applyBorder="1" applyAlignment="1">
      <alignment horizontal="left" vertical="top" wrapText="1"/>
    </xf>
    <xf numFmtId="0" fontId="50" fillId="0" borderId="7" xfId="1" applyFont="1" applyFill="1" applyBorder="1" applyAlignment="1">
      <alignment horizontal="left" vertical="center" wrapText="1"/>
    </xf>
    <xf numFmtId="0" fontId="13" fillId="0" borderId="23"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28" xfId="1" applyFont="1" applyFill="1" applyBorder="1" applyAlignment="1">
      <alignment horizontal="center" vertical="center" wrapText="1"/>
    </xf>
    <xf numFmtId="49" fontId="11" fillId="5" borderId="38" xfId="1" applyNumberFormat="1" applyFont="1" applyFill="1" applyBorder="1" applyAlignment="1">
      <alignment horizontal="left" vertical="top" wrapText="1"/>
    </xf>
    <xf numFmtId="49" fontId="11" fillId="5" borderId="19" xfId="1" applyNumberFormat="1" applyFont="1" applyFill="1" applyBorder="1" applyAlignment="1">
      <alignment horizontal="left" vertical="top" wrapText="1"/>
    </xf>
    <xf numFmtId="49" fontId="11" fillId="5" borderId="39" xfId="1" applyNumberFormat="1" applyFont="1" applyFill="1" applyBorder="1" applyAlignment="1">
      <alignment horizontal="left" vertical="top" wrapText="1"/>
    </xf>
    <xf numFmtId="0" fontId="11" fillId="4" borderId="22" xfId="1" applyFont="1" applyFill="1" applyBorder="1" applyAlignment="1">
      <alignment horizontal="center" vertical="top" wrapText="1"/>
    </xf>
    <xf numFmtId="0" fontId="11" fillId="4" borderId="20" xfId="1" applyFont="1" applyFill="1" applyBorder="1" applyAlignment="1">
      <alignment horizontal="center" vertical="top" wrapText="1"/>
    </xf>
    <xf numFmtId="0" fontId="11" fillId="4" borderId="37" xfId="1" applyFont="1" applyFill="1" applyBorder="1" applyAlignment="1">
      <alignment horizontal="center" vertical="top" wrapText="1"/>
    </xf>
    <xf numFmtId="0" fontId="22" fillId="4" borderId="10" xfId="1" applyFont="1" applyFill="1" applyBorder="1" applyAlignment="1">
      <alignment horizontal="left" vertical="top" wrapText="1"/>
    </xf>
    <xf numFmtId="0" fontId="22" fillId="4" borderId="18" xfId="1" applyFont="1" applyFill="1" applyBorder="1" applyAlignment="1">
      <alignment horizontal="left" vertical="top" wrapText="1"/>
    </xf>
    <xf numFmtId="0" fontId="22" fillId="4" borderId="17"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165" fontId="30" fillId="4" borderId="3" xfId="1" applyNumberFormat="1" applyFont="1" applyFill="1" applyBorder="1" applyAlignment="1">
      <alignment horizontal="center" vertical="center" wrapText="1"/>
    </xf>
    <xf numFmtId="0" fontId="30" fillId="4" borderId="2" xfId="1" applyFont="1" applyFill="1" applyBorder="1" applyAlignment="1">
      <alignment horizontal="center" vertical="center" wrapText="1"/>
    </xf>
    <xf numFmtId="0" fontId="30" fillId="4" borderId="3" xfId="1" applyFont="1" applyFill="1" applyBorder="1" applyAlignment="1">
      <alignment horizontal="center" vertical="center" wrapText="1"/>
    </xf>
    <xf numFmtId="0" fontId="11" fillId="0" borderId="13" xfId="1" applyFont="1" applyBorder="1" applyAlignment="1">
      <alignment horizontal="center" vertical="top" wrapText="1"/>
    </xf>
    <xf numFmtId="0" fontId="11" fillId="0" borderId="5" xfId="1" applyFont="1" applyBorder="1" applyAlignment="1">
      <alignment horizontal="center" vertical="top" wrapText="1"/>
    </xf>
    <xf numFmtId="0" fontId="11" fillId="0" borderId="11" xfId="1" applyFont="1" applyBorder="1" applyAlignment="1">
      <alignment horizontal="center" vertical="top" wrapText="1"/>
    </xf>
    <xf numFmtId="0" fontId="30" fillId="5" borderId="10" xfId="1" applyFont="1" applyFill="1" applyBorder="1" applyAlignment="1">
      <alignment horizontal="left" vertical="top" wrapText="1"/>
    </xf>
    <xf numFmtId="0" fontId="30" fillId="5" borderId="17" xfId="1" applyFont="1" applyFill="1" applyBorder="1" applyAlignment="1">
      <alignment horizontal="left" vertical="top" wrapText="1"/>
    </xf>
    <xf numFmtId="0" fontId="30" fillId="4" borderId="8" xfId="1" applyFont="1" applyFill="1" applyBorder="1" applyAlignment="1">
      <alignment horizontal="left" vertical="top" wrapText="1"/>
    </xf>
    <xf numFmtId="0" fontId="30" fillId="4" borderId="35" xfId="1" applyFont="1" applyFill="1" applyBorder="1" applyAlignment="1">
      <alignment horizontal="left" vertical="top" wrapText="1"/>
    </xf>
    <xf numFmtId="0" fontId="30" fillId="4" borderId="2" xfId="1" applyFont="1" applyFill="1" applyBorder="1" applyAlignment="1">
      <alignment horizontal="center" vertical="top" wrapText="1"/>
    </xf>
    <xf numFmtId="0" fontId="30" fillId="4" borderId="3" xfId="1" applyFont="1" applyFill="1" applyBorder="1" applyAlignment="1">
      <alignment horizontal="center" vertical="top" wrapText="1"/>
    </xf>
    <xf numFmtId="0" fontId="39" fillId="4" borderId="2" xfId="1" applyFont="1" applyFill="1" applyBorder="1" applyAlignment="1">
      <alignment horizontal="left" vertical="top" wrapText="1"/>
    </xf>
    <xf numFmtId="0" fontId="39" fillId="4" borderId="3" xfId="1" applyFont="1" applyFill="1" applyBorder="1" applyAlignment="1">
      <alignment horizontal="left" vertical="top" wrapText="1"/>
    </xf>
    <xf numFmtId="0" fontId="3" fillId="4" borderId="2" xfId="1" applyFont="1" applyFill="1" applyBorder="1" applyAlignment="1">
      <alignment horizontal="center" vertical="center" wrapText="1"/>
    </xf>
    <xf numFmtId="0" fontId="3" fillId="4" borderId="3" xfId="1" applyFont="1" applyFill="1" applyBorder="1" applyAlignment="1">
      <alignment horizontal="center" vertical="center" wrapText="1"/>
    </xf>
    <xf numFmtId="0" fontId="30" fillId="0" borderId="10" xfId="1" applyFont="1" applyFill="1" applyBorder="1" applyAlignment="1">
      <alignment horizontal="left" vertical="top" wrapText="1"/>
    </xf>
    <xf numFmtId="0" fontId="30" fillId="0" borderId="18" xfId="1" applyFont="1" applyFill="1" applyBorder="1" applyAlignment="1">
      <alignment horizontal="left" vertical="top" wrapText="1"/>
    </xf>
    <xf numFmtId="0" fontId="39" fillId="2" borderId="41" xfId="1" applyFont="1" applyFill="1" applyBorder="1" applyAlignment="1">
      <alignment horizontal="left" vertical="top" wrapText="1"/>
    </xf>
    <xf numFmtId="0" fontId="39" fillId="2" borderId="3" xfId="1" applyFont="1" applyFill="1" applyBorder="1" applyAlignment="1">
      <alignment horizontal="left" vertical="top" wrapText="1"/>
    </xf>
    <xf numFmtId="0" fontId="39" fillId="2" borderId="46" xfId="1" applyFont="1" applyFill="1" applyBorder="1" applyAlignment="1">
      <alignment horizontal="left" vertical="top" wrapText="1"/>
    </xf>
    <xf numFmtId="0" fontId="5" fillId="0" borderId="10" xfId="1" applyFont="1" applyBorder="1" applyAlignment="1">
      <alignment horizontal="left" vertical="top" wrapText="1"/>
    </xf>
    <xf numFmtId="0" fontId="5" fillId="0" borderId="18" xfId="1" applyFont="1" applyBorder="1" applyAlignment="1">
      <alignment horizontal="left" vertical="top" wrapText="1"/>
    </xf>
    <xf numFmtId="0" fontId="5" fillId="0" borderId="17" xfId="1" applyFont="1" applyBorder="1" applyAlignment="1">
      <alignment horizontal="left" vertical="top" wrapText="1"/>
    </xf>
    <xf numFmtId="0" fontId="30" fillId="0" borderId="10" xfId="1" applyFont="1" applyFill="1" applyBorder="1" applyAlignment="1">
      <alignment horizontal="center" vertical="center" wrapText="1"/>
    </xf>
    <xf numFmtId="0" fontId="30" fillId="0" borderId="18" xfId="1" applyFont="1" applyFill="1" applyBorder="1" applyAlignment="1">
      <alignment horizontal="center" vertical="center" wrapText="1"/>
    </xf>
    <xf numFmtId="0" fontId="30" fillId="2" borderId="2" xfId="1" applyFont="1" applyFill="1" applyBorder="1" applyAlignment="1">
      <alignment horizontal="center" vertical="top" wrapText="1"/>
    </xf>
    <xf numFmtId="0" fontId="30" fillId="2" borderId="3" xfId="1" applyFont="1" applyFill="1" applyBorder="1" applyAlignment="1">
      <alignment horizontal="center" vertical="top" wrapText="1"/>
    </xf>
    <xf numFmtId="0" fontId="30" fillId="2" borderId="28" xfId="1" applyFont="1" applyFill="1" applyBorder="1" applyAlignment="1">
      <alignment horizontal="center" vertical="top" wrapText="1"/>
    </xf>
    <xf numFmtId="0" fontId="3" fillId="4" borderId="46" xfId="1" applyFont="1" applyFill="1" applyBorder="1" applyAlignment="1">
      <alignment horizontal="center" vertical="center" wrapText="1"/>
    </xf>
    <xf numFmtId="0" fontId="3" fillId="2" borderId="10" xfId="1" applyFont="1" applyFill="1" applyBorder="1" applyAlignment="1">
      <alignment horizontal="center" vertical="top" wrapText="1"/>
    </xf>
    <xf numFmtId="0" fontId="3" fillId="2" borderId="18" xfId="1" applyFont="1" applyFill="1" applyBorder="1" applyAlignment="1">
      <alignment horizontal="center" vertical="top" wrapText="1"/>
    </xf>
    <xf numFmtId="0" fontId="39" fillId="2" borderId="17" xfId="1" applyFont="1" applyFill="1" applyBorder="1" applyAlignment="1">
      <alignment horizontal="left" vertical="top" wrapText="1"/>
    </xf>
    <xf numFmtId="0" fontId="3" fillId="4" borderId="10" xfId="1" applyFont="1" applyFill="1" applyBorder="1" applyAlignment="1">
      <alignment horizontal="center" vertical="top" wrapText="1"/>
    </xf>
    <xf numFmtId="0" fontId="3" fillId="4" borderId="18" xfId="1" applyFont="1" applyFill="1" applyBorder="1" applyAlignment="1">
      <alignment horizontal="center" vertical="top" wrapText="1"/>
    </xf>
    <xf numFmtId="0" fontId="30" fillId="0" borderId="10" xfId="1" applyFont="1" applyFill="1" applyBorder="1" applyAlignment="1">
      <alignment horizontal="center" vertical="top" wrapText="1"/>
    </xf>
    <xf numFmtId="0" fontId="30" fillId="0" borderId="18" xfId="1" applyFont="1" applyFill="1" applyBorder="1" applyAlignment="1">
      <alignment horizontal="center" vertical="top" wrapText="1"/>
    </xf>
    <xf numFmtId="0" fontId="0" fillId="0" borderId="18" xfId="0" applyBorder="1" applyAlignment="1">
      <alignment vertical="top" wrapText="1"/>
    </xf>
    <xf numFmtId="0" fontId="0" fillId="0" borderId="17" xfId="0" applyBorder="1" applyAlignment="1">
      <alignment vertical="top" wrapText="1"/>
    </xf>
    <xf numFmtId="0" fontId="5" fillId="0" borderId="18" xfId="1" applyFont="1" applyBorder="1" applyAlignment="1">
      <alignment vertical="top" wrapText="1"/>
    </xf>
    <xf numFmtId="0" fontId="13" fillId="0" borderId="29" xfId="1" applyFont="1" applyBorder="1" applyAlignment="1">
      <alignment horizontal="center" vertical="center" wrapText="1"/>
    </xf>
    <xf numFmtId="0" fontId="13" fillId="0" borderId="24" xfId="1" applyFont="1" applyBorder="1" applyAlignment="1">
      <alignment horizontal="center" vertical="center" wrapText="1"/>
    </xf>
    <xf numFmtId="0" fontId="13" fillId="0" borderId="33" xfId="1" applyFont="1" applyBorder="1" applyAlignment="1">
      <alignment horizontal="center" vertical="center" wrapText="1"/>
    </xf>
    <xf numFmtId="0" fontId="30" fillId="0" borderId="7" xfId="1" applyFont="1" applyFill="1" applyBorder="1" applyAlignment="1">
      <alignment horizontal="left" vertical="top" wrapText="1"/>
    </xf>
    <xf numFmtId="0" fontId="11" fillId="2" borderId="8"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13" fillId="0" borderId="7" xfId="1" applyFont="1" applyBorder="1" applyAlignment="1">
      <alignment horizontal="left" vertical="center" wrapText="1"/>
    </xf>
    <xf numFmtId="0" fontId="13" fillId="0" borderId="11" xfId="1" applyFont="1" applyBorder="1" applyAlignment="1">
      <alignment horizontal="center" vertical="center" wrapText="1"/>
    </xf>
    <xf numFmtId="0" fontId="13" fillId="0" borderId="12" xfId="1" applyFont="1" applyBorder="1" applyAlignment="1">
      <alignment horizontal="center" vertical="center" wrapText="1"/>
    </xf>
    <xf numFmtId="0" fontId="13" fillId="0" borderId="9" xfId="1" applyFont="1" applyBorder="1" applyAlignment="1">
      <alignment horizontal="center" vertical="center" wrapText="1"/>
    </xf>
    <xf numFmtId="0" fontId="5" fillId="0" borderId="10" xfId="1" applyFont="1" applyFill="1" applyBorder="1" applyAlignment="1">
      <alignment horizontal="center" vertical="center" wrapText="1"/>
    </xf>
    <xf numFmtId="0" fontId="5" fillId="0" borderId="18" xfId="1" applyFont="1" applyFill="1" applyBorder="1" applyAlignment="1">
      <alignment horizontal="center" vertical="center" wrapText="1"/>
    </xf>
    <xf numFmtId="0" fontId="5" fillId="0" borderId="17" xfId="1" applyFont="1" applyFill="1" applyBorder="1" applyAlignment="1">
      <alignment horizontal="center" vertical="center" wrapText="1"/>
    </xf>
    <xf numFmtId="0" fontId="15" fillId="0" borderId="7" xfId="1" applyFont="1" applyFill="1" applyBorder="1" applyAlignment="1">
      <alignment horizontal="left" vertical="center" wrapText="1"/>
    </xf>
    <xf numFmtId="0" fontId="13" fillId="0" borderId="24" xfId="1" applyFont="1" applyFill="1" applyBorder="1" applyAlignment="1">
      <alignment horizontal="center" vertical="center" wrapText="1"/>
    </xf>
    <xf numFmtId="0" fontId="30" fillId="0" borderId="14" xfId="1" applyFont="1" applyFill="1" applyBorder="1" applyAlignment="1">
      <alignment horizontal="left" vertical="top" wrapText="1"/>
    </xf>
    <xf numFmtId="0" fontId="11" fillId="0" borderId="22" xfId="1" applyFont="1" applyFill="1" applyBorder="1" applyAlignment="1">
      <alignment horizontal="center" vertical="top" wrapText="1"/>
    </xf>
    <xf numFmtId="0" fontId="11" fillId="0" borderId="37" xfId="1" applyFont="1" applyFill="1" applyBorder="1" applyAlignment="1">
      <alignment horizontal="center" vertical="top" wrapText="1"/>
    </xf>
    <xf numFmtId="0" fontId="66" fillId="0" borderId="10" xfId="1" applyFont="1" applyFill="1" applyBorder="1" applyAlignment="1">
      <alignment horizontal="left" vertical="top" wrapText="1"/>
    </xf>
    <xf numFmtId="0" fontId="66" fillId="0" borderId="17" xfId="1" applyFont="1" applyFill="1" applyBorder="1" applyAlignment="1">
      <alignment horizontal="left" vertical="top" wrapText="1"/>
    </xf>
    <xf numFmtId="0" fontId="11" fillId="0" borderId="16" xfId="1" applyFont="1" applyFill="1" applyBorder="1" applyAlignment="1">
      <alignment horizontal="center" vertical="top" wrapText="1"/>
    </xf>
    <xf numFmtId="0" fontId="13" fillId="0" borderId="14" xfId="1" applyFont="1" applyBorder="1" applyAlignment="1">
      <alignment horizontal="left" vertical="center" wrapText="1"/>
    </xf>
    <xf numFmtId="0" fontId="13" fillId="0" borderId="15" xfId="1" applyFont="1" applyBorder="1" applyAlignment="1">
      <alignment horizontal="left" vertical="center" wrapText="1"/>
    </xf>
    <xf numFmtId="0" fontId="13" fillId="0" borderId="16" xfId="1" applyFont="1" applyBorder="1" applyAlignment="1">
      <alignment horizontal="left" vertical="center" wrapText="1"/>
    </xf>
    <xf numFmtId="0" fontId="5" fillId="0" borderId="10" xfId="1" applyFont="1" applyBorder="1" applyAlignment="1">
      <alignment horizontal="center" vertical="top" wrapText="1"/>
    </xf>
    <xf numFmtId="0" fontId="5" fillId="0" borderId="19" xfId="1" applyFont="1" applyBorder="1" applyAlignment="1">
      <alignment horizontal="center" vertical="top" wrapText="1"/>
    </xf>
    <xf numFmtId="0" fontId="5" fillId="0" borderId="17" xfId="1" applyFont="1" applyBorder="1" applyAlignment="1">
      <alignment horizontal="center" vertical="top" wrapText="1"/>
    </xf>
    <xf numFmtId="0" fontId="52" fillId="0" borderId="10" xfId="1" applyFont="1" applyFill="1" applyBorder="1" applyAlignment="1">
      <alignment horizontal="left" vertical="top" wrapText="1"/>
    </xf>
    <xf numFmtId="0" fontId="52" fillId="0" borderId="18" xfId="1" applyFont="1" applyFill="1" applyBorder="1" applyAlignment="1">
      <alignment horizontal="left" vertical="top" wrapText="1"/>
    </xf>
    <xf numFmtId="0" fontId="30" fillId="0" borderId="22" xfId="1" applyFont="1" applyFill="1" applyBorder="1" applyAlignment="1">
      <alignment horizontal="center" vertical="top" wrapText="1"/>
    </xf>
    <xf numFmtId="0" fontId="30" fillId="0" borderId="20" xfId="1" applyFont="1" applyFill="1" applyBorder="1" applyAlignment="1">
      <alignment horizontal="center" vertical="top" wrapText="1"/>
    </xf>
    <xf numFmtId="0" fontId="30" fillId="0" borderId="37" xfId="1" applyFont="1" applyFill="1" applyBorder="1" applyAlignment="1">
      <alignment horizontal="center" vertical="top" wrapText="1"/>
    </xf>
    <xf numFmtId="165" fontId="5" fillId="0" borderId="10" xfId="1" applyNumberFormat="1" applyFont="1" applyFill="1" applyBorder="1" applyAlignment="1">
      <alignment horizontal="center" vertical="center" wrapText="1"/>
    </xf>
    <xf numFmtId="165" fontId="5" fillId="0" borderId="18" xfId="1" applyNumberFormat="1" applyFont="1" applyFill="1" applyBorder="1" applyAlignment="1">
      <alignment horizontal="center" vertical="center" wrapText="1"/>
    </xf>
    <xf numFmtId="165" fontId="5" fillId="0" borderId="17" xfId="1" applyNumberFormat="1" applyFont="1" applyFill="1" applyBorder="1" applyAlignment="1">
      <alignment horizontal="center" vertical="center" wrapText="1"/>
    </xf>
    <xf numFmtId="0" fontId="13" fillId="0" borderId="10" xfId="1" applyFont="1" applyBorder="1" applyAlignment="1">
      <alignment horizontal="center" vertical="center" wrapText="1"/>
    </xf>
    <xf numFmtId="0" fontId="30" fillId="2" borderId="22" xfId="1" applyFont="1" applyFill="1" applyBorder="1" applyAlignment="1">
      <alignment horizontal="center" vertical="top" wrapText="1"/>
    </xf>
    <xf numFmtId="0" fontId="30" fillId="2" borderId="20" xfId="1" applyFont="1" applyFill="1" applyBorder="1" applyAlignment="1">
      <alignment horizontal="center" vertical="top" wrapText="1"/>
    </xf>
    <xf numFmtId="0" fontId="30" fillId="2" borderId="10" xfId="1" applyFont="1" applyFill="1" applyBorder="1" applyAlignment="1">
      <alignment horizontal="left" vertical="top" wrapText="1"/>
    </xf>
    <xf numFmtId="0" fontId="30" fillId="2" borderId="18" xfId="1" applyFont="1" applyFill="1" applyBorder="1" applyAlignment="1">
      <alignment horizontal="left" vertical="top" wrapText="1"/>
    </xf>
    <xf numFmtId="164" fontId="30" fillId="2" borderId="10" xfId="1" applyNumberFormat="1" applyFont="1" applyFill="1" applyBorder="1" applyAlignment="1">
      <alignment horizontal="center" vertical="center" wrapText="1"/>
    </xf>
    <xf numFmtId="164" fontId="30" fillId="2" borderId="18" xfId="1" applyNumberFormat="1" applyFont="1" applyFill="1" applyBorder="1" applyAlignment="1">
      <alignment horizontal="center" vertical="center" wrapText="1"/>
    </xf>
    <xf numFmtId="0" fontId="30" fillId="3" borderId="10" xfId="1" applyFont="1" applyFill="1" applyBorder="1" applyAlignment="1">
      <alignment horizontal="center" vertical="center" wrapText="1"/>
    </xf>
    <xf numFmtId="0" fontId="30" fillId="3" borderId="18" xfId="1" applyFont="1" applyFill="1" applyBorder="1" applyAlignment="1">
      <alignment horizontal="center" vertical="center" wrapText="1"/>
    </xf>
    <xf numFmtId="0" fontId="30" fillId="3" borderId="17" xfId="1" applyFont="1" applyFill="1" applyBorder="1" applyAlignment="1">
      <alignment horizontal="center" vertical="center" wrapText="1"/>
    </xf>
    <xf numFmtId="0" fontId="13" fillId="0" borderId="17" xfId="1" applyFont="1" applyBorder="1" applyAlignment="1">
      <alignment horizontal="center" vertical="center" wrapText="1"/>
    </xf>
    <xf numFmtId="0" fontId="13" fillId="0" borderId="30" xfId="1" applyFont="1" applyBorder="1" applyAlignment="1">
      <alignment horizontal="center" vertical="center" wrapText="1"/>
    </xf>
    <xf numFmtId="0" fontId="13" fillId="0" borderId="31" xfId="1" applyFont="1" applyBorder="1" applyAlignment="1">
      <alignment horizontal="center" vertical="center" wrapText="1"/>
    </xf>
    <xf numFmtId="0" fontId="13" fillId="0" borderId="32" xfId="1" applyFont="1" applyBorder="1" applyAlignment="1">
      <alignment horizontal="center" vertical="center" wrapText="1"/>
    </xf>
    <xf numFmtId="0" fontId="5" fillId="2" borderId="10" xfId="1" applyFont="1" applyFill="1" applyBorder="1" applyAlignment="1">
      <alignment horizontal="left" vertical="top" wrapText="1"/>
    </xf>
    <xf numFmtId="0" fontId="5" fillId="2" borderId="17" xfId="1" applyFont="1" applyFill="1" applyBorder="1" applyAlignment="1">
      <alignment horizontal="left" vertical="top" wrapText="1"/>
    </xf>
    <xf numFmtId="164" fontId="11" fillId="2" borderId="10"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165" fontId="11" fillId="4" borderId="10" xfId="1" applyNumberFormat="1" applyFont="1" applyFill="1" applyBorder="1" applyAlignment="1">
      <alignment horizontal="center" vertical="center" wrapText="1"/>
    </xf>
    <xf numFmtId="165" fontId="11" fillId="4" borderId="17" xfId="1" applyNumberFormat="1" applyFont="1" applyFill="1" applyBorder="1" applyAlignment="1">
      <alignment horizontal="center" vertical="center" wrapText="1"/>
    </xf>
    <xf numFmtId="0" fontId="11" fillId="0" borderId="7" xfId="1" applyFont="1" applyBorder="1" applyAlignment="1">
      <alignment horizontal="center" vertical="center"/>
    </xf>
    <xf numFmtId="0" fontId="11" fillId="5" borderId="7" xfId="1" applyFont="1" applyFill="1" applyBorder="1" applyAlignment="1">
      <alignment horizontal="center" vertical="center"/>
    </xf>
    <xf numFmtId="49" fontId="24" fillId="0" borderId="0" xfId="1" applyNumberFormat="1" applyFont="1" applyBorder="1" applyAlignment="1">
      <alignment horizontal="center" vertical="center" wrapText="1"/>
    </xf>
    <xf numFmtId="0" fontId="7" fillId="0" borderId="0" xfId="1" applyFont="1" applyBorder="1" applyAlignment="1">
      <alignment horizontal="center"/>
    </xf>
    <xf numFmtId="0" fontId="5" fillId="0" borderId="0" xfId="1" applyFont="1" applyBorder="1" applyAlignment="1">
      <alignment horizontal="left"/>
    </xf>
    <xf numFmtId="0" fontId="11" fillId="0" borderId="7" xfId="1" applyFont="1" applyBorder="1" applyAlignment="1">
      <alignment horizontal="center" vertical="center" wrapText="1"/>
    </xf>
    <xf numFmtId="0" fontId="63" fillId="0" borderId="10" xfId="1" applyFont="1" applyFill="1" applyBorder="1" applyAlignment="1">
      <alignment horizontal="left" vertical="top" wrapText="1"/>
    </xf>
    <xf numFmtId="0" fontId="63" fillId="0" borderId="17" xfId="1" applyFont="1" applyFill="1" applyBorder="1" applyAlignment="1">
      <alignment horizontal="left" vertical="top" wrapText="1"/>
    </xf>
    <xf numFmtId="0" fontId="59" fillId="0" borderId="7" xfId="1" applyFont="1" applyFill="1" applyBorder="1" applyAlignment="1">
      <alignment horizontal="center" vertical="top" wrapText="1"/>
    </xf>
    <xf numFmtId="0" fontId="63" fillId="0" borderId="7" xfId="1" applyFont="1" applyFill="1" applyBorder="1" applyAlignment="1">
      <alignment horizontal="left" vertical="top" wrapText="1"/>
    </xf>
    <xf numFmtId="0" fontId="64" fillId="0" borderId="10" xfId="1" applyFont="1" applyFill="1" applyBorder="1" applyAlignment="1">
      <alignment horizontal="left" vertical="top" wrapText="1"/>
    </xf>
    <xf numFmtId="0" fontId="64" fillId="0" borderId="18" xfId="1" applyFont="1" applyFill="1" applyBorder="1" applyAlignment="1">
      <alignment horizontal="left" vertical="top" wrapText="1"/>
    </xf>
    <xf numFmtId="0" fontId="22" fillId="0" borderId="7" xfId="1" applyFont="1" applyFill="1" applyBorder="1" applyAlignment="1">
      <alignment horizontal="center" vertical="top" wrapText="1"/>
    </xf>
    <xf numFmtId="0" fontId="11" fillId="0" borderId="49" xfId="1" applyFont="1" applyFill="1" applyBorder="1" applyAlignment="1">
      <alignment horizontal="left" vertical="top" wrapText="1"/>
    </xf>
    <xf numFmtId="0" fontId="11" fillId="0" borderId="0" xfId="1" applyFont="1" applyFill="1" applyBorder="1" applyAlignment="1">
      <alignment horizontal="left" vertical="top" wrapText="1"/>
    </xf>
    <xf numFmtId="164" fontId="16" fillId="0" borderId="10" xfId="1" applyNumberFormat="1" applyFont="1" applyFill="1" applyBorder="1" applyAlignment="1">
      <alignment horizontal="center" vertical="top" wrapText="1"/>
    </xf>
    <xf numFmtId="164" fontId="16" fillId="0" borderId="17" xfId="1" applyNumberFormat="1" applyFont="1" applyFill="1" applyBorder="1" applyAlignment="1">
      <alignment horizontal="center" vertical="top" wrapText="1"/>
    </xf>
    <xf numFmtId="0" fontId="30" fillId="2" borderId="2" xfId="1" applyFont="1" applyFill="1" applyBorder="1" applyAlignment="1">
      <alignment horizontal="center" vertical="center" wrapText="1"/>
    </xf>
    <xf numFmtId="0" fontId="30" fillId="2" borderId="3" xfId="1" applyFont="1" applyFill="1" applyBorder="1" applyAlignment="1">
      <alignment horizontal="center" vertical="center" wrapText="1"/>
    </xf>
    <xf numFmtId="0" fontId="30" fillId="0" borderId="17" xfId="1" applyFont="1" applyFill="1" applyBorder="1" applyAlignment="1">
      <alignment horizontal="left" vertical="top" wrapText="1"/>
    </xf>
    <xf numFmtId="0" fontId="30" fillId="2" borderId="8" xfId="1" applyFont="1" applyFill="1" applyBorder="1" applyAlignment="1">
      <alignment horizontal="left" vertical="top" wrapText="1"/>
    </xf>
    <xf numFmtId="0" fontId="30" fillId="2" borderId="35" xfId="1" applyFont="1" applyFill="1" applyBorder="1" applyAlignment="1">
      <alignment horizontal="left" vertical="top" wrapText="1"/>
    </xf>
    <xf numFmtId="0" fontId="39" fillId="2" borderId="2" xfId="1" applyFont="1" applyFill="1" applyBorder="1" applyAlignment="1">
      <alignment horizontal="left" vertical="top" wrapText="1"/>
    </xf>
    <xf numFmtId="164" fontId="11" fillId="4" borderId="10" xfId="1" applyNumberFormat="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0" fontId="11" fillId="4" borderId="10" xfId="1" applyFont="1" applyFill="1" applyBorder="1" applyAlignment="1">
      <alignment horizontal="center" vertical="center" wrapText="1"/>
    </xf>
    <xf numFmtId="0" fontId="52" fillId="0" borderId="7" xfId="1" applyFont="1" applyBorder="1" applyAlignment="1">
      <alignment horizontal="center" vertical="top" wrapText="1"/>
    </xf>
    <xf numFmtId="0" fontId="11" fillId="0" borderId="10" xfId="0" applyFont="1" applyFill="1" applyBorder="1" applyAlignment="1">
      <alignment horizontal="left" vertical="top" wrapText="1"/>
    </xf>
    <xf numFmtId="0" fontId="11" fillId="0" borderId="18" xfId="0" applyFont="1" applyFill="1" applyBorder="1" applyAlignment="1">
      <alignment horizontal="left" vertical="top" wrapText="1"/>
    </xf>
    <xf numFmtId="0" fontId="11" fillId="4" borderId="10" xfId="1" applyFont="1" applyFill="1" applyBorder="1" applyAlignment="1">
      <alignment horizontal="left" vertical="top" wrapText="1"/>
    </xf>
    <xf numFmtId="0" fontId="11" fillId="4" borderId="18" xfId="1" applyFont="1" applyFill="1" applyBorder="1" applyAlignment="1">
      <alignment horizontal="left" vertical="top" wrapText="1"/>
    </xf>
    <xf numFmtId="0" fontId="11" fillId="4" borderId="17" xfId="1" applyFont="1" applyFill="1" applyBorder="1" applyAlignment="1">
      <alignment horizontal="left" vertical="top" wrapText="1"/>
    </xf>
    <xf numFmtId="0" fontId="30"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11" fillId="0" borderId="21" xfId="1" applyFont="1" applyBorder="1" applyAlignment="1">
      <alignment horizontal="center" vertical="top" wrapText="1"/>
    </xf>
    <xf numFmtId="0" fontId="11" fillId="0" borderId="13" xfId="1" applyFont="1" applyFill="1" applyBorder="1" applyAlignment="1">
      <alignment horizontal="left" vertical="top" wrapText="1"/>
    </xf>
    <xf numFmtId="0" fontId="11" fillId="0" borderId="5" xfId="1" applyFont="1" applyFill="1" applyBorder="1" applyAlignment="1">
      <alignment horizontal="left" vertical="top" wrapText="1"/>
    </xf>
    <xf numFmtId="0" fontId="0" fillId="0" borderId="7" xfId="0" applyFill="1" applyBorder="1" applyAlignment="1">
      <alignment vertical="top" wrapText="1"/>
    </xf>
    <xf numFmtId="0" fontId="13" fillId="0" borderId="7" xfId="1" applyFont="1" applyFill="1" applyBorder="1" applyAlignment="1">
      <alignment horizontal="center" vertical="top" wrapText="1"/>
    </xf>
    <xf numFmtId="0" fontId="11" fillId="0" borderId="17" xfId="0" applyFont="1" applyFill="1" applyBorder="1" applyAlignment="1">
      <alignment horizontal="center" vertical="top" wrapText="1"/>
    </xf>
    <xf numFmtId="0" fontId="38" fillId="0" borderId="7" xfId="1" applyFont="1" applyFill="1" applyBorder="1" applyAlignment="1">
      <alignment horizontal="center" vertical="top" wrapText="1"/>
    </xf>
    <xf numFmtId="0" fontId="30" fillId="2" borderId="2" xfId="1" applyFont="1" applyFill="1" applyBorder="1" applyAlignment="1">
      <alignment horizontal="left" vertical="top" wrapText="1"/>
    </xf>
    <xf numFmtId="0" fontId="30" fillId="2" borderId="3" xfId="1" applyFont="1" applyFill="1" applyBorder="1" applyAlignment="1">
      <alignment horizontal="left" vertical="top" wrapText="1"/>
    </xf>
    <xf numFmtId="0" fontId="3" fillId="2" borderId="10" xfId="1" applyFont="1" applyFill="1" applyBorder="1" applyAlignment="1">
      <alignment horizontal="left" vertical="top" wrapText="1"/>
    </xf>
    <xf numFmtId="0" fontId="3" fillId="2" borderId="17" xfId="1" applyFont="1" applyFill="1" applyBorder="1" applyAlignment="1">
      <alignment horizontal="left" vertical="top" wrapText="1"/>
    </xf>
    <xf numFmtId="0" fontId="30" fillId="2" borderId="41" xfId="1" applyFont="1" applyFill="1" applyBorder="1" applyAlignment="1">
      <alignment horizontal="left" vertical="top" wrapText="1"/>
    </xf>
    <xf numFmtId="0" fontId="30" fillId="2" borderId="46" xfId="1" applyFont="1" applyFill="1" applyBorder="1" applyAlignment="1">
      <alignment horizontal="left" vertical="top" wrapText="1"/>
    </xf>
    <xf numFmtId="0" fontId="11" fillId="0" borderId="26" xfId="1" applyFont="1" applyBorder="1" applyAlignment="1">
      <alignment horizontal="center" vertical="top" wrapText="1"/>
    </xf>
    <xf numFmtId="0" fontId="11" fillId="0" borderId="27" xfId="1" applyFont="1" applyBorder="1" applyAlignment="1">
      <alignment horizontal="center" vertical="top" wrapText="1"/>
    </xf>
  </cellXfs>
  <cellStyles count="4">
    <cellStyle name="Excel Built-in Normal" xfId="1"/>
    <cellStyle name="Обычный" xfId="0" builtinId="0"/>
    <cellStyle name="Обычный 2" xfId="3"/>
    <cellStyle name="Обычный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307"/>
  <sheetViews>
    <sheetView tabSelected="1" view="pageBreakPreview" topLeftCell="A292" zoomScale="75" zoomScaleNormal="75" zoomScaleSheetLayoutView="75" zoomScalePageLayoutView="75" workbookViewId="0">
      <selection activeCell="B294" sqref="B294:C294"/>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2.7109375" style="20" customWidth="1"/>
    <col min="6" max="6" width="22.140625" style="25" customWidth="1"/>
    <col min="7" max="7" width="17.28515625" style="1" customWidth="1"/>
    <col min="8" max="8" width="20" style="1" customWidth="1"/>
    <col min="9" max="9" width="18.28515625" style="1" customWidth="1"/>
    <col min="10" max="10" width="17.42578125" style="728" customWidth="1"/>
    <col min="11" max="11" width="17.28515625" style="728"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832"/>
      <c r="K1" s="832"/>
      <c r="L1" s="17"/>
      <c r="M1" s="32"/>
      <c r="N1" s="32"/>
      <c r="O1" s="32"/>
      <c r="P1" s="32"/>
      <c r="Q1" s="32"/>
      <c r="R1" s="126"/>
    </row>
    <row r="2" spans="1:58" ht="30.75" customHeight="1" x14ac:dyDescent="0.4">
      <c r="A2" s="13"/>
      <c r="B2" s="26"/>
      <c r="C2" s="13"/>
      <c r="D2" s="13"/>
      <c r="E2" s="17"/>
      <c r="F2" s="22"/>
      <c r="G2" s="13"/>
      <c r="H2" s="13"/>
      <c r="I2" s="13"/>
      <c r="J2" s="833"/>
      <c r="K2" s="833"/>
      <c r="L2" s="251" t="s">
        <v>299</v>
      </c>
      <c r="M2" s="216"/>
      <c r="N2" s="33"/>
      <c r="O2" s="33"/>
      <c r="P2" s="33"/>
      <c r="Q2" s="33"/>
      <c r="R2" s="220"/>
    </row>
    <row r="3" spans="1:58" ht="30" customHeight="1" x14ac:dyDescent="0.4">
      <c r="A3" s="13"/>
      <c r="B3" s="26"/>
      <c r="C3" s="13"/>
      <c r="D3" s="13"/>
      <c r="E3" s="17"/>
      <c r="F3" s="22"/>
      <c r="G3" s="13"/>
      <c r="H3" s="13"/>
      <c r="I3" s="13"/>
      <c r="J3" s="833"/>
      <c r="K3" s="833"/>
      <c r="L3" s="251" t="s">
        <v>275</v>
      </c>
      <c r="M3" s="216"/>
      <c r="N3" s="216"/>
      <c r="O3" s="216"/>
      <c r="P3" s="216"/>
      <c r="Q3" s="216"/>
      <c r="R3" s="217"/>
    </row>
    <row r="4" spans="1:58" ht="119.25" customHeight="1" x14ac:dyDescent="0.4">
      <c r="A4" s="14"/>
      <c r="B4" s="27"/>
      <c r="C4" s="1137" t="s">
        <v>364</v>
      </c>
      <c r="D4" s="1137"/>
      <c r="E4" s="1137"/>
      <c r="F4" s="1137"/>
      <c r="G4" s="1137"/>
      <c r="H4" s="1137"/>
      <c r="I4" s="1137"/>
      <c r="J4" s="1137"/>
      <c r="K4" s="1137"/>
      <c r="L4" s="1137"/>
      <c r="M4" s="218"/>
      <c r="N4" s="218"/>
      <c r="O4" s="218"/>
      <c r="P4" s="218"/>
      <c r="Q4" s="218"/>
      <c r="R4" s="219"/>
    </row>
    <row r="5" spans="1:58" ht="34.5" customHeight="1" x14ac:dyDescent="0.35">
      <c r="A5" s="14"/>
      <c r="B5" s="27"/>
      <c r="C5" s="1138"/>
      <c r="D5" s="1138"/>
      <c r="E5" s="1138"/>
      <c r="F5" s="1138"/>
      <c r="G5" s="1138"/>
      <c r="H5" s="1138"/>
      <c r="I5" s="1138"/>
      <c r="J5" s="1138"/>
      <c r="K5" s="1138"/>
      <c r="L5" s="1138"/>
      <c r="R5" s="219"/>
    </row>
    <row r="6" spans="1:58" ht="11.25" customHeight="1" x14ac:dyDescent="0.35">
      <c r="A6" s="1139"/>
      <c r="B6" s="1139"/>
      <c r="C6" s="1139"/>
      <c r="D6" s="13"/>
      <c r="E6" s="17"/>
      <c r="F6" s="22"/>
      <c r="G6" s="13"/>
      <c r="H6" s="13"/>
      <c r="I6" s="13"/>
      <c r="J6" s="832"/>
      <c r="K6" s="832"/>
      <c r="L6" s="17"/>
      <c r="M6" s="10"/>
      <c r="N6" s="10"/>
      <c r="O6" s="10"/>
      <c r="P6" s="10"/>
      <c r="Q6" s="10"/>
      <c r="R6" s="219"/>
    </row>
    <row r="7" spans="1:58" ht="53.25" customHeight="1" x14ac:dyDescent="0.35">
      <c r="A7" s="1140" t="s">
        <v>0</v>
      </c>
      <c r="B7" s="1140" t="s">
        <v>11</v>
      </c>
      <c r="C7" s="1140" t="s">
        <v>1</v>
      </c>
      <c r="D7" s="1140" t="s">
        <v>2</v>
      </c>
      <c r="E7" s="1140" t="s">
        <v>3</v>
      </c>
      <c r="F7" s="1140" t="s">
        <v>306</v>
      </c>
      <c r="G7" s="1140" t="s">
        <v>358</v>
      </c>
      <c r="H7" s="1140"/>
      <c r="I7" s="1140"/>
      <c r="J7" s="1140"/>
      <c r="K7" s="1140"/>
      <c r="L7" s="1135" t="s">
        <v>12</v>
      </c>
      <c r="M7" s="219"/>
      <c r="N7" s="219"/>
      <c r="O7" s="219"/>
      <c r="P7" s="219"/>
      <c r="Q7" s="219"/>
      <c r="R7" s="219"/>
    </row>
    <row r="8" spans="1:58" ht="26.25" customHeight="1" x14ac:dyDescent="0.35">
      <c r="A8" s="1140"/>
      <c r="B8" s="1140"/>
      <c r="C8" s="1140"/>
      <c r="D8" s="1140"/>
      <c r="E8" s="1140"/>
      <c r="F8" s="1140"/>
      <c r="G8" s="1135">
        <v>2021</v>
      </c>
      <c r="H8" s="1135">
        <v>2022</v>
      </c>
      <c r="I8" s="1135">
        <v>2023</v>
      </c>
      <c r="J8" s="1136">
        <v>2024</v>
      </c>
      <c r="K8" s="1136">
        <v>2025</v>
      </c>
      <c r="L8" s="1135"/>
      <c r="M8" s="219"/>
      <c r="N8" s="9"/>
      <c r="O8" s="9"/>
      <c r="P8" s="9"/>
      <c r="Q8" s="9"/>
    </row>
    <row r="9" spans="1:58" ht="34.5" customHeight="1" x14ac:dyDescent="0.2">
      <c r="A9" s="1140"/>
      <c r="B9" s="1140"/>
      <c r="C9" s="1140"/>
      <c r="D9" s="1140"/>
      <c r="E9" s="1140"/>
      <c r="F9" s="1140"/>
      <c r="G9" s="1135"/>
      <c r="H9" s="1135"/>
      <c r="I9" s="1135"/>
      <c r="J9" s="1136"/>
      <c r="K9" s="1136"/>
      <c r="L9" s="1135"/>
      <c r="O9" s="2"/>
      <c r="P9" s="2"/>
      <c r="Q9" s="2"/>
    </row>
    <row r="10" spans="1:58" ht="55.5" customHeight="1" x14ac:dyDescent="0.3">
      <c r="A10" s="36">
        <v>1</v>
      </c>
      <c r="B10" s="36">
        <v>2</v>
      </c>
      <c r="C10" s="36">
        <v>3</v>
      </c>
      <c r="D10" s="36">
        <v>4</v>
      </c>
      <c r="E10" s="36">
        <v>5</v>
      </c>
      <c r="F10" s="36">
        <v>6</v>
      </c>
      <c r="G10" s="37">
        <v>7</v>
      </c>
      <c r="H10" s="37">
        <v>8</v>
      </c>
      <c r="I10" s="37">
        <v>9</v>
      </c>
      <c r="J10" s="834">
        <v>10</v>
      </c>
      <c r="K10" s="834">
        <v>11</v>
      </c>
      <c r="L10" s="37">
        <v>12</v>
      </c>
      <c r="M10" s="9"/>
      <c r="N10" s="11"/>
    </row>
    <row r="11" spans="1:58" ht="78.75" customHeight="1" x14ac:dyDescent="0.4">
      <c r="A11" s="1126" t="s">
        <v>26</v>
      </c>
      <c r="B11" s="1127"/>
      <c r="C11" s="1127"/>
      <c r="D11" s="1127"/>
      <c r="E11" s="1127"/>
      <c r="F11" s="1127"/>
      <c r="G11" s="1127"/>
      <c r="H11" s="1127"/>
      <c r="I11" s="1127"/>
      <c r="J11" s="1127"/>
      <c r="K11" s="1127"/>
      <c r="L11" s="1128"/>
      <c r="M11" s="221"/>
      <c r="N11" s="221"/>
      <c r="O11" s="221"/>
      <c r="P11" s="221"/>
      <c r="Q11" s="221"/>
      <c r="R11" s="222"/>
    </row>
    <row r="12" spans="1:58" ht="318.75" customHeight="1" x14ac:dyDescent="0.2">
      <c r="A12" s="743" t="s">
        <v>4</v>
      </c>
      <c r="B12" s="95" t="s">
        <v>305</v>
      </c>
      <c r="C12" s="38" t="s">
        <v>5</v>
      </c>
      <c r="D12" s="752" t="s">
        <v>10</v>
      </c>
      <c r="E12" s="747" t="s">
        <v>365</v>
      </c>
      <c r="F12" s="41" t="s">
        <v>13</v>
      </c>
      <c r="G12" s="42">
        <v>774.3</v>
      </c>
      <c r="H12" s="558">
        <v>861</v>
      </c>
      <c r="I12" s="560">
        <v>861</v>
      </c>
      <c r="J12" s="560">
        <v>635.1</v>
      </c>
      <c r="K12" s="560">
        <v>1045</v>
      </c>
      <c r="L12" s="118" t="s">
        <v>366</v>
      </c>
      <c r="M12" s="224"/>
      <c r="N12" s="224"/>
      <c r="O12" s="224"/>
      <c r="P12" s="224"/>
      <c r="Q12" s="224"/>
      <c r="R12" s="223"/>
    </row>
    <row r="13" spans="1:58" s="272" customFormat="1" ht="1.5" hidden="1" customHeight="1" x14ac:dyDescent="0.2">
      <c r="A13" s="274"/>
      <c r="B13" s="274"/>
      <c r="C13" s="271"/>
      <c r="D13" s="265"/>
      <c r="E13" s="265"/>
      <c r="F13" s="265"/>
      <c r="G13" s="266"/>
      <c r="H13" s="267"/>
      <c r="I13" s="266"/>
      <c r="J13" s="835"/>
      <c r="K13" s="835"/>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931"/>
      <c r="B14" s="931"/>
      <c r="C14" s="1129" t="s">
        <v>485</v>
      </c>
      <c r="D14" s="953" t="s">
        <v>10</v>
      </c>
      <c r="E14" s="970" t="s">
        <v>367</v>
      </c>
      <c r="F14" s="1131" t="s">
        <v>13</v>
      </c>
      <c r="G14" s="1133">
        <v>7150.3</v>
      </c>
      <c r="H14" s="1133">
        <v>21922.5</v>
      </c>
      <c r="I14" s="1133">
        <v>20255.2</v>
      </c>
      <c r="J14" s="1133">
        <v>18525.3</v>
      </c>
      <c r="K14" s="1133">
        <v>20541.599999999999</v>
      </c>
      <c r="L14" s="1005" t="s">
        <v>368</v>
      </c>
      <c r="M14" s="12"/>
      <c r="N14" s="12"/>
      <c r="O14" s="12"/>
      <c r="P14" s="12"/>
      <c r="Q14" s="12"/>
    </row>
    <row r="15" spans="1:58" ht="86.25" customHeight="1" x14ac:dyDescent="0.3">
      <c r="A15" s="932"/>
      <c r="B15" s="979"/>
      <c r="C15" s="1130"/>
      <c r="D15" s="954"/>
      <c r="E15" s="971"/>
      <c r="F15" s="1132"/>
      <c r="G15" s="1134"/>
      <c r="H15" s="1134"/>
      <c r="I15" s="1134"/>
      <c r="J15" s="1134"/>
      <c r="K15" s="1134"/>
      <c r="L15" s="1007"/>
      <c r="M15" s="12"/>
      <c r="N15" s="12"/>
      <c r="O15" s="12"/>
      <c r="P15" s="12"/>
      <c r="Q15" s="12"/>
    </row>
    <row r="16" spans="1:58" ht="390.75" customHeight="1" x14ac:dyDescent="0.2">
      <c r="A16" s="744"/>
      <c r="B16" s="67"/>
      <c r="C16" s="360" t="s">
        <v>474</v>
      </c>
      <c r="D16" s="735" t="s">
        <v>10</v>
      </c>
      <c r="E16" s="747" t="s">
        <v>6</v>
      </c>
      <c r="F16" s="41" t="s">
        <v>13</v>
      </c>
      <c r="G16" s="55">
        <v>4088.3</v>
      </c>
      <c r="H16" s="55">
        <v>7650</v>
      </c>
      <c r="I16" s="561">
        <v>12181.7</v>
      </c>
      <c r="J16" s="561">
        <v>10096.5</v>
      </c>
      <c r="K16" s="561">
        <v>12181.7</v>
      </c>
      <c r="L16" s="759"/>
      <c r="M16" s="4"/>
      <c r="N16" s="3"/>
    </row>
    <row r="17" spans="1:18" ht="168.75" customHeight="1" x14ac:dyDescent="0.2">
      <c r="A17" s="744"/>
      <c r="B17" s="96"/>
      <c r="C17" s="358" t="s">
        <v>479</v>
      </c>
      <c r="D17" s="750" t="s">
        <v>10</v>
      </c>
      <c r="E17" s="755" t="s">
        <v>6</v>
      </c>
      <c r="F17" s="782" t="s">
        <v>13</v>
      </c>
      <c r="G17" s="781">
        <v>12</v>
      </c>
      <c r="H17" s="781">
        <v>18</v>
      </c>
      <c r="I17" s="781">
        <v>18</v>
      </c>
      <c r="J17" s="805">
        <v>18</v>
      </c>
      <c r="K17" s="805">
        <v>18</v>
      </c>
      <c r="L17" s="769" t="s">
        <v>369</v>
      </c>
      <c r="M17" s="4"/>
      <c r="N17" s="3"/>
    </row>
    <row r="18" spans="1:18" ht="144" customHeight="1" x14ac:dyDescent="0.35">
      <c r="A18" s="744"/>
      <c r="B18" s="96"/>
      <c r="C18" s="38" t="s">
        <v>431</v>
      </c>
      <c r="D18" s="752" t="s">
        <v>10</v>
      </c>
      <c r="E18" s="747" t="s">
        <v>6</v>
      </c>
      <c r="F18" s="41" t="s">
        <v>13</v>
      </c>
      <c r="G18" s="50">
        <v>230</v>
      </c>
      <c r="H18" s="41">
        <v>96</v>
      </c>
      <c r="I18" s="44">
        <v>161</v>
      </c>
      <c r="J18" s="44">
        <v>146</v>
      </c>
      <c r="K18" s="44">
        <v>158</v>
      </c>
      <c r="L18" s="48" t="s">
        <v>14</v>
      </c>
      <c r="M18" s="246"/>
      <c r="N18" s="246"/>
      <c r="O18" s="246"/>
      <c r="P18" s="246"/>
      <c r="Q18" s="246"/>
      <c r="R18" s="246"/>
    </row>
    <row r="19" spans="1:18" ht="265.5" customHeight="1" x14ac:dyDescent="0.2">
      <c r="A19" s="744"/>
      <c r="B19" s="96"/>
      <c r="C19" s="45" t="s">
        <v>432</v>
      </c>
      <c r="D19" s="752" t="s">
        <v>10</v>
      </c>
      <c r="E19" s="747" t="s">
        <v>6</v>
      </c>
      <c r="F19" s="41" t="s">
        <v>13</v>
      </c>
      <c r="G19" s="41">
        <v>0</v>
      </c>
      <c r="H19" s="41">
        <v>39</v>
      </c>
      <c r="I19" s="44">
        <v>42.2</v>
      </c>
      <c r="J19" s="44">
        <v>0</v>
      </c>
      <c r="K19" s="44">
        <v>46.2</v>
      </c>
      <c r="L19" s="48" t="s">
        <v>14</v>
      </c>
    </row>
    <row r="20" spans="1:18" ht="211.5" customHeight="1" x14ac:dyDescent="0.2">
      <c r="A20" s="744"/>
      <c r="B20" s="96"/>
      <c r="C20" s="275" t="s">
        <v>433</v>
      </c>
      <c r="D20" s="752" t="s">
        <v>10</v>
      </c>
      <c r="E20" s="747" t="s">
        <v>6</v>
      </c>
      <c r="F20" s="41" t="s">
        <v>13</v>
      </c>
      <c r="G20" s="41">
        <v>1291.5</v>
      </c>
      <c r="H20" s="41">
        <v>1431</v>
      </c>
      <c r="I20" s="44">
        <v>1431</v>
      </c>
      <c r="J20" s="44">
        <v>1107</v>
      </c>
      <c r="K20" s="44">
        <v>1431</v>
      </c>
      <c r="L20" s="759" t="s">
        <v>14</v>
      </c>
    </row>
    <row r="21" spans="1:18" ht="315.75" customHeight="1" x14ac:dyDescent="0.2">
      <c r="A21" s="744"/>
      <c r="B21" s="96"/>
      <c r="C21" s="275" t="s">
        <v>434</v>
      </c>
      <c r="D21" s="752" t="s">
        <v>10</v>
      </c>
      <c r="E21" s="747" t="s">
        <v>6</v>
      </c>
      <c r="F21" s="41" t="s">
        <v>13</v>
      </c>
      <c r="G21" s="41">
        <v>0</v>
      </c>
      <c r="H21" s="41">
        <v>226.6</v>
      </c>
      <c r="I21" s="44">
        <v>0</v>
      </c>
      <c r="J21" s="44">
        <v>0</v>
      </c>
      <c r="K21" s="44">
        <v>0</v>
      </c>
      <c r="L21" s="49" t="s">
        <v>14</v>
      </c>
    </row>
    <row r="22" spans="1:18" ht="409.6" customHeight="1" x14ac:dyDescent="0.2">
      <c r="A22" s="744"/>
      <c r="B22" s="790"/>
      <c r="C22" s="796" t="s">
        <v>532</v>
      </c>
      <c r="D22" s="791" t="s">
        <v>10</v>
      </c>
      <c r="E22" s="792" t="s">
        <v>6</v>
      </c>
      <c r="F22" s="793" t="s">
        <v>13</v>
      </c>
      <c r="G22" s="793">
        <v>114.5</v>
      </c>
      <c r="H22" s="793">
        <v>180</v>
      </c>
      <c r="I22" s="794">
        <v>252</v>
      </c>
      <c r="J22" s="804">
        <v>196.6</v>
      </c>
      <c r="K22" s="804">
        <v>270</v>
      </c>
      <c r="L22" s="795" t="s">
        <v>14</v>
      </c>
    </row>
    <row r="23" spans="1:18" ht="409.6" customHeight="1" x14ac:dyDescent="0.2">
      <c r="A23" s="744"/>
      <c r="B23" s="96"/>
      <c r="C23" s="275" t="s">
        <v>630</v>
      </c>
      <c r="D23" s="752" t="s">
        <v>10</v>
      </c>
      <c r="E23" s="747" t="s">
        <v>6</v>
      </c>
      <c r="F23" s="41" t="s">
        <v>13</v>
      </c>
      <c r="G23" s="41">
        <v>105.4</v>
      </c>
      <c r="H23" s="41">
        <v>1704.2</v>
      </c>
      <c r="I23" s="44">
        <v>2809.8</v>
      </c>
      <c r="J23" s="44">
        <v>2794.2</v>
      </c>
      <c r="K23" s="44">
        <v>3142.9</v>
      </c>
      <c r="L23" s="238" t="s">
        <v>370</v>
      </c>
    </row>
    <row r="24" spans="1:18" ht="214.5" customHeight="1" x14ac:dyDescent="0.2">
      <c r="A24" s="744"/>
      <c r="B24" s="96"/>
      <c r="C24" s="275" t="s">
        <v>436</v>
      </c>
      <c r="D24" s="753" t="s">
        <v>10</v>
      </c>
      <c r="E24" s="180" t="s">
        <v>6</v>
      </c>
      <c r="F24" s="277" t="s">
        <v>13</v>
      </c>
      <c r="G24" s="278">
        <v>617.5</v>
      </c>
      <c r="H24" s="278">
        <v>695</v>
      </c>
      <c r="I24" s="562">
        <v>620.70000000000005</v>
      </c>
      <c r="J24" s="562">
        <v>622.79999999999995</v>
      </c>
      <c r="K24" s="562">
        <v>771.8</v>
      </c>
      <c r="L24" s="280" t="s">
        <v>370</v>
      </c>
    </row>
    <row r="25" spans="1:18" ht="135.75" customHeight="1" x14ac:dyDescent="0.2">
      <c r="A25" s="744"/>
      <c r="B25" s="96"/>
      <c r="C25" s="275" t="s">
        <v>477</v>
      </c>
      <c r="D25" s="753" t="s">
        <v>10</v>
      </c>
      <c r="E25" s="180" t="s">
        <v>6</v>
      </c>
      <c r="F25" s="277" t="s">
        <v>13</v>
      </c>
      <c r="G25" s="278">
        <v>9</v>
      </c>
      <c r="H25" s="278">
        <v>150</v>
      </c>
      <c r="I25" s="562">
        <v>80</v>
      </c>
      <c r="J25" s="562">
        <v>100</v>
      </c>
      <c r="K25" s="562">
        <v>130</v>
      </c>
      <c r="L25" s="283" t="s">
        <v>15</v>
      </c>
    </row>
    <row r="26" spans="1:18" ht="144.75" customHeight="1" x14ac:dyDescent="0.2">
      <c r="A26" s="744"/>
      <c r="B26" s="96"/>
      <c r="C26" s="279" t="s">
        <v>437</v>
      </c>
      <c r="D26" s="753" t="s">
        <v>486</v>
      </c>
      <c r="E26" s="180" t="s">
        <v>6</v>
      </c>
      <c r="F26" s="235" t="s">
        <v>13</v>
      </c>
      <c r="G26" s="278">
        <v>2311.9</v>
      </c>
      <c r="H26" s="278">
        <v>4642.1000000000004</v>
      </c>
      <c r="I26" s="278">
        <v>0</v>
      </c>
      <c r="J26" s="562">
        <v>0</v>
      </c>
      <c r="K26" s="562">
        <v>0</v>
      </c>
      <c r="L26" s="284" t="s">
        <v>371</v>
      </c>
    </row>
    <row r="27" spans="1:18" ht="102" customHeight="1" x14ac:dyDescent="0.2">
      <c r="A27" s="744"/>
      <c r="B27" s="96"/>
      <c r="C27" s="280" t="s">
        <v>276</v>
      </c>
      <c r="D27" s="281" t="s">
        <v>10</v>
      </c>
      <c r="E27" s="180" t="s">
        <v>6</v>
      </c>
      <c r="F27" s="277" t="s">
        <v>13</v>
      </c>
      <c r="G27" s="278">
        <v>9.4</v>
      </c>
      <c r="H27" s="282">
        <v>28.1</v>
      </c>
      <c r="I27" s="282">
        <v>10</v>
      </c>
      <c r="J27" s="282">
        <v>15</v>
      </c>
      <c r="K27" s="282">
        <v>15</v>
      </c>
      <c r="L27" s="285" t="s">
        <v>105</v>
      </c>
    </row>
    <row r="28" spans="1:18" ht="195" customHeight="1" x14ac:dyDescent="0.2">
      <c r="A28" s="744"/>
      <c r="B28" s="96"/>
      <c r="C28" s="585" t="s">
        <v>635</v>
      </c>
      <c r="D28" s="281">
        <v>2021</v>
      </c>
      <c r="E28" s="180" t="s">
        <v>6</v>
      </c>
      <c r="F28" s="277" t="s">
        <v>13</v>
      </c>
      <c r="G28" s="278">
        <v>150</v>
      </c>
      <c r="H28" s="278">
        <v>0</v>
      </c>
      <c r="I28" s="278">
        <v>0</v>
      </c>
      <c r="J28" s="562">
        <v>0</v>
      </c>
      <c r="K28" s="562">
        <v>0</v>
      </c>
      <c r="L28" s="284" t="s">
        <v>14</v>
      </c>
    </row>
    <row r="29" spans="1:18" ht="182.25" customHeight="1" x14ac:dyDescent="0.2">
      <c r="A29" s="744"/>
      <c r="B29" s="96"/>
      <c r="C29" s="457" t="s">
        <v>409</v>
      </c>
      <c r="D29" s="281">
        <v>2021</v>
      </c>
      <c r="E29" s="180" t="s">
        <v>6</v>
      </c>
      <c r="F29" s="277" t="s">
        <v>13</v>
      </c>
      <c r="G29" s="278">
        <v>85</v>
      </c>
      <c r="H29" s="282">
        <v>0</v>
      </c>
      <c r="I29" s="282">
        <v>0</v>
      </c>
      <c r="J29" s="282">
        <v>0</v>
      </c>
      <c r="K29" s="282">
        <v>0</v>
      </c>
      <c r="L29" s="284" t="s">
        <v>14</v>
      </c>
    </row>
    <row r="30" spans="1:18" ht="232.5" customHeight="1" x14ac:dyDescent="0.2">
      <c r="A30" s="763"/>
      <c r="B30" s="294"/>
      <c r="C30" s="456" t="s">
        <v>539</v>
      </c>
      <c r="D30" s="1116">
        <v>2021</v>
      </c>
      <c r="E30" s="1118" t="s">
        <v>6</v>
      </c>
      <c r="F30" s="1120" t="s">
        <v>13</v>
      </c>
      <c r="G30" s="278">
        <v>1200</v>
      </c>
      <c r="H30" s="282">
        <v>0</v>
      </c>
      <c r="I30" s="282">
        <v>0</v>
      </c>
      <c r="J30" s="282">
        <v>0</v>
      </c>
      <c r="K30" s="282">
        <v>0</v>
      </c>
      <c r="L30" s="1122" t="s">
        <v>14</v>
      </c>
    </row>
    <row r="31" spans="1:18" ht="21.75" customHeight="1" x14ac:dyDescent="0.2">
      <c r="A31" s="785"/>
      <c r="B31" s="294"/>
      <c r="C31" s="295" t="s">
        <v>410</v>
      </c>
      <c r="D31" s="1117"/>
      <c r="E31" s="1119"/>
      <c r="F31" s="1121"/>
      <c r="G31" s="366">
        <v>600</v>
      </c>
      <c r="H31" s="367">
        <v>0</v>
      </c>
      <c r="I31" s="367">
        <v>0</v>
      </c>
      <c r="J31" s="367">
        <v>0</v>
      </c>
      <c r="K31" s="367">
        <v>0</v>
      </c>
      <c r="L31" s="1123"/>
    </row>
    <row r="32" spans="1:18" ht="162" customHeight="1" x14ac:dyDescent="0.2">
      <c r="A32" s="785"/>
      <c r="B32" s="365"/>
      <c r="C32" s="370" t="s">
        <v>478</v>
      </c>
      <c r="D32" s="371">
        <v>2022</v>
      </c>
      <c r="E32" s="370" t="s">
        <v>6</v>
      </c>
      <c r="F32" s="458" t="s">
        <v>13</v>
      </c>
      <c r="G32" s="372">
        <v>0</v>
      </c>
      <c r="H32" s="373">
        <v>150</v>
      </c>
      <c r="I32" s="373">
        <v>0</v>
      </c>
      <c r="J32" s="373">
        <v>0</v>
      </c>
      <c r="K32" s="373">
        <v>0</v>
      </c>
      <c r="L32" s="1124"/>
    </row>
    <row r="33" spans="1:13" ht="31.5" customHeight="1" x14ac:dyDescent="0.2">
      <c r="A33" s="296"/>
      <c r="B33" s="778" t="s">
        <v>25</v>
      </c>
      <c r="C33" s="286"/>
      <c r="D33" s="286"/>
      <c r="E33" s="275"/>
      <c r="F33" s="369"/>
      <c r="G33" s="368">
        <f>G12+G14+G16+G17+G18+G19+G20+G21+G22+G23+G24+G25+G26+G27+G28+G29+G30</f>
        <v>18149.100000000002</v>
      </c>
      <c r="H33" s="368">
        <f>H12+H14+H16+H17+H18+H19+H20+H21+H22+H23+H24+H25+H26+H27+H28+H29+H30+H32</f>
        <v>39793.499999999993</v>
      </c>
      <c r="I33" s="368">
        <f>I12+I14+I16+I17+I18+I19+I20+I21+I22+I23+I24+I25+I26+I27+I28+I29+I30+I32</f>
        <v>38722.6</v>
      </c>
      <c r="J33" s="836">
        <f>J12+J14+J16+J17+J18+J19+J20+J21+J22+J23+J24+J25+J26+J27+J28+J29+J30+J32</f>
        <v>34256.5</v>
      </c>
      <c r="K33" s="836">
        <f>K12+K14+K16+K17+K18+K19+K20+K21+K22+K23+K24+K25+K26+K27+K28+K29+K30+K32</f>
        <v>39751.200000000004</v>
      </c>
      <c r="L33" s="285"/>
      <c r="M33" s="377"/>
    </row>
    <row r="34" spans="1:13" ht="52.5" customHeight="1" x14ac:dyDescent="0.2">
      <c r="A34" s="1125" t="s">
        <v>111</v>
      </c>
      <c r="B34" s="1125"/>
      <c r="C34" s="1125"/>
      <c r="D34" s="1125"/>
      <c r="E34" s="1125"/>
      <c r="F34" s="1125"/>
      <c r="G34" s="1014"/>
      <c r="H34" s="1014"/>
      <c r="I34" s="1014"/>
      <c r="J34" s="1014"/>
      <c r="K34" s="1014"/>
      <c r="L34" s="1014"/>
      <c r="M34" s="2"/>
    </row>
    <row r="35" spans="1:13" ht="170.25" customHeight="1" x14ac:dyDescent="0.2">
      <c r="A35" s="980" t="s">
        <v>112</v>
      </c>
      <c r="B35" s="961" t="s">
        <v>277</v>
      </c>
      <c r="C35" s="53" t="s">
        <v>113</v>
      </c>
      <c r="D35" s="752" t="s">
        <v>10</v>
      </c>
      <c r="E35" s="180" t="s">
        <v>6</v>
      </c>
      <c r="F35" s="41" t="s">
        <v>13</v>
      </c>
      <c r="G35" s="51">
        <v>0</v>
      </c>
      <c r="H35" s="51">
        <v>23.6</v>
      </c>
      <c r="I35" s="51">
        <v>0</v>
      </c>
      <c r="J35" s="563">
        <v>0</v>
      </c>
      <c r="K35" s="563">
        <v>0</v>
      </c>
      <c r="L35" s="989" t="s">
        <v>372</v>
      </c>
      <c r="M35" s="2"/>
    </row>
    <row r="36" spans="1:13" ht="240" customHeight="1" x14ac:dyDescent="0.2">
      <c r="A36" s="980"/>
      <c r="B36" s="961"/>
      <c r="C36" s="593" t="s">
        <v>114</v>
      </c>
      <c r="D36" s="735" t="s">
        <v>10</v>
      </c>
      <c r="E36" s="151" t="s">
        <v>6</v>
      </c>
      <c r="F36" s="50" t="s">
        <v>13</v>
      </c>
      <c r="G36" s="51">
        <v>0</v>
      </c>
      <c r="H36" s="51">
        <v>0</v>
      </c>
      <c r="I36" s="51">
        <v>0</v>
      </c>
      <c r="J36" s="563">
        <v>0</v>
      </c>
      <c r="K36" s="563">
        <v>0</v>
      </c>
      <c r="L36" s="989"/>
      <c r="M36" s="2"/>
    </row>
    <row r="37" spans="1:13" ht="165" customHeight="1" x14ac:dyDescent="0.2">
      <c r="A37" s="980"/>
      <c r="B37" s="961"/>
      <c r="C37" s="280" t="s">
        <v>403</v>
      </c>
      <c r="D37" s="752" t="s">
        <v>10</v>
      </c>
      <c r="E37" s="440" t="s">
        <v>6</v>
      </c>
      <c r="F37" s="41" t="s">
        <v>13</v>
      </c>
      <c r="G37" s="55">
        <v>190.9</v>
      </c>
      <c r="H37" s="55">
        <v>0</v>
      </c>
      <c r="I37" s="55">
        <v>0</v>
      </c>
      <c r="J37" s="561">
        <v>0</v>
      </c>
      <c r="K37" s="561">
        <v>0</v>
      </c>
      <c r="L37" s="989"/>
      <c r="M37" s="2"/>
    </row>
    <row r="38" spans="1:13" ht="265.5" customHeight="1" x14ac:dyDescent="0.2">
      <c r="A38" s="980"/>
      <c r="B38" s="961"/>
      <c r="C38" s="280" t="s">
        <v>115</v>
      </c>
      <c r="D38" s="752" t="s">
        <v>10</v>
      </c>
      <c r="E38" s="441" t="s">
        <v>516</v>
      </c>
      <c r="F38" s="41" t="s">
        <v>13</v>
      </c>
      <c r="G38" s="51">
        <v>36</v>
      </c>
      <c r="H38" s="51">
        <v>68.400000000000006</v>
      </c>
      <c r="I38" s="563">
        <v>114</v>
      </c>
      <c r="J38" s="563">
        <v>114.1</v>
      </c>
      <c r="K38" s="563">
        <v>140</v>
      </c>
      <c r="L38" s="989"/>
      <c r="M38" s="2"/>
    </row>
    <row r="39" spans="1:13" ht="240.75" customHeight="1" x14ac:dyDescent="0.2">
      <c r="A39" s="980"/>
      <c r="B39" s="754" t="s">
        <v>278</v>
      </c>
      <c r="C39" s="57" t="s">
        <v>438</v>
      </c>
      <c r="D39" s="735" t="s">
        <v>10</v>
      </c>
      <c r="E39" s="442" t="s">
        <v>6</v>
      </c>
      <c r="F39" s="738" t="s">
        <v>13</v>
      </c>
      <c r="G39" s="50">
        <v>20</v>
      </c>
      <c r="H39" s="50">
        <v>27.6</v>
      </c>
      <c r="I39" s="123">
        <v>19</v>
      </c>
      <c r="J39" s="123">
        <v>20</v>
      </c>
      <c r="K39" s="123">
        <v>50</v>
      </c>
      <c r="L39" s="759" t="s">
        <v>373</v>
      </c>
      <c r="M39" s="2"/>
    </row>
    <row r="40" spans="1:13" ht="36.75" customHeight="1" x14ac:dyDescent="0.2">
      <c r="A40" s="980"/>
      <c r="B40" s="1101" t="s">
        <v>25</v>
      </c>
      <c r="C40" s="1102"/>
      <c r="D40" s="1102"/>
      <c r="E40" s="1102"/>
      <c r="F40" s="1103"/>
      <c r="G40" s="59">
        <f>G35+G36+G37+G38+G39</f>
        <v>246.9</v>
      </c>
      <c r="H40" s="59">
        <f t="shared" ref="H40:K40" si="0">H35+H36+H37+H38+H39</f>
        <v>119.6</v>
      </c>
      <c r="I40" s="59">
        <f t="shared" si="0"/>
        <v>133</v>
      </c>
      <c r="J40" s="837">
        <f t="shared" si="0"/>
        <v>134.1</v>
      </c>
      <c r="K40" s="837">
        <f t="shared" si="0"/>
        <v>190</v>
      </c>
      <c r="L40" s="738"/>
      <c r="M40" s="378"/>
    </row>
    <row r="41" spans="1:13" ht="66" customHeight="1" x14ac:dyDescent="0.2">
      <c r="A41" s="1014" t="s">
        <v>116</v>
      </c>
      <c r="B41" s="1115"/>
      <c r="C41" s="1014"/>
      <c r="D41" s="1014"/>
      <c r="E41" s="1014"/>
      <c r="F41" s="1014"/>
      <c r="G41" s="1014"/>
      <c r="H41" s="1014"/>
      <c r="I41" s="1014"/>
      <c r="J41" s="1014"/>
      <c r="K41" s="1014"/>
      <c r="L41" s="1014"/>
    </row>
    <row r="42" spans="1:13" ht="242.25" customHeight="1" x14ac:dyDescent="0.2">
      <c r="A42" s="1000" t="s">
        <v>120</v>
      </c>
      <c r="B42" s="949" t="s">
        <v>117</v>
      </c>
      <c r="C42" s="45" t="s">
        <v>623</v>
      </c>
      <c r="D42" s="735" t="s">
        <v>10</v>
      </c>
      <c r="E42" s="754" t="s">
        <v>6</v>
      </c>
      <c r="F42" s="50" t="s">
        <v>13</v>
      </c>
      <c r="G42" s="51">
        <v>840</v>
      </c>
      <c r="H42" s="51">
        <v>910</v>
      </c>
      <c r="I42" s="563">
        <v>804</v>
      </c>
      <c r="J42" s="563">
        <v>781</v>
      </c>
      <c r="K42" s="563">
        <v>880</v>
      </c>
      <c r="L42" s="759" t="s">
        <v>419</v>
      </c>
    </row>
    <row r="43" spans="1:13" ht="296.25" customHeight="1" x14ac:dyDescent="0.2">
      <c r="A43" s="993"/>
      <c r="B43" s="976"/>
      <c r="C43" s="38" t="s">
        <v>429</v>
      </c>
      <c r="D43" s="752"/>
      <c r="E43" s="297" t="s">
        <v>516</v>
      </c>
      <c r="F43" s="50" t="s">
        <v>13</v>
      </c>
      <c r="G43" s="51">
        <v>991</v>
      </c>
      <c r="H43" s="51">
        <v>1051.9000000000001</v>
      </c>
      <c r="I43" s="563">
        <v>1131.3</v>
      </c>
      <c r="J43" s="563">
        <v>1249.5999999999999</v>
      </c>
      <c r="K43" s="563">
        <v>1350.7</v>
      </c>
      <c r="L43" s="752" t="s">
        <v>18</v>
      </c>
    </row>
    <row r="44" spans="1:13" ht="267.75" customHeight="1" x14ac:dyDescent="0.2">
      <c r="A44" s="993"/>
      <c r="B44" s="976"/>
      <c r="C44" s="275" t="s">
        <v>549</v>
      </c>
      <c r="D44" s="752" t="s">
        <v>10</v>
      </c>
      <c r="E44" s="297" t="s">
        <v>516</v>
      </c>
      <c r="F44" s="51" t="s">
        <v>13</v>
      </c>
      <c r="G44" s="55">
        <v>76.400000000000006</v>
      </c>
      <c r="H44" s="55">
        <v>92.9</v>
      </c>
      <c r="I44" s="561">
        <v>162.30000000000001</v>
      </c>
      <c r="J44" s="561">
        <v>300.5</v>
      </c>
      <c r="K44" s="561">
        <v>310</v>
      </c>
      <c r="L44" s="953"/>
    </row>
    <row r="45" spans="1:13" ht="285" customHeight="1" x14ac:dyDescent="0.2">
      <c r="A45" s="993"/>
      <c r="B45" s="950"/>
      <c r="C45" s="275" t="s">
        <v>439</v>
      </c>
      <c r="D45" s="752" t="s">
        <v>440</v>
      </c>
      <c r="E45" s="297" t="s">
        <v>516</v>
      </c>
      <c r="F45" s="51" t="s">
        <v>13</v>
      </c>
      <c r="G45" s="55">
        <v>0</v>
      </c>
      <c r="H45" s="55">
        <v>27.4</v>
      </c>
      <c r="I45" s="561">
        <v>27.7</v>
      </c>
      <c r="J45" s="561">
        <v>30.8</v>
      </c>
      <c r="K45" s="561">
        <v>37.200000000000003</v>
      </c>
      <c r="L45" s="954"/>
    </row>
    <row r="46" spans="1:13" ht="266.25" customHeight="1" x14ac:dyDescent="0.2">
      <c r="A46" s="932"/>
      <c r="B46" s="749" t="s">
        <v>118</v>
      </c>
      <c r="C46" s="280" t="s">
        <v>119</v>
      </c>
      <c r="D46" s="752" t="s">
        <v>10</v>
      </c>
      <c r="E46" s="297" t="s">
        <v>516</v>
      </c>
      <c r="F46" s="41" t="s">
        <v>13</v>
      </c>
      <c r="G46" s="51">
        <v>4759</v>
      </c>
      <c r="H46" s="51">
        <v>41005.300000000003</v>
      </c>
      <c r="I46" s="563">
        <v>8008.2</v>
      </c>
      <c r="J46" s="563">
        <v>13334.8</v>
      </c>
      <c r="K46" s="563">
        <f>15680</f>
        <v>15680</v>
      </c>
      <c r="L46" s="759" t="s">
        <v>16</v>
      </c>
      <c r="M46" s="8"/>
    </row>
    <row r="47" spans="1:13" ht="197.25" customHeight="1" x14ac:dyDescent="0.2">
      <c r="A47" s="932"/>
      <c r="B47" s="961" t="s">
        <v>126</v>
      </c>
      <c r="C47" s="60" t="s">
        <v>127</v>
      </c>
      <c r="D47" s="735" t="s">
        <v>10</v>
      </c>
      <c r="E47" s="776" t="s">
        <v>7</v>
      </c>
      <c r="F47" s="51" t="s">
        <v>13</v>
      </c>
      <c r="G47" s="51">
        <v>935</v>
      </c>
      <c r="H47" s="51">
        <v>3755.2</v>
      </c>
      <c r="I47" s="563">
        <v>801.2</v>
      </c>
      <c r="J47" s="563">
        <v>2285.6999999999998</v>
      </c>
      <c r="K47" s="563">
        <v>10620</v>
      </c>
      <c r="L47" s="49" t="s">
        <v>247</v>
      </c>
    </row>
    <row r="48" spans="1:13" ht="163.5" customHeight="1" x14ac:dyDescent="0.2">
      <c r="A48" s="932"/>
      <c r="B48" s="961"/>
      <c r="C48" s="60" t="s">
        <v>128</v>
      </c>
      <c r="D48" s="735" t="s">
        <v>10</v>
      </c>
      <c r="E48" s="776" t="s">
        <v>7</v>
      </c>
      <c r="F48" s="235" t="s">
        <v>411</v>
      </c>
      <c r="G48" s="51">
        <v>1287</v>
      </c>
      <c r="H48" s="51">
        <v>2012.5</v>
      </c>
      <c r="I48" s="563">
        <v>1451.4</v>
      </c>
      <c r="J48" s="563">
        <v>2339.1999999999998</v>
      </c>
      <c r="K48" s="563">
        <v>3155.5</v>
      </c>
      <c r="L48" s="49" t="s">
        <v>247</v>
      </c>
    </row>
    <row r="49" spans="1:58" ht="153" customHeight="1" x14ac:dyDescent="0.2">
      <c r="A49" s="932"/>
      <c r="B49" s="961"/>
      <c r="C49" s="60" t="s">
        <v>129</v>
      </c>
      <c r="D49" s="735" t="s">
        <v>10</v>
      </c>
      <c r="E49" s="776" t="s">
        <v>7</v>
      </c>
      <c r="F49" s="51" t="s">
        <v>13</v>
      </c>
      <c r="G49" s="51">
        <v>9.3000000000000007</v>
      </c>
      <c r="H49" s="51">
        <v>25.3</v>
      </c>
      <c r="I49" s="563">
        <v>58.7</v>
      </c>
      <c r="J49" s="563">
        <v>83.5</v>
      </c>
      <c r="K49" s="563">
        <v>133.1</v>
      </c>
      <c r="L49" s="49" t="s">
        <v>247</v>
      </c>
    </row>
    <row r="50" spans="1:58" ht="54.75" customHeight="1" x14ac:dyDescent="0.2">
      <c r="A50" s="979"/>
      <c r="B50" s="777" t="s">
        <v>25</v>
      </c>
      <c r="C50" s="64"/>
      <c r="D50" s="738"/>
      <c r="E50" s="738"/>
      <c r="F50" s="51"/>
      <c r="G50" s="59">
        <f>G49+G48+G47+G46+G44+G43+G42+G45</f>
        <v>8897.7000000000007</v>
      </c>
      <c r="H50" s="59">
        <f t="shared" ref="H50:K50" si="1">H49+H48+H47+H46+H44+H43+H42+H45</f>
        <v>48880.500000000007</v>
      </c>
      <c r="I50" s="59">
        <f t="shared" si="1"/>
        <v>12444.8</v>
      </c>
      <c r="J50" s="837">
        <f t="shared" si="1"/>
        <v>20405.099999999995</v>
      </c>
      <c r="K50" s="837">
        <f t="shared" si="1"/>
        <v>32166.5</v>
      </c>
      <c r="L50" s="738"/>
      <c r="M50" s="379"/>
    </row>
    <row r="51" spans="1:58" ht="64.5" customHeight="1" x14ac:dyDescent="0.4">
      <c r="A51" s="972" t="s">
        <v>302</v>
      </c>
      <c r="B51" s="973"/>
      <c r="C51" s="973"/>
      <c r="D51" s="973"/>
      <c r="E51" s="973"/>
      <c r="F51" s="973"/>
      <c r="G51" s="973"/>
      <c r="H51" s="973"/>
      <c r="I51" s="973"/>
      <c r="J51" s="973"/>
      <c r="K51" s="973"/>
      <c r="L51" s="974"/>
      <c r="M51" s="215"/>
    </row>
    <row r="52" spans="1:58" ht="271.5" customHeight="1" x14ac:dyDescent="0.2">
      <c r="A52" s="1104" t="s">
        <v>130</v>
      </c>
      <c r="B52" s="593" t="s">
        <v>121</v>
      </c>
      <c r="C52" s="60" t="s">
        <v>122</v>
      </c>
      <c r="D52" s="735" t="s">
        <v>10</v>
      </c>
      <c r="E52" s="297" t="s">
        <v>516</v>
      </c>
      <c r="F52" s="149" t="s">
        <v>66</v>
      </c>
      <c r="G52" s="149">
        <v>333420.5</v>
      </c>
      <c r="H52" s="149">
        <v>298839.8</v>
      </c>
      <c r="I52" s="149">
        <v>0</v>
      </c>
      <c r="J52" s="564">
        <v>0</v>
      </c>
      <c r="K52" s="564">
        <v>0</v>
      </c>
      <c r="L52" s="225" t="s">
        <v>101</v>
      </c>
      <c r="M52" s="129"/>
      <c r="N52" s="129"/>
      <c r="O52" s="129"/>
      <c r="P52" s="129"/>
      <c r="Q52" s="129"/>
      <c r="R52" s="129"/>
    </row>
    <row r="53" spans="1:58" ht="270" customHeight="1" x14ac:dyDescent="0.2">
      <c r="A53" s="1105"/>
      <c r="B53" s="1107" t="s">
        <v>309</v>
      </c>
      <c r="C53" s="45" t="s">
        <v>268</v>
      </c>
      <c r="D53" s="735" t="s">
        <v>10</v>
      </c>
      <c r="E53" s="297" t="s">
        <v>516</v>
      </c>
      <c r="F53" s="149" t="s">
        <v>66</v>
      </c>
      <c r="G53" s="149">
        <v>362389.1</v>
      </c>
      <c r="H53" s="149">
        <v>398250</v>
      </c>
      <c r="I53" s="564">
        <v>419357.3</v>
      </c>
      <c r="J53" s="564">
        <v>458919.4</v>
      </c>
      <c r="K53" s="564">
        <v>502516.7</v>
      </c>
      <c r="L53" s="225" t="s">
        <v>102</v>
      </c>
      <c r="N53" s="129"/>
    </row>
    <row r="54" spans="1:58" ht="269.25" customHeight="1" x14ac:dyDescent="0.2">
      <c r="A54" s="1105"/>
      <c r="B54" s="1108"/>
      <c r="C54" s="45" t="s">
        <v>124</v>
      </c>
      <c r="D54" s="735" t="s">
        <v>10</v>
      </c>
      <c r="E54" s="297" t="s">
        <v>516</v>
      </c>
      <c r="F54" s="149" t="s">
        <v>66</v>
      </c>
      <c r="G54" s="51">
        <v>158.9</v>
      </c>
      <c r="H54" s="51">
        <v>144.6</v>
      </c>
      <c r="I54" s="563">
        <v>0</v>
      </c>
      <c r="J54" s="563">
        <v>121.1</v>
      </c>
      <c r="K54" s="563">
        <v>0</v>
      </c>
      <c r="L54" s="225" t="s">
        <v>125</v>
      </c>
      <c r="N54" s="129"/>
    </row>
    <row r="55" spans="1:58" ht="271.5" customHeight="1" x14ac:dyDescent="0.2">
      <c r="A55" s="1105"/>
      <c r="B55" s="1108"/>
      <c r="C55" s="594" t="s">
        <v>123</v>
      </c>
      <c r="D55" s="784" t="s">
        <v>10</v>
      </c>
      <c r="E55" s="297" t="s">
        <v>516</v>
      </c>
      <c r="F55" s="235" t="s">
        <v>66</v>
      </c>
      <c r="G55" s="51">
        <v>23950.7</v>
      </c>
      <c r="H55" s="51">
        <v>26715.3</v>
      </c>
      <c r="I55" s="563">
        <v>27315.4</v>
      </c>
      <c r="J55" s="563">
        <v>29783.8</v>
      </c>
      <c r="K55" s="563">
        <v>32613.3</v>
      </c>
      <c r="L55" s="225" t="s">
        <v>106</v>
      </c>
      <c r="N55" s="129"/>
    </row>
    <row r="56" spans="1:58" ht="153" customHeight="1" x14ac:dyDescent="0.2">
      <c r="A56" s="1105"/>
      <c r="B56" s="772" t="s">
        <v>362</v>
      </c>
      <c r="C56" s="774" t="s">
        <v>430</v>
      </c>
      <c r="D56" s="1109" t="s">
        <v>10</v>
      </c>
      <c r="E56" s="1022" t="s">
        <v>516</v>
      </c>
      <c r="F56" s="1112" t="s">
        <v>13</v>
      </c>
      <c r="G56" s="738">
        <f>G57+G58</f>
        <v>1087.2</v>
      </c>
      <c r="H56" s="738">
        <f t="shared" ref="H56:K56" si="2">H57+H58</f>
        <v>1485.8</v>
      </c>
      <c r="I56" s="123">
        <f t="shared" si="2"/>
        <v>923.80000000000007</v>
      </c>
      <c r="J56" s="565">
        <f t="shared" si="2"/>
        <v>0</v>
      </c>
      <c r="K56" s="565">
        <f t="shared" si="2"/>
        <v>0</v>
      </c>
      <c r="L56" s="1090" t="s">
        <v>374</v>
      </c>
    </row>
    <row r="57" spans="1:58" ht="89.25" customHeight="1" x14ac:dyDescent="0.2">
      <c r="A57" s="1105"/>
      <c r="B57" s="764"/>
      <c r="C57" s="152" t="s">
        <v>345</v>
      </c>
      <c r="D57" s="1110"/>
      <c r="E57" s="1023"/>
      <c r="F57" s="1113"/>
      <c r="G57" s="155">
        <v>1.5</v>
      </c>
      <c r="H57" s="155">
        <v>2.2000000000000002</v>
      </c>
      <c r="I57" s="566">
        <v>0.6</v>
      </c>
      <c r="J57" s="567">
        <v>0</v>
      </c>
      <c r="K57" s="567">
        <v>0</v>
      </c>
      <c r="L57" s="1091"/>
    </row>
    <row r="58" spans="1:58" ht="36" customHeight="1" x14ac:dyDescent="0.2">
      <c r="A58" s="1105"/>
      <c r="B58" s="764"/>
      <c r="C58" s="153" t="s">
        <v>344</v>
      </c>
      <c r="D58" s="1111"/>
      <c r="E58" s="1024"/>
      <c r="F58" s="1114"/>
      <c r="G58" s="155">
        <v>1085.7</v>
      </c>
      <c r="H58" s="156">
        <v>1483.6</v>
      </c>
      <c r="I58" s="568">
        <v>923.2</v>
      </c>
      <c r="J58" s="568">
        <v>0</v>
      </c>
      <c r="K58" s="568">
        <v>0</v>
      </c>
      <c r="L58" s="1092"/>
    </row>
    <row r="59" spans="1:58" ht="321" customHeight="1" x14ac:dyDescent="0.2">
      <c r="A59" s="1105"/>
      <c r="B59" s="764"/>
      <c r="C59" s="590" t="s">
        <v>631</v>
      </c>
      <c r="D59" s="784" t="s">
        <v>10</v>
      </c>
      <c r="E59" s="470" t="s">
        <v>553</v>
      </c>
      <c r="F59" s="235" t="s">
        <v>13</v>
      </c>
      <c r="G59" s="51">
        <v>24000</v>
      </c>
      <c r="H59" s="51">
        <v>25488</v>
      </c>
      <c r="I59" s="51">
        <v>0</v>
      </c>
      <c r="J59" s="563">
        <v>0</v>
      </c>
      <c r="K59" s="563">
        <v>11638</v>
      </c>
      <c r="L59" s="225" t="s">
        <v>534</v>
      </c>
    </row>
    <row r="60" spans="1:58" ht="219.75" customHeight="1" x14ac:dyDescent="0.2">
      <c r="A60" s="1105"/>
      <c r="B60" s="764"/>
      <c r="C60" s="591" t="s">
        <v>376</v>
      </c>
      <c r="D60" s="784" t="s">
        <v>10</v>
      </c>
      <c r="E60" s="589" t="s">
        <v>310</v>
      </c>
      <c r="F60" s="235" t="s">
        <v>13</v>
      </c>
      <c r="G60" s="51">
        <v>1269.7</v>
      </c>
      <c r="H60" s="51">
        <v>2581</v>
      </c>
      <c r="I60" s="563">
        <v>1543.7</v>
      </c>
      <c r="J60" s="563">
        <v>1543.6</v>
      </c>
      <c r="K60" s="563">
        <v>1543.6</v>
      </c>
      <c r="L60" s="225" t="s">
        <v>377</v>
      </c>
    </row>
    <row r="61" spans="1:58" ht="232.5" customHeight="1" x14ac:dyDescent="0.2">
      <c r="A61" s="1105"/>
      <c r="B61" s="765"/>
      <c r="C61" s="588" t="s">
        <v>428</v>
      </c>
      <c r="D61" s="784" t="s">
        <v>10</v>
      </c>
      <c r="E61" s="589" t="s">
        <v>402</v>
      </c>
      <c r="F61" s="235" t="s">
        <v>13</v>
      </c>
      <c r="G61" s="51">
        <v>0</v>
      </c>
      <c r="H61" s="51">
        <v>1000</v>
      </c>
      <c r="I61" s="51">
        <v>0</v>
      </c>
      <c r="J61" s="563">
        <v>0</v>
      </c>
      <c r="K61" s="563">
        <v>0</v>
      </c>
      <c r="L61" s="746" t="s">
        <v>361</v>
      </c>
    </row>
    <row r="62" spans="1:58" s="6" customFormat="1" ht="57" customHeight="1" x14ac:dyDescent="0.2">
      <c r="A62" s="1106"/>
      <c r="B62" s="1093" t="s">
        <v>25</v>
      </c>
      <c r="C62" s="1093"/>
      <c r="D62" s="1093"/>
      <c r="E62" s="1093"/>
      <c r="F62" s="51"/>
      <c r="G62" s="228">
        <f>G52+G53+G54+G55+G56+G59+G61+G60</f>
        <v>746276.09999999986</v>
      </c>
      <c r="H62" s="228">
        <f t="shared" ref="H62:K62" si="3">H52+H53+H54+H55+H56+H59+H61+H60</f>
        <v>754504.50000000012</v>
      </c>
      <c r="I62" s="228">
        <f t="shared" si="3"/>
        <v>449140.2</v>
      </c>
      <c r="J62" s="838">
        <f t="shared" si="3"/>
        <v>490367.89999999997</v>
      </c>
      <c r="K62" s="838">
        <f t="shared" si="3"/>
        <v>548311.6</v>
      </c>
      <c r="L62" s="738"/>
      <c r="M62" s="380"/>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row>
    <row r="63" spans="1:58" s="6" customFormat="1" ht="45" customHeight="1" x14ac:dyDescent="0.2">
      <c r="A63" s="67"/>
      <c r="B63" s="928" t="s">
        <v>131</v>
      </c>
      <c r="C63" s="1094"/>
      <c r="D63" s="929"/>
      <c r="E63" s="929"/>
      <c r="F63" s="1094"/>
      <c r="G63" s="1094"/>
      <c r="H63" s="1094"/>
      <c r="I63" s="1094"/>
      <c r="J63" s="1094"/>
      <c r="K63" s="1094"/>
      <c r="L63" s="930"/>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219" customHeight="1" x14ac:dyDescent="0.2">
      <c r="A64" s="931" t="s">
        <v>8</v>
      </c>
      <c r="B64" s="1095" t="s">
        <v>132</v>
      </c>
      <c r="C64" s="766" t="s">
        <v>133</v>
      </c>
      <c r="D64" s="1096" t="s">
        <v>10</v>
      </c>
      <c r="E64" s="1098" t="s">
        <v>516</v>
      </c>
      <c r="F64" s="245" t="s">
        <v>13</v>
      </c>
      <c r="G64" s="731">
        <v>492.6</v>
      </c>
      <c r="H64" s="731">
        <v>536.4</v>
      </c>
      <c r="I64" s="569">
        <v>595.1</v>
      </c>
      <c r="J64" s="569">
        <v>680</v>
      </c>
      <c r="K64" s="570">
        <v>580.4</v>
      </c>
      <c r="L64" s="1100" t="s">
        <v>107</v>
      </c>
      <c r="M64" s="127"/>
      <c r="N64" s="127"/>
      <c r="O64" s="127"/>
      <c r="P64" s="127"/>
      <c r="Q64" s="127"/>
      <c r="R64" s="128"/>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46.5" customHeight="1" x14ac:dyDescent="0.2">
      <c r="A65" s="932"/>
      <c r="B65" s="1095"/>
      <c r="C65" s="241"/>
      <c r="D65" s="1097"/>
      <c r="E65" s="1099"/>
      <c r="F65" s="257" t="s">
        <v>401</v>
      </c>
      <c r="G65" s="250">
        <v>277.10000000000002</v>
      </c>
      <c r="H65" s="250">
        <v>236.4</v>
      </c>
      <c r="I65" s="571">
        <v>156.69999999999999</v>
      </c>
      <c r="J65" s="571"/>
      <c r="K65" s="572"/>
      <c r="L65" s="1100"/>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267" customHeight="1" x14ac:dyDescent="0.2">
      <c r="A66" s="932"/>
      <c r="B66" s="1083"/>
      <c r="C66" s="765" t="s">
        <v>346</v>
      </c>
      <c r="D66" s="735" t="s">
        <v>10</v>
      </c>
      <c r="E66" s="596" t="s">
        <v>516</v>
      </c>
      <c r="F66" s="732" t="s">
        <v>13</v>
      </c>
      <c r="G66" s="732">
        <v>156.6</v>
      </c>
      <c r="H66" s="361">
        <v>214</v>
      </c>
      <c r="I66" s="573">
        <v>144.6</v>
      </c>
      <c r="J66" s="839">
        <v>110</v>
      </c>
      <c r="K66" s="839">
        <v>150</v>
      </c>
      <c r="L66" s="900"/>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70.75" customHeight="1" x14ac:dyDescent="0.35">
      <c r="A67" s="932"/>
      <c r="B67" s="1083"/>
      <c r="C67" s="754" t="s">
        <v>134</v>
      </c>
      <c r="D67" s="735" t="s">
        <v>10</v>
      </c>
      <c r="E67" s="297" t="s">
        <v>516</v>
      </c>
      <c r="F67" s="738" t="s">
        <v>66</v>
      </c>
      <c r="G67" s="797">
        <v>33905.199999999997</v>
      </c>
      <c r="H67" s="797">
        <v>37336.1</v>
      </c>
      <c r="I67" s="798">
        <v>39628.5</v>
      </c>
      <c r="J67" s="798">
        <v>40963.5</v>
      </c>
      <c r="K67" s="798">
        <v>44855</v>
      </c>
      <c r="L67" s="900"/>
      <c r="M67" s="7"/>
      <c r="N67" s="410"/>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38.25" customHeight="1" x14ac:dyDescent="0.2">
      <c r="A68" s="979"/>
      <c r="B68" s="1101" t="s">
        <v>25</v>
      </c>
      <c r="C68" s="1102"/>
      <c r="D68" s="1102"/>
      <c r="E68" s="1103"/>
      <c r="F68" s="50"/>
      <c r="G68" s="150">
        <f>G64+G66+G67</f>
        <v>34554.399999999994</v>
      </c>
      <c r="H68" s="150">
        <f t="shared" ref="H68:K68" si="4">H64+H66+H67</f>
        <v>38086.5</v>
      </c>
      <c r="I68" s="150">
        <f t="shared" si="4"/>
        <v>40368.199999999997</v>
      </c>
      <c r="J68" s="840">
        <f t="shared" si="4"/>
        <v>41753.5</v>
      </c>
      <c r="K68" s="840">
        <f t="shared" si="4"/>
        <v>45585.4</v>
      </c>
      <c r="L68" s="52"/>
      <c r="M68" s="381"/>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54" customHeight="1" x14ac:dyDescent="0.2">
      <c r="A69" s="1080" t="s">
        <v>135</v>
      </c>
      <c r="B69" s="1081"/>
      <c r="C69" s="1081"/>
      <c r="D69" s="1081"/>
      <c r="E69" s="1081"/>
      <c r="F69" s="1081"/>
      <c r="G69" s="1081"/>
      <c r="H69" s="1081"/>
      <c r="I69" s="1081"/>
      <c r="J69" s="1081"/>
      <c r="K69" s="1081"/>
      <c r="L69" s="1082"/>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271.5" customHeight="1" x14ac:dyDescent="0.2">
      <c r="A70" s="980" t="s">
        <v>234</v>
      </c>
      <c r="B70" s="1083" t="s">
        <v>139</v>
      </c>
      <c r="C70" s="60" t="s">
        <v>443</v>
      </c>
      <c r="D70" s="735" t="s">
        <v>10</v>
      </c>
      <c r="E70" s="297" t="s">
        <v>516</v>
      </c>
      <c r="F70" s="125" t="s">
        <v>109</v>
      </c>
      <c r="G70" s="51">
        <v>0</v>
      </c>
      <c r="H70" s="51">
        <v>0</v>
      </c>
      <c r="I70" s="51">
        <v>0</v>
      </c>
      <c r="J70" s="563">
        <v>0</v>
      </c>
      <c r="K70" s="563">
        <v>0</v>
      </c>
      <c r="L70" s="1084" t="s">
        <v>103</v>
      </c>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76" customHeight="1" x14ac:dyDescent="0.45">
      <c r="A71" s="980"/>
      <c r="B71" s="1083"/>
      <c r="C71" s="60" t="s">
        <v>140</v>
      </c>
      <c r="D71" s="735" t="s">
        <v>10</v>
      </c>
      <c r="E71" s="297" t="s">
        <v>516</v>
      </c>
      <c r="F71" s="125" t="s">
        <v>66</v>
      </c>
      <c r="G71" s="51">
        <v>1933.8</v>
      </c>
      <c r="H71" s="51">
        <v>2046</v>
      </c>
      <c r="I71" s="563">
        <v>1024.2</v>
      </c>
      <c r="J71" s="563">
        <v>0</v>
      </c>
      <c r="K71" s="563">
        <v>1121.5</v>
      </c>
      <c r="L71" s="1085"/>
      <c r="M71" s="7"/>
      <c r="N71" s="411"/>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70.75" customHeight="1" x14ac:dyDescent="0.45">
      <c r="A72" s="980"/>
      <c r="B72" s="1083"/>
      <c r="C72" s="60" t="s">
        <v>141</v>
      </c>
      <c r="D72" s="735" t="s">
        <v>10</v>
      </c>
      <c r="E72" s="297" t="s">
        <v>516</v>
      </c>
      <c r="F72" s="125" t="s">
        <v>66</v>
      </c>
      <c r="G72" s="51">
        <v>515.70000000000005</v>
      </c>
      <c r="H72" s="51">
        <v>1163</v>
      </c>
      <c r="I72" s="563">
        <v>1337.5</v>
      </c>
      <c r="J72" s="563">
        <v>3285.4</v>
      </c>
      <c r="K72" s="563">
        <v>3597.5</v>
      </c>
      <c r="L72" s="1085"/>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52.5" customHeight="1" x14ac:dyDescent="0.2">
      <c r="A73" s="980"/>
      <c r="B73" s="1086" t="s">
        <v>25</v>
      </c>
      <c r="C73" s="1086"/>
      <c r="D73" s="1086"/>
      <c r="E73" s="1086"/>
      <c r="F73" s="49"/>
      <c r="G73" s="150">
        <f>G72+G71+G70</f>
        <v>2449.5</v>
      </c>
      <c r="H73" s="150">
        <f>H72+H71+H70</f>
        <v>3209</v>
      </c>
      <c r="I73" s="150">
        <f>I72+I71+I70</f>
        <v>2361.6999999999998</v>
      </c>
      <c r="J73" s="840">
        <f>J72+J71+J70</f>
        <v>3285.4</v>
      </c>
      <c r="K73" s="840">
        <f>K72+K71+K70</f>
        <v>4719</v>
      </c>
      <c r="L73" s="431"/>
      <c r="M73" s="382"/>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ht="33.75" customHeight="1" x14ac:dyDescent="0.2">
      <c r="A74" s="1087" t="s">
        <v>136</v>
      </c>
      <c r="B74" s="988"/>
      <c r="C74" s="1088"/>
      <c r="D74" s="1088"/>
      <c r="E74" s="1088"/>
      <c r="F74" s="1088"/>
      <c r="G74" s="1088"/>
      <c r="H74" s="1088"/>
      <c r="I74" s="1088"/>
      <c r="J74" s="1088"/>
      <c r="K74" s="1088"/>
      <c r="L74" s="1089"/>
    </row>
    <row r="75" spans="1:58" ht="387" customHeight="1" x14ac:dyDescent="0.2">
      <c r="A75" s="1043" t="s">
        <v>235</v>
      </c>
      <c r="B75" s="1046" t="s">
        <v>551</v>
      </c>
      <c r="C75" s="1048" t="s">
        <v>142</v>
      </c>
      <c r="D75" s="1050" t="s">
        <v>10</v>
      </c>
      <c r="E75" s="1052" t="s">
        <v>9</v>
      </c>
      <c r="F75" s="1054" t="s">
        <v>13</v>
      </c>
      <c r="G75" s="1039">
        <v>25071</v>
      </c>
      <c r="H75" s="1039">
        <v>34833.599999999999</v>
      </c>
      <c r="I75" s="1039">
        <v>27456.799999999999</v>
      </c>
      <c r="J75" s="1039">
        <v>33725.199999999997</v>
      </c>
      <c r="K75" s="1039">
        <v>34066.400000000001</v>
      </c>
      <c r="L75" s="1041" t="s">
        <v>19</v>
      </c>
    </row>
    <row r="76" spans="1:58" ht="54.75" customHeight="1" x14ac:dyDescent="0.2">
      <c r="A76" s="1044"/>
      <c r="B76" s="1047"/>
      <c r="C76" s="1049"/>
      <c r="D76" s="1051"/>
      <c r="E76" s="1053"/>
      <c r="F76" s="1055"/>
      <c r="G76" s="1040"/>
      <c r="H76" s="1040"/>
      <c r="I76" s="1040"/>
      <c r="J76" s="1040"/>
      <c r="K76" s="1040"/>
      <c r="L76" s="1042"/>
    </row>
    <row r="77" spans="1:58" ht="114" customHeight="1" x14ac:dyDescent="0.2">
      <c r="A77" s="1044"/>
      <c r="B77" s="1056" t="s">
        <v>552</v>
      </c>
      <c r="C77" s="329" t="s">
        <v>255</v>
      </c>
      <c r="D77" s="330" t="s">
        <v>10</v>
      </c>
      <c r="E77" s="1058" t="s">
        <v>108</v>
      </c>
      <c r="F77" s="331" t="s">
        <v>13</v>
      </c>
      <c r="G77" s="332">
        <v>6007.7</v>
      </c>
      <c r="H77" s="333">
        <v>6938.9</v>
      </c>
      <c r="I77" s="333">
        <v>6879.2</v>
      </c>
      <c r="J77" s="333">
        <v>9202.5</v>
      </c>
      <c r="K77" s="874">
        <v>9635.7999999999993</v>
      </c>
      <c r="L77" s="1064" t="s">
        <v>144</v>
      </c>
    </row>
    <row r="78" spans="1:58" ht="165.75" customHeight="1" x14ac:dyDescent="0.45">
      <c r="A78" s="1044"/>
      <c r="B78" s="1057"/>
      <c r="C78" s="595" t="s">
        <v>422</v>
      </c>
      <c r="D78" s="1066">
        <v>2021</v>
      </c>
      <c r="E78" s="1059"/>
      <c r="F78" s="1054" t="s">
        <v>427</v>
      </c>
      <c r="G78" s="773">
        <f>G79+G80+G81+G82</f>
        <v>900</v>
      </c>
      <c r="H78" s="773">
        <f>H79+H80+H81+H82</f>
        <v>0</v>
      </c>
      <c r="I78" s="773">
        <f>I79+I80+I81+I82</f>
        <v>0</v>
      </c>
      <c r="J78" s="802">
        <f>J79+J80+J81+J82</f>
        <v>0</v>
      </c>
      <c r="K78" s="336">
        <f>K79+K80+K81+K82</f>
        <v>0</v>
      </c>
      <c r="L78" s="1065"/>
      <c r="N78" s="412"/>
    </row>
    <row r="79" spans="1:58" ht="51" customHeight="1" x14ac:dyDescent="0.2">
      <c r="A79" s="1044"/>
      <c r="B79" s="1057"/>
      <c r="C79" s="337" t="s">
        <v>423</v>
      </c>
      <c r="D79" s="1067"/>
      <c r="E79" s="1059"/>
      <c r="F79" s="1055"/>
      <c r="G79" s="321">
        <v>15</v>
      </c>
      <c r="H79" s="322">
        <v>0</v>
      </c>
      <c r="I79" s="322">
        <v>0</v>
      </c>
      <c r="J79" s="322">
        <v>0</v>
      </c>
      <c r="K79" s="338">
        <v>0</v>
      </c>
      <c r="L79" s="1065"/>
    </row>
    <row r="80" spans="1:58" ht="50.25" customHeight="1" x14ac:dyDescent="0.2">
      <c r="A80" s="1044"/>
      <c r="B80" s="1057"/>
      <c r="C80" s="337" t="s">
        <v>424</v>
      </c>
      <c r="D80" s="1067"/>
      <c r="E80" s="1059"/>
      <c r="F80" s="1055"/>
      <c r="G80" s="321">
        <v>15</v>
      </c>
      <c r="H80" s="322">
        <v>0</v>
      </c>
      <c r="I80" s="322">
        <v>0</v>
      </c>
      <c r="J80" s="322">
        <v>0</v>
      </c>
      <c r="K80" s="338">
        <v>0</v>
      </c>
      <c r="L80" s="1065"/>
    </row>
    <row r="81" spans="1:12" ht="36" customHeight="1" x14ac:dyDescent="0.2">
      <c r="A81" s="1044"/>
      <c r="B81" s="1057"/>
      <c r="C81" s="337" t="s">
        <v>425</v>
      </c>
      <c r="D81" s="1067"/>
      <c r="E81" s="1059"/>
      <c r="F81" s="1055"/>
      <c r="G81" s="321">
        <v>370</v>
      </c>
      <c r="H81" s="322">
        <v>0</v>
      </c>
      <c r="I81" s="322">
        <v>0</v>
      </c>
      <c r="J81" s="322">
        <v>0</v>
      </c>
      <c r="K81" s="338">
        <v>0</v>
      </c>
      <c r="L81" s="1065"/>
    </row>
    <row r="82" spans="1:12" ht="33" customHeight="1" x14ac:dyDescent="0.2">
      <c r="A82" s="1044"/>
      <c r="B82" s="1057"/>
      <c r="C82" s="327" t="s">
        <v>426</v>
      </c>
      <c r="D82" s="1068"/>
      <c r="E82" s="1060"/>
      <c r="F82" s="1069"/>
      <c r="G82" s="339">
        <v>500</v>
      </c>
      <c r="H82" s="339">
        <v>0</v>
      </c>
      <c r="I82" s="339">
        <v>0</v>
      </c>
      <c r="J82" s="339">
        <v>0</v>
      </c>
      <c r="K82" s="340">
        <v>0</v>
      </c>
      <c r="L82" s="1065"/>
    </row>
    <row r="83" spans="1:12" ht="82.5" customHeight="1" x14ac:dyDescent="0.2">
      <c r="A83" s="1044"/>
      <c r="B83" s="1061" t="s">
        <v>547</v>
      </c>
      <c r="C83" s="422" t="s">
        <v>545</v>
      </c>
      <c r="D83" s="1070" t="s">
        <v>440</v>
      </c>
      <c r="E83" s="1020" t="s">
        <v>460</v>
      </c>
      <c r="F83" s="1073" t="s">
        <v>411</v>
      </c>
      <c r="G83" s="351"/>
      <c r="H83" s="351">
        <v>6498.8</v>
      </c>
      <c r="I83" s="351">
        <v>8100</v>
      </c>
      <c r="J83" s="351">
        <f>10675.7-61.4</f>
        <v>10614.300000000001</v>
      </c>
      <c r="K83" s="352">
        <v>11001.3</v>
      </c>
      <c r="L83" s="1075" t="s">
        <v>459</v>
      </c>
    </row>
    <row r="84" spans="1:12" ht="53.25" customHeight="1" x14ac:dyDescent="0.2">
      <c r="A84" s="1044"/>
      <c r="B84" s="1062"/>
      <c r="C84" s="468" t="s">
        <v>546</v>
      </c>
      <c r="D84" s="1071"/>
      <c r="E84" s="1072"/>
      <c r="F84" s="1074"/>
      <c r="G84" s="351"/>
      <c r="H84" s="351"/>
      <c r="I84" s="328">
        <v>14</v>
      </c>
      <c r="J84" s="351"/>
      <c r="K84" s="352"/>
      <c r="L84" s="1076"/>
    </row>
    <row r="85" spans="1:12" ht="168" customHeight="1" x14ac:dyDescent="0.2">
      <c r="A85" s="1044"/>
      <c r="B85" s="1062"/>
      <c r="C85" s="786" t="s">
        <v>444</v>
      </c>
      <c r="D85" s="1071"/>
      <c r="E85" s="771" t="s">
        <v>461</v>
      </c>
      <c r="F85" s="1074"/>
      <c r="G85" s="351"/>
      <c r="H85" s="351"/>
      <c r="I85" s="351"/>
      <c r="J85" s="351"/>
      <c r="K85" s="352"/>
      <c r="L85" s="1076"/>
    </row>
    <row r="86" spans="1:12" ht="199.5" customHeight="1" x14ac:dyDescent="0.2">
      <c r="A86" s="1044"/>
      <c r="B86" s="1062"/>
      <c r="C86" s="422" t="s">
        <v>445</v>
      </c>
      <c r="D86" s="1071"/>
      <c r="E86" s="614" t="s">
        <v>462</v>
      </c>
      <c r="F86" s="1074"/>
      <c r="G86" s="351"/>
      <c r="H86" s="351"/>
      <c r="I86" s="351"/>
      <c r="J86" s="351"/>
      <c r="K86" s="352"/>
      <c r="L86" s="1077"/>
    </row>
    <row r="87" spans="1:12" ht="159" customHeight="1" x14ac:dyDescent="0.2">
      <c r="A87" s="1044"/>
      <c r="B87" s="775"/>
      <c r="C87" s="422" t="s">
        <v>446</v>
      </c>
      <c r="D87" s="1071"/>
      <c r="E87" s="614" t="s">
        <v>460</v>
      </c>
      <c r="F87" s="1074"/>
      <c r="G87" s="351"/>
      <c r="H87" s="351"/>
      <c r="I87" s="351"/>
      <c r="J87" s="351"/>
      <c r="K87" s="352"/>
      <c r="L87" s="1077"/>
    </row>
    <row r="88" spans="1:12" ht="183" customHeight="1" x14ac:dyDescent="0.2">
      <c r="A88" s="1044"/>
      <c r="B88" s="1079"/>
      <c r="C88" s="422" t="s">
        <v>612</v>
      </c>
      <c r="D88" s="1071"/>
      <c r="E88" s="1020" t="s">
        <v>614</v>
      </c>
      <c r="F88" s="1074"/>
      <c r="G88" s="328"/>
      <c r="H88" s="328"/>
      <c r="I88" s="328"/>
      <c r="J88" s="617">
        <f>J89</f>
        <v>72</v>
      </c>
      <c r="K88" s="618">
        <f>K89</f>
        <v>100.8</v>
      </c>
      <c r="L88" s="1077"/>
    </row>
    <row r="89" spans="1:12" ht="81" customHeight="1" x14ac:dyDescent="0.2">
      <c r="A89" s="1044"/>
      <c r="B89" s="1077"/>
      <c r="C89" s="616" t="s">
        <v>629</v>
      </c>
      <c r="D89" s="1071"/>
      <c r="E89" s="1021"/>
      <c r="F89" s="1074"/>
      <c r="G89" s="328"/>
      <c r="H89" s="328"/>
      <c r="I89" s="328"/>
      <c r="J89" s="328">
        <v>72</v>
      </c>
      <c r="K89" s="341">
        <v>100.8</v>
      </c>
      <c r="L89" s="1077"/>
    </row>
    <row r="90" spans="1:12" ht="199.5" customHeight="1" x14ac:dyDescent="0.2">
      <c r="A90" s="1044"/>
      <c r="B90" s="775"/>
      <c r="C90" s="422" t="s">
        <v>448</v>
      </c>
      <c r="D90" s="1071"/>
      <c r="E90" s="614" t="s">
        <v>464</v>
      </c>
      <c r="F90" s="1074"/>
      <c r="G90" s="328"/>
      <c r="H90" s="328"/>
      <c r="I90" s="328"/>
      <c r="J90" s="328"/>
      <c r="K90" s="341"/>
      <c r="L90" s="1077"/>
    </row>
    <row r="91" spans="1:12" ht="120" customHeight="1" x14ac:dyDescent="0.2">
      <c r="A91" s="1044"/>
      <c r="B91" s="775"/>
      <c r="C91" s="422" t="s">
        <v>449</v>
      </c>
      <c r="D91" s="1071"/>
      <c r="E91" s="614" t="s">
        <v>465</v>
      </c>
      <c r="F91" s="1074"/>
      <c r="G91" s="328"/>
      <c r="H91" s="328"/>
      <c r="I91" s="328"/>
      <c r="J91" s="328"/>
      <c r="K91" s="341"/>
      <c r="L91" s="1077"/>
    </row>
    <row r="92" spans="1:12" ht="136.5" customHeight="1" x14ac:dyDescent="0.2">
      <c r="A92" s="1044"/>
      <c r="B92" s="775"/>
      <c r="C92" s="422" t="s">
        <v>450</v>
      </c>
      <c r="D92" s="1071"/>
      <c r="E92" s="614" t="s">
        <v>466</v>
      </c>
      <c r="F92" s="1074"/>
      <c r="G92" s="328"/>
      <c r="H92" s="328"/>
      <c r="I92" s="328"/>
      <c r="J92" s="328"/>
      <c r="K92" s="341"/>
      <c r="L92" s="1077"/>
    </row>
    <row r="93" spans="1:12" ht="262.5" customHeight="1" x14ac:dyDescent="0.2">
      <c r="A93" s="1044"/>
      <c r="B93" s="775"/>
      <c r="C93" s="721" t="s">
        <v>451</v>
      </c>
      <c r="D93" s="1071"/>
      <c r="E93" s="722" t="s">
        <v>467</v>
      </c>
      <c r="F93" s="1074"/>
      <c r="G93" s="328"/>
      <c r="H93" s="328"/>
      <c r="I93" s="328"/>
      <c r="J93" s="328"/>
      <c r="K93" s="341"/>
      <c r="L93" s="1077"/>
    </row>
    <row r="94" spans="1:12" ht="178.5" customHeight="1" x14ac:dyDescent="0.2">
      <c r="A94" s="1044"/>
      <c r="B94" s="775"/>
      <c r="C94" s="721" t="s">
        <v>550</v>
      </c>
      <c r="D94" s="1071"/>
      <c r="E94" s="722" t="s">
        <v>468</v>
      </c>
      <c r="F94" s="1074"/>
      <c r="G94" s="351"/>
      <c r="H94" s="351"/>
      <c r="I94" s="351"/>
      <c r="J94" s="351"/>
      <c r="K94" s="352"/>
      <c r="L94" s="1077"/>
    </row>
    <row r="95" spans="1:12" ht="141.75" customHeight="1" x14ac:dyDescent="0.2">
      <c r="A95" s="1044"/>
      <c r="B95" s="775"/>
      <c r="C95" s="721" t="s">
        <v>475</v>
      </c>
      <c r="D95" s="1071"/>
      <c r="E95" s="722" t="s">
        <v>460</v>
      </c>
      <c r="F95" s="1074"/>
      <c r="G95" s="328"/>
      <c r="H95" s="328"/>
      <c r="I95" s="328"/>
      <c r="J95" s="328"/>
      <c r="K95" s="341"/>
      <c r="L95" s="1077"/>
    </row>
    <row r="96" spans="1:12" ht="227.25" customHeight="1" x14ac:dyDescent="0.2">
      <c r="A96" s="1044"/>
      <c r="B96" s="775"/>
      <c r="C96" s="807" t="s">
        <v>476</v>
      </c>
      <c r="D96" s="1071"/>
      <c r="E96" s="808" t="s">
        <v>469</v>
      </c>
      <c r="F96" s="1074"/>
      <c r="G96" s="342"/>
      <c r="H96" s="342"/>
      <c r="I96" s="342"/>
      <c r="J96" s="342"/>
      <c r="K96" s="343"/>
      <c r="L96" s="1078"/>
    </row>
    <row r="97" spans="1:13" ht="341.25" customHeight="1" x14ac:dyDescent="0.2">
      <c r="A97" s="1044"/>
      <c r="B97" s="775"/>
      <c r="C97" s="807" t="s">
        <v>529</v>
      </c>
      <c r="D97" s="1071"/>
      <c r="E97" s="788" t="s">
        <v>538</v>
      </c>
      <c r="F97" s="131" t="s">
        <v>611</v>
      </c>
      <c r="G97" s="342"/>
      <c r="H97" s="374">
        <v>88.4</v>
      </c>
      <c r="I97" s="574">
        <v>3455.2</v>
      </c>
      <c r="J97" s="374">
        <v>4945</v>
      </c>
      <c r="K97" s="538">
        <v>5689.8</v>
      </c>
      <c r="L97" s="746" t="s">
        <v>494</v>
      </c>
    </row>
    <row r="98" spans="1:13" ht="153" customHeight="1" x14ac:dyDescent="0.2">
      <c r="A98" s="1044"/>
      <c r="B98" s="775"/>
      <c r="C98" s="807" t="s">
        <v>618</v>
      </c>
      <c r="D98" s="1071"/>
      <c r="E98" s="788" t="s">
        <v>619</v>
      </c>
      <c r="F98" s="537" t="s">
        <v>411</v>
      </c>
      <c r="G98" s="342"/>
      <c r="H98" s="374"/>
      <c r="I98" s="574"/>
      <c r="J98" s="374">
        <v>310.3</v>
      </c>
      <c r="K98" s="538">
        <v>250</v>
      </c>
      <c r="L98" s="772" t="s">
        <v>620</v>
      </c>
    </row>
    <row r="99" spans="1:13" ht="88.5" customHeight="1" x14ac:dyDescent="0.2">
      <c r="A99" s="1044"/>
      <c r="B99" s="1061" t="s">
        <v>574</v>
      </c>
      <c r="C99" s="807" t="s">
        <v>576</v>
      </c>
      <c r="D99" s="1071"/>
      <c r="E99" s="788" t="s">
        <v>6</v>
      </c>
      <c r="F99" s="537" t="s">
        <v>109</v>
      </c>
      <c r="G99" s="342"/>
      <c r="H99" s="374"/>
      <c r="I99" s="574"/>
      <c r="J99" s="342"/>
      <c r="K99" s="343"/>
      <c r="L99" s="1022" t="s">
        <v>575</v>
      </c>
    </row>
    <row r="100" spans="1:13" ht="69.75" customHeight="1" x14ac:dyDescent="0.2">
      <c r="A100" s="1044"/>
      <c r="B100" s="1062"/>
      <c r="C100" s="807" t="s">
        <v>577</v>
      </c>
      <c r="D100" s="1071"/>
      <c r="E100" s="788" t="s">
        <v>6</v>
      </c>
      <c r="F100" s="537" t="s">
        <v>109</v>
      </c>
      <c r="G100" s="342"/>
      <c r="H100" s="374"/>
      <c r="I100" s="780"/>
      <c r="J100" s="342"/>
      <c r="K100" s="343"/>
      <c r="L100" s="1023"/>
    </row>
    <row r="101" spans="1:13" ht="108" customHeight="1" x14ac:dyDescent="0.2">
      <c r="A101" s="1044"/>
      <c r="B101" s="1062"/>
      <c r="C101" s="807" t="s">
        <v>578</v>
      </c>
      <c r="D101" s="1071"/>
      <c r="E101" s="788" t="s">
        <v>6</v>
      </c>
      <c r="F101" s="537" t="s">
        <v>109</v>
      </c>
      <c r="G101" s="342"/>
      <c r="H101" s="374"/>
      <c r="I101" s="780"/>
      <c r="J101" s="342"/>
      <c r="K101" s="343"/>
      <c r="L101" s="1023"/>
    </row>
    <row r="102" spans="1:13" ht="99" customHeight="1" x14ac:dyDescent="0.2">
      <c r="A102" s="1044"/>
      <c r="B102" s="1063"/>
      <c r="C102" s="807" t="s">
        <v>579</v>
      </c>
      <c r="D102" s="1071"/>
      <c r="E102" s="788" t="s">
        <v>6</v>
      </c>
      <c r="F102" s="537" t="s">
        <v>109</v>
      </c>
      <c r="G102" s="342"/>
      <c r="H102" s="374"/>
      <c r="I102" s="780"/>
      <c r="J102" s="342"/>
      <c r="K102" s="343"/>
      <c r="L102" s="1024"/>
    </row>
    <row r="103" spans="1:13" ht="42" customHeight="1" x14ac:dyDescent="0.2">
      <c r="A103" s="1045"/>
      <c r="B103" s="1025" t="s">
        <v>25</v>
      </c>
      <c r="C103" s="1025"/>
      <c r="D103" s="1025"/>
      <c r="E103" s="1025"/>
      <c r="F103" s="344"/>
      <c r="G103" s="228">
        <f>G75+G77+G78+G83+G94+G102+G97</f>
        <v>31978.7</v>
      </c>
      <c r="H103" s="228">
        <f t="shared" ref="H103:I103" si="5">H75+H77+H78+H83+H94+H102+H97</f>
        <v>48359.700000000004</v>
      </c>
      <c r="I103" s="228">
        <f t="shared" si="5"/>
        <v>45891.199999999997</v>
      </c>
      <c r="J103" s="838">
        <f>J75+J77+J78+J83+J94+J102+J97+J88+J98</f>
        <v>58869.3</v>
      </c>
      <c r="K103" s="838">
        <f>K75+K77+K78+K83+K94+K102+K97+K88+K98</f>
        <v>60744.100000000006</v>
      </c>
      <c r="L103" s="344"/>
      <c r="M103" s="383"/>
    </row>
    <row r="104" spans="1:13" ht="33" customHeight="1" x14ac:dyDescent="0.2">
      <c r="A104" s="1026" t="s">
        <v>363</v>
      </c>
      <c r="B104" s="1027"/>
      <c r="C104" s="1028"/>
      <c r="D104" s="1027"/>
      <c r="E104" s="1027"/>
      <c r="F104" s="1027"/>
      <c r="G104" s="1027"/>
      <c r="H104" s="1027"/>
      <c r="I104" s="1027"/>
      <c r="J104" s="1027"/>
      <c r="K104" s="1027"/>
      <c r="L104" s="1029"/>
    </row>
    <row r="105" spans="1:13" ht="165.75" customHeight="1" x14ac:dyDescent="0.2">
      <c r="A105" s="931" t="s">
        <v>236</v>
      </c>
      <c r="B105" s="1030" t="s">
        <v>399</v>
      </c>
      <c r="C105" s="434" t="s">
        <v>628</v>
      </c>
      <c r="D105" s="1033" t="s">
        <v>10</v>
      </c>
      <c r="E105" s="1036" t="s">
        <v>406</v>
      </c>
      <c r="F105" s="953" t="s">
        <v>13</v>
      </c>
      <c r="G105" s="44">
        <f>G106+G107+G108+G109+G110+G113</f>
        <v>104.3</v>
      </c>
      <c r="H105" s="44">
        <v>184.3</v>
      </c>
      <c r="I105" s="44">
        <v>0</v>
      </c>
      <c r="J105" s="44">
        <v>93.4</v>
      </c>
      <c r="K105" s="44">
        <v>102.3</v>
      </c>
      <c r="L105" s="893" t="s">
        <v>357</v>
      </c>
    </row>
    <row r="106" spans="1:13" ht="30" customHeight="1" x14ac:dyDescent="0.2">
      <c r="A106" s="932"/>
      <c r="B106" s="1031"/>
      <c r="C106" s="720" t="s">
        <v>453</v>
      </c>
      <c r="D106" s="1034"/>
      <c r="E106" s="1037"/>
      <c r="F106" s="1016"/>
      <c r="G106" s="347">
        <v>14.1</v>
      </c>
      <c r="H106" s="347">
        <v>0</v>
      </c>
      <c r="I106" s="347">
        <v>0</v>
      </c>
      <c r="J106" s="347">
        <v>0</v>
      </c>
      <c r="K106" s="347">
        <v>0</v>
      </c>
      <c r="L106" s="919"/>
    </row>
    <row r="107" spans="1:13" ht="31.5" customHeight="1" x14ac:dyDescent="0.2">
      <c r="A107" s="932"/>
      <c r="B107" s="1031"/>
      <c r="C107" s="720" t="s">
        <v>454</v>
      </c>
      <c r="D107" s="1034"/>
      <c r="E107" s="1037"/>
      <c r="F107" s="1016"/>
      <c r="G107" s="347">
        <v>14</v>
      </c>
      <c r="H107" s="347">
        <v>0</v>
      </c>
      <c r="I107" s="347">
        <v>0</v>
      </c>
      <c r="J107" s="347">
        <v>0</v>
      </c>
      <c r="K107" s="347">
        <v>0</v>
      </c>
      <c r="L107" s="919"/>
    </row>
    <row r="108" spans="1:13" ht="27.75" customHeight="1" x14ac:dyDescent="0.2">
      <c r="A108" s="932"/>
      <c r="B108" s="1031"/>
      <c r="C108" s="720" t="s">
        <v>455</v>
      </c>
      <c r="D108" s="1034"/>
      <c r="E108" s="1037"/>
      <c r="F108" s="1016"/>
      <c r="G108" s="347">
        <v>14.2</v>
      </c>
      <c r="H108" s="347">
        <v>0</v>
      </c>
      <c r="I108" s="347">
        <v>0</v>
      </c>
      <c r="J108" s="347">
        <v>0</v>
      </c>
      <c r="K108" s="347">
        <v>0</v>
      </c>
      <c r="L108" s="919"/>
    </row>
    <row r="109" spans="1:13" ht="14.25" customHeight="1" x14ac:dyDescent="0.2">
      <c r="A109" s="932"/>
      <c r="B109" s="1031"/>
      <c r="C109" s="345" t="s">
        <v>456</v>
      </c>
      <c r="D109" s="1034"/>
      <c r="E109" s="1037"/>
      <c r="F109" s="1016"/>
      <c r="G109" s="347">
        <v>25</v>
      </c>
      <c r="H109" s="347">
        <v>0</v>
      </c>
      <c r="I109" s="347">
        <v>0</v>
      </c>
      <c r="J109" s="347">
        <v>0</v>
      </c>
      <c r="K109" s="347">
        <v>0</v>
      </c>
      <c r="L109" s="919"/>
    </row>
    <row r="110" spans="1:13" ht="33" customHeight="1" x14ac:dyDescent="0.2">
      <c r="A110" s="932"/>
      <c r="B110" s="1031"/>
      <c r="C110" s="345" t="s">
        <v>457</v>
      </c>
      <c r="D110" s="1034"/>
      <c r="E110" s="1037"/>
      <c r="F110" s="1016"/>
      <c r="G110" s="347">
        <v>29.3</v>
      </c>
      <c r="H110" s="347">
        <v>0</v>
      </c>
      <c r="I110" s="347">
        <v>0</v>
      </c>
      <c r="J110" s="347">
        <v>18.7</v>
      </c>
      <c r="K110" s="347">
        <v>0</v>
      </c>
      <c r="L110" s="919"/>
    </row>
    <row r="111" spans="1:13" ht="30.75" customHeight="1" x14ac:dyDescent="0.2">
      <c r="A111" s="932"/>
      <c r="B111" s="1031"/>
      <c r="C111" s="789" t="s">
        <v>458</v>
      </c>
      <c r="D111" s="1034"/>
      <c r="E111" s="1037"/>
      <c r="F111" s="1016"/>
      <c r="G111" s="347">
        <v>7.7</v>
      </c>
      <c r="H111" s="347">
        <v>0</v>
      </c>
      <c r="I111" s="347">
        <v>0</v>
      </c>
      <c r="J111" s="347">
        <v>18.600000000000001</v>
      </c>
      <c r="K111" s="347">
        <v>0</v>
      </c>
      <c r="L111" s="919"/>
    </row>
    <row r="112" spans="1:13" ht="46.5" customHeight="1" x14ac:dyDescent="0.2">
      <c r="A112" s="932"/>
      <c r="B112" s="1031"/>
      <c r="C112" s="720" t="s">
        <v>621</v>
      </c>
      <c r="D112" s="1034"/>
      <c r="E112" s="1037"/>
      <c r="F112" s="1016"/>
      <c r="G112" s="347">
        <v>0</v>
      </c>
      <c r="H112" s="347">
        <v>0</v>
      </c>
      <c r="I112" s="347">
        <v>0</v>
      </c>
      <c r="J112" s="347">
        <v>37.200000000000003</v>
      </c>
      <c r="K112" s="347">
        <v>0</v>
      </c>
      <c r="L112" s="919"/>
    </row>
    <row r="113" spans="1:13" ht="15" customHeight="1" x14ac:dyDescent="0.2">
      <c r="A113" s="932"/>
      <c r="B113" s="1032"/>
      <c r="C113" s="346" t="s">
        <v>622</v>
      </c>
      <c r="D113" s="1035"/>
      <c r="E113" s="1038"/>
      <c r="F113" s="954"/>
      <c r="G113" s="347">
        <v>7.7</v>
      </c>
      <c r="H113" s="347">
        <v>0</v>
      </c>
      <c r="I113" s="347">
        <v>0</v>
      </c>
      <c r="J113" s="347">
        <v>18.7</v>
      </c>
      <c r="K113" s="347">
        <v>0</v>
      </c>
      <c r="L113" s="894"/>
    </row>
    <row r="114" spans="1:13" ht="134.25" customHeight="1" x14ac:dyDescent="0.2">
      <c r="A114" s="932"/>
      <c r="B114" s="787" t="s">
        <v>378</v>
      </c>
      <c r="C114" s="799" t="s">
        <v>379</v>
      </c>
      <c r="D114" s="735" t="s">
        <v>10</v>
      </c>
      <c r="E114" s="788" t="s">
        <v>380</v>
      </c>
      <c r="F114" s="738" t="s">
        <v>13</v>
      </c>
      <c r="G114" s="50">
        <v>0</v>
      </c>
      <c r="H114" s="50">
        <v>10</v>
      </c>
      <c r="I114" s="50">
        <v>0</v>
      </c>
      <c r="J114" s="123">
        <v>0</v>
      </c>
      <c r="K114" s="123">
        <v>0</v>
      </c>
      <c r="L114" s="719" t="s">
        <v>381</v>
      </c>
    </row>
    <row r="115" spans="1:13" ht="360.75" customHeight="1" x14ac:dyDescent="0.2">
      <c r="A115" s="932"/>
      <c r="B115" s="751" t="s">
        <v>261</v>
      </c>
      <c r="C115" s="800" t="s">
        <v>632</v>
      </c>
      <c r="D115" s="752" t="s">
        <v>10</v>
      </c>
      <c r="E115" s="180" t="s">
        <v>386</v>
      </c>
      <c r="F115" s="759" t="s">
        <v>13</v>
      </c>
      <c r="G115" s="55">
        <v>39.799999999999997</v>
      </c>
      <c r="H115" s="55">
        <v>80</v>
      </c>
      <c r="I115" s="561">
        <v>25</v>
      </c>
      <c r="J115" s="561">
        <v>50</v>
      </c>
      <c r="K115" s="561">
        <v>50</v>
      </c>
      <c r="L115" s="285" t="s">
        <v>385</v>
      </c>
    </row>
    <row r="116" spans="1:13" ht="127.5" customHeight="1" x14ac:dyDescent="0.2">
      <c r="A116" s="932"/>
      <c r="B116" s="949" t="s">
        <v>145</v>
      </c>
      <c r="C116" s="53" t="s">
        <v>146</v>
      </c>
      <c r="D116" s="752" t="s">
        <v>10</v>
      </c>
      <c r="E116" s="596" t="s">
        <v>32</v>
      </c>
      <c r="F116" s="759" t="s">
        <v>33</v>
      </c>
      <c r="G116" s="55"/>
      <c r="H116" s="55"/>
      <c r="I116" s="55"/>
      <c r="J116" s="561"/>
      <c r="K116" s="841"/>
      <c r="L116" s="759" t="s">
        <v>17</v>
      </c>
      <c r="M116" s="2"/>
    </row>
    <row r="117" spans="1:13" ht="175.5" customHeight="1" x14ac:dyDescent="0.2">
      <c r="A117" s="932"/>
      <c r="B117" s="950"/>
      <c r="C117" s="53" t="s">
        <v>147</v>
      </c>
      <c r="D117" s="752" t="s">
        <v>10</v>
      </c>
      <c r="E117" s="238" t="s">
        <v>393</v>
      </c>
      <c r="F117" s="285" t="s">
        <v>30</v>
      </c>
      <c r="G117" s="55"/>
      <c r="H117" s="55"/>
      <c r="I117" s="55"/>
      <c r="J117" s="561"/>
      <c r="K117" s="841"/>
      <c r="L117" s="759" t="s">
        <v>392</v>
      </c>
      <c r="M117" s="2"/>
    </row>
    <row r="118" spans="1:13" ht="302.25" customHeight="1" x14ac:dyDescent="0.2">
      <c r="A118" s="932"/>
      <c r="B118" s="304" t="s">
        <v>274</v>
      </c>
      <c r="C118" s="585" t="s">
        <v>388</v>
      </c>
      <c r="D118" s="752" t="s">
        <v>10</v>
      </c>
      <c r="E118" s="596" t="s">
        <v>389</v>
      </c>
      <c r="F118" s="285" t="s">
        <v>30</v>
      </c>
      <c r="G118" s="55"/>
      <c r="H118" s="55"/>
      <c r="I118" s="55"/>
      <c r="J118" s="561"/>
      <c r="K118" s="841"/>
      <c r="L118" s="759" t="s">
        <v>35</v>
      </c>
      <c r="M118" s="2"/>
    </row>
    <row r="119" spans="1:13" ht="129.75" customHeight="1" x14ac:dyDescent="0.2">
      <c r="A119" s="932"/>
      <c r="B119" s="69"/>
      <c r="C119" s="585" t="s">
        <v>269</v>
      </c>
      <c r="D119" s="752" t="s">
        <v>10</v>
      </c>
      <c r="E119" s="722" t="s">
        <v>390</v>
      </c>
      <c r="F119" s="41" t="s">
        <v>13</v>
      </c>
      <c r="G119" s="55">
        <v>0</v>
      </c>
      <c r="H119" s="55">
        <v>100</v>
      </c>
      <c r="I119" s="561">
        <v>0</v>
      </c>
      <c r="J119" s="561">
        <v>1000</v>
      </c>
      <c r="K119" s="561">
        <v>2000</v>
      </c>
      <c r="L119" s="738" t="s">
        <v>20</v>
      </c>
      <c r="M119" s="2"/>
    </row>
    <row r="120" spans="1:13" ht="158.25" customHeight="1" x14ac:dyDescent="0.2">
      <c r="A120" s="932"/>
      <c r="B120" s="751" t="s">
        <v>279</v>
      </c>
      <c r="C120" s="721" t="s">
        <v>394</v>
      </c>
      <c r="D120" s="752" t="s">
        <v>10</v>
      </c>
      <c r="E120" s="722" t="s">
        <v>391</v>
      </c>
      <c r="F120" s="285" t="s">
        <v>30</v>
      </c>
      <c r="G120" s="55"/>
      <c r="H120" s="55"/>
      <c r="I120" s="55"/>
      <c r="J120" s="561"/>
      <c r="K120" s="841"/>
      <c r="L120" s="759" t="s">
        <v>34</v>
      </c>
      <c r="M120" s="2"/>
    </row>
    <row r="121" spans="1:13" ht="30" customHeight="1" x14ac:dyDescent="0.2">
      <c r="A121" s="979"/>
      <c r="B121" s="777" t="s">
        <v>25</v>
      </c>
      <c r="C121" s="70"/>
      <c r="D121" s="70"/>
      <c r="E121" s="770"/>
      <c r="F121" s="41"/>
      <c r="G121" s="59">
        <f>G120+G119+G118+G117+G116+G115+G114+G105</f>
        <v>144.1</v>
      </c>
      <c r="H121" s="59">
        <f t="shared" ref="H121:K121" si="6">H120+H119+H118+H117+H116+H115+H114+H105</f>
        <v>374.3</v>
      </c>
      <c r="I121" s="59">
        <f t="shared" si="6"/>
        <v>25</v>
      </c>
      <c r="J121" s="837">
        <f t="shared" si="6"/>
        <v>1143.4000000000001</v>
      </c>
      <c r="K121" s="837">
        <f t="shared" si="6"/>
        <v>2152.3000000000002</v>
      </c>
      <c r="L121" s="759"/>
      <c r="M121" s="384">
        <f>G121+H121+I121+J121+K121</f>
        <v>3839.1000000000004</v>
      </c>
    </row>
    <row r="122" spans="1:13" ht="65.25" customHeight="1" x14ac:dyDescent="0.2">
      <c r="A122" s="1014" t="s">
        <v>143</v>
      </c>
      <c r="B122" s="1014"/>
      <c r="C122" s="1014"/>
      <c r="D122" s="1014"/>
      <c r="E122" s="1014"/>
      <c r="F122" s="1014"/>
      <c r="G122" s="1014"/>
      <c r="H122" s="1014"/>
      <c r="I122" s="1014"/>
      <c r="J122" s="1014"/>
      <c r="K122" s="1014"/>
      <c r="L122" s="1014"/>
    </row>
    <row r="123" spans="1:13" ht="363" customHeight="1" x14ac:dyDescent="0.2">
      <c r="A123" s="980" t="s">
        <v>233</v>
      </c>
      <c r="B123" s="961" t="s">
        <v>148</v>
      </c>
      <c r="C123" s="53" t="s">
        <v>149</v>
      </c>
      <c r="D123" s="752" t="s">
        <v>10</v>
      </c>
      <c r="E123" s="461" t="s">
        <v>300</v>
      </c>
      <c r="F123" s="41" t="s">
        <v>270</v>
      </c>
      <c r="G123" s="55"/>
      <c r="H123" s="62"/>
      <c r="I123" s="62"/>
      <c r="J123" s="62"/>
      <c r="K123" s="841"/>
      <c r="L123" s="783" t="s">
        <v>157</v>
      </c>
    </row>
    <row r="124" spans="1:13" ht="135" customHeight="1" x14ac:dyDescent="0.2">
      <c r="A124" s="980"/>
      <c r="B124" s="961"/>
      <c r="C124" s="53" t="s">
        <v>150</v>
      </c>
      <c r="D124" s="752" t="s">
        <v>10</v>
      </c>
      <c r="E124" s="753" t="s">
        <v>76</v>
      </c>
      <c r="F124" s="41" t="s">
        <v>33</v>
      </c>
      <c r="G124" s="55"/>
      <c r="H124" s="62"/>
      <c r="I124" s="62"/>
      <c r="J124" s="62"/>
      <c r="K124" s="841"/>
      <c r="L124" s="759" t="s">
        <v>95</v>
      </c>
    </row>
    <row r="125" spans="1:13" ht="356.25" customHeight="1" x14ac:dyDescent="0.2">
      <c r="A125" s="980"/>
      <c r="B125" s="751" t="s">
        <v>284</v>
      </c>
      <c r="C125" s="60" t="s">
        <v>151</v>
      </c>
      <c r="D125" s="752" t="s">
        <v>10</v>
      </c>
      <c r="E125" s="752" t="s">
        <v>77</v>
      </c>
      <c r="F125" s="277" t="s">
        <v>30</v>
      </c>
      <c r="G125" s="55"/>
      <c r="H125" s="62"/>
      <c r="I125" s="62"/>
      <c r="J125" s="62"/>
      <c r="K125" s="841"/>
      <c r="L125" s="759" t="s">
        <v>94</v>
      </c>
    </row>
    <row r="126" spans="1:13" ht="297" customHeight="1" x14ac:dyDescent="0.2">
      <c r="A126" s="980"/>
      <c r="B126" s="751" t="s">
        <v>152</v>
      </c>
      <c r="C126" s="280" t="s">
        <v>280</v>
      </c>
      <c r="D126" s="752" t="s">
        <v>10</v>
      </c>
      <c r="E126" s="752" t="s">
        <v>78</v>
      </c>
      <c r="F126" s="41" t="s">
        <v>33</v>
      </c>
      <c r="G126" s="55"/>
      <c r="H126" s="62"/>
      <c r="I126" s="62"/>
      <c r="J126" s="62"/>
      <c r="K126" s="841"/>
      <c r="L126" s="759" t="s">
        <v>96</v>
      </c>
    </row>
    <row r="127" spans="1:13" ht="287.25" customHeight="1" x14ac:dyDescent="0.2">
      <c r="A127" s="980"/>
      <c r="B127" s="751" t="s">
        <v>153</v>
      </c>
      <c r="C127" s="585" t="s">
        <v>154</v>
      </c>
      <c r="D127" s="752" t="s">
        <v>10</v>
      </c>
      <c r="E127" s="752" t="s">
        <v>78</v>
      </c>
      <c r="F127" s="41" t="s">
        <v>33</v>
      </c>
      <c r="G127" s="55"/>
      <c r="H127" s="62"/>
      <c r="I127" s="62"/>
      <c r="J127" s="62"/>
      <c r="K127" s="841"/>
      <c r="L127" s="759" t="s">
        <v>36</v>
      </c>
    </row>
    <row r="128" spans="1:13" ht="149.25" customHeight="1" x14ac:dyDescent="0.2">
      <c r="A128" s="980"/>
      <c r="B128" s="961" t="s">
        <v>281</v>
      </c>
      <c r="C128" s="747" t="s">
        <v>155</v>
      </c>
      <c r="D128" s="752" t="s">
        <v>10</v>
      </c>
      <c r="E128" s="752" t="s">
        <v>78</v>
      </c>
      <c r="F128" s="41" t="s">
        <v>33</v>
      </c>
      <c r="G128" s="55"/>
      <c r="H128" s="62"/>
      <c r="I128" s="62"/>
      <c r="J128" s="62"/>
      <c r="K128" s="841"/>
      <c r="L128" s="759" t="s">
        <v>97</v>
      </c>
    </row>
    <row r="129" spans="1:13" ht="155.25" customHeight="1" x14ac:dyDescent="0.2">
      <c r="A129" s="980"/>
      <c r="B129" s="961"/>
      <c r="C129" s="53" t="s">
        <v>227</v>
      </c>
      <c r="D129" s="752" t="s">
        <v>10</v>
      </c>
      <c r="E129" s="752" t="s">
        <v>78</v>
      </c>
      <c r="F129" s="41" t="s">
        <v>33</v>
      </c>
      <c r="G129" s="55"/>
      <c r="H129" s="62"/>
      <c r="I129" s="62"/>
      <c r="J129" s="62"/>
      <c r="K129" s="841"/>
      <c r="L129" s="759" t="s">
        <v>98</v>
      </c>
    </row>
    <row r="130" spans="1:13" ht="195" customHeight="1" x14ac:dyDescent="0.2">
      <c r="A130" s="980"/>
      <c r="B130" s="961"/>
      <c r="C130" s="53" t="s">
        <v>226</v>
      </c>
      <c r="D130" s="752" t="s">
        <v>10</v>
      </c>
      <c r="E130" s="752" t="s">
        <v>78</v>
      </c>
      <c r="F130" s="41" t="s">
        <v>33</v>
      </c>
      <c r="G130" s="55"/>
      <c r="H130" s="62"/>
      <c r="I130" s="62"/>
      <c r="J130" s="62"/>
      <c r="K130" s="841"/>
      <c r="L130" s="759" t="s">
        <v>37</v>
      </c>
    </row>
    <row r="131" spans="1:13" ht="254.25" customHeight="1" x14ac:dyDescent="0.2">
      <c r="A131" s="980"/>
      <c r="B131" s="961"/>
      <c r="C131" s="53" t="s">
        <v>156</v>
      </c>
      <c r="D131" s="752" t="s">
        <v>10</v>
      </c>
      <c r="E131" s="752" t="s">
        <v>285</v>
      </c>
      <c r="F131" s="41" t="s">
        <v>33</v>
      </c>
      <c r="G131" s="55"/>
      <c r="H131" s="62"/>
      <c r="I131" s="62"/>
      <c r="J131" s="62"/>
      <c r="K131" s="841"/>
      <c r="L131" s="759" t="s">
        <v>37</v>
      </c>
    </row>
    <row r="132" spans="1:13" ht="351.75" customHeight="1" x14ac:dyDescent="0.2">
      <c r="A132" s="980"/>
      <c r="B132" s="751" t="s">
        <v>633</v>
      </c>
      <c r="C132" s="585" t="s">
        <v>282</v>
      </c>
      <c r="D132" s="752" t="s">
        <v>10</v>
      </c>
      <c r="E132" s="752" t="s">
        <v>38</v>
      </c>
      <c r="F132" s="277" t="s">
        <v>30</v>
      </c>
      <c r="G132" s="55"/>
      <c r="H132" s="62"/>
      <c r="I132" s="62"/>
      <c r="J132" s="62"/>
      <c r="K132" s="841"/>
      <c r="L132" s="759" t="s">
        <v>99</v>
      </c>
    </row>
    <row r="133" spans="1:13" ht="409.5" customHeight="1" x14ac:dyDescent="0.2">
      <c r="A133" s="980"/>
      <c r="B133" s="751" t="s">
        <v>307</v>
      </c>
      <c r="C133" s="53" t="s">
        <v>283</v>
      </c>
      <c r="D133" s="752" t="s">
        <v>10</v>
      </c>
      <c r="E133" s="752" t="s">
        <v>39</v>
      </c>
      <c r="F133" s="584" t="s">
        <v>40</v>
      </c>
      <c r="G133" s="55"/>
      <c r="H133" s="62"/>
      <c r="I133" s="87"/>
      <c r="J133" s="62"/>
      <c r="K133" s="841"/>
      <c r="L133" s="759" t="s">
        <v>100</v>
      </c>
    </row>
    <row r="134" spans="1:13" ht="166.5" customHeight="1" x14ac:dyDescent="0.2">
      <c r="A134" s="980"/>
      <c r="B134" s="977" t="s">
        <v>599</v>
      </c>
      <c r="C134" s="605" t="s">
        <v>606</v>
      </c>
      <c r="D134" s="953" t="s">
        <v>10</v>
      </c>
      <c r="E134" s="1017" t="s">
        <v>600</v>
      </c>
      <c r="F134" s="608" t="s">
        <v>109</v>
      </c>
      <c r="G134" s="597"/>
      <c r="H134" s="599"/>
      <c r="I134" s="599"/>
      <c r="J134" s="599"/>
      <c r="K134" s="842"/>
      <c r="L134" s="1005" t="s">
        <v>601</v>
      </c>
    </row>
    <row r="135" spans="1:13" ht="118.5" customHeight="1" x14ac:dyDescent="0.2">
      <c r="A135" s="980"/>
      <c r="B135" s="1015"/>
      <c r="C135" s="280" t="s">
        <v>605</v>
      </c>
      <c r="D135" s="1016"/>
      <c r="E135" s="1018"/>
      <c r="F135" s="608" t="s">
        <v>109</v>
      </c>
      <c r="G135" s="603"/>
      <c r="H135" s="87"/>
      <c r="I135" s="87"/>
      <c r="J135" s="87"/>
      <c r="K135" s="843"/>
      <c r="L135" s="1006"/>
    </row>
    <row r="136" spans="1:13" ht="169.5" customHeight="1" x14ac:dyDescent="0.2">
      <c r="A136" s="980"/>
      <c r="B136" s="978"/>
      <c r="C136" s="606" t="s">
        <v>607</v>
      </c>
      <c r="D136" s="954"/>
      <c r="E136" s="1019"/>
      <c r="F136" s="608" t="s">
        <v>109</v>
      </c>
      <c r="G136" s="598"/>
      <c r="H136" s="600"/>
      <c r="I136" s="600"/>
      <c r="J136" s="600"/>
      <c r="K136" s="844"/>
      <c r="L136" s="1007"/>
    </row>
    <row r="137" spans="1:13" ht="182.25" customHeight="1" x14ac:dyDescent="0.2">
      <c r="A137" s="980"/>
      <c r="B137" s="949" t="s">
        <v>602</v>
      </c>
      <c r="C137" s="611" t="s">
        <v>608</v>
      </c>
      <c r="D137" s="953" t="s">
        <v>10</v>
      </c>
      <c r="E137" s="1005" t="s">
        <v>604</v>
      </c>
      <c r="F137" s="608" t="s">
        <v>109</v>
      </c>
      <c r="G137" s="597"/>
      <c r="H137" s="599"/>
      <c r="I137" s="599"/>
      <c r="J137" s="599"/>
      <c r="K137" s="842"/>
      <c r="L137" s="1005" t="s">
        <v>603</v>
      </c>
    </row>
    <row r="138" spans="1:13" ht="387.75" customHeight="1" x14ac:dyDescent="0.2">
      <c r="A138" s="980"/>
      <c r="B138" s="976"/>
      <c r="C138" s="612" t="s">
        <v>609</v>
      </c>
      <c r="D138" s="1016"/>
      <c r="E138" s="1006"/>
      <c r="F138" s="609" t="s">
        <v>109</v>
      </c>
      <c r="G138" s="603"/>
      <c r="H138" s="87"/>
      <c r="I138" s="87"/>
      <c r="J138" s="87"/>
      <c r="K138" s="843"/>
      <c r="L138" s="1006"/>
    </row>
    <row r="139" spans="1:13" ht="244.5" customHeight="1" x14ac:dyDescent="0.2">
      <c r="A139" s="980"/>
      <c r="B139" s="950"/>
      <c r="C139" s="611" t="s">
        <v>610</v>
      </c>
      <c r="D139" s="954"/>
      <c r="E139" s="1007"/>
      <c r="F139" s="609" t="s">
        <v>109</v>
      </c>
      <c r="G139" s="581"/>
      <c r="H139" s="582"/>
      <c r="I139" s="582"/>
      <c r="J139" s="582"/>
      <c r="K139" s="845"/>
      <c r="L139" s="1007"/>
    </row>
    <row r="140" spans="1:13" ht="31.5" customHeight="1" x14ac:dyDescent="0.2">
      <c r="A140" s="980"/>
      <c r="B140" s="777" t="s">
        <v>25</v>
      </c>
      <c r="C140" s="280"/>
      <c r="D140" s="759"/>
      <c r="E140" s="759"/>
      <c r="F140" s="41"/>
      <c r="G140" s="59">
        <f>G133+G132+G131+G130+G129+G128+G127+G126+G125+G124+G123</f>
        <v>0</v>
      </c>
      <c r="H140" s="59">
        <f>H133+H132+H131+H130+H129+H128+H127+H126+H125+H124+H123</f>
        <v>0</v>
      </c>
      <c r="I140" s="59">
        <f>I133+I132+I131+I130+I129+I128+I127+I126+I125+I124+I123</f>
        <v>0</v>
      </c>
      <c r="J140" s="837">
        <f>J133+J132+J131+J130+J129+J128+J127+J126+J125+J124+J123</f>
        <v>0</v>
      </c>
      <c r="K140" s="837">
        <f>K133+K132+K131+K130+K129+K128+K127+K126+K125+K124+K123</f>
        <v>0</v>
      </c>
      <c r="L140" s="759"/>
      <c r="M140" s="383"/>
    </row>
    <row r="141" spans="1:13" ht="35.25" customHeight="1" x14ac:dyDescent="0.2">
      <c r="A141" s="1008" t="s">
        <v>137</v>
      </c>
      <c r="B141" s="1009"/>
      <c r="C141" s="1009"/>
      <c r="D141" s="1009"/>
      <c r="E141" s="1009"/>
      <c r="F141" s="1009"/>
      <c r="G141" s="1009"/>
      <c r="H141" s="1009"/>
      <c r="I141" s="1009"/>
      <c r="J141" s="1009"/>
      <c r="K141" s="1009"/>
      <c r="L141" s="1009"/>
    </row>
    <row r="142" spans="1:13" ht="216" customHeight="1" x14ac:dyDescent="0.2">
      <c r="A142" s="931" t="s">
        <v>237</v>
      </c>
      <c r="B142" s="961" t="s">
        <v>158</v>
      </c>
      <c r="C142" s="751" t="s">
        <v>159</v>
      </c>
      <c r="D142" s="757" t="s">
        <v>10</v>
      </c>
      <c r="E142" s="757" t="s">
        <v>499</v>
      </c>
      <c r="F142" s="349" t="s">
        <v>30</v>
      </c>
      <c r="G142" s="757"/>
      <c r="H142" s="757"/>
      <c r="I142" s="757"/>
      <c r="J142" s="803"/>
      <c r="K142" s="803"/>
      <c r="L142" s="607" t="s">
        <v>41</v>
      </c>
    </row>
    <row r="143" spans="1:13" ht="341.25" customHeight="1" x14ac:dyDescent="0.2">
      <c r="A143" s="932"/>
      <c r="B143" s="961"/>
      <c r="C143" s="430" t="s">
        <v>160</v>
      </c>
      <c r="D143" s="757" t="s">
        <v>10</v>
      </c>
      <c r="E143" s="757" t="s">
        <v>498</v>
      </c>
      <c r="F143" s="349" t="s">
        <v>30</v>
      </c>
      <c r="G143" s="91"/>
      <c r="H143" s="91"/>
      <c r="I143" s="91"/>
      <c r="J143" s="846"/>
      <c r="K143" s="846"/>
      <c r="L143" s="783" t="s">
        <v>42</v>
      </c>
    </row>
    <row r="144" spans="1:13" ht="328.5" customHeight="1" x14ac:dyDescent="0.2">
      <c r="A144" s="932"/>
      <c r="B144" s="961"/>
      <c r="C144" s="756" t="s">
        <v>161</v>
      </c>
      <c r="D144" s="757" t="s">
        <v>10</v>
      </c>
      <c r="E144" s="783" t="s">
        <v>498</v>
      </c>
      <c r="F144" s="349" t="s">
        <v>30</v>
      </c>
      <c r="G144" s="757"/>
      <c r="H144" s="757"/>
      <c r="I144" s="757"/>
      <c r="J144" s="803"/>
      <c r="K144" s="803"/>
      <c r="L144" s="783" t="s">
        <v>43</v>
      </c>
    </row>
    <row r="145" spans="1:12" ht="246" customHeight="1" x14ac:dyDescent="0.2">
      <c r="A145" s="932"/>
      <c r="B145" s="961"/>
      <c r="C145" s="760" t="s">
        <v>496</v>
      </c>
      <c r="D145" s="757" t="s">
        <v>10</v>
      </c>
      <c r="E145" s="757" t="s">
        <v>497</v>
      </c>
      <c r="F145" s="349" t="s">
        <v>30</v>
      </c>
      <c r="G145" s="757"/>
      <c r="H145" s="757"/>
      <c r="I145" s="757"/>
      <c r="J145" s="803"/>
      <c r="K145" s="803"/>
      <c r="L145" s="783" t="s">
        <v>44</v>
      </c>
    </row>
    <row r="146" spans="1:12" ht="260.25" customHeight="1" x14ac:dyDescent="0.35">
      <c r="A146" s="932"/>
      <c r="B146" s="751" t="s">
        <v>162</v>
      </c>
      <c r="C146" s="751" t="s">
        <v>163</v>
      </c>
      <c r="D146" s="757" t="s">
        <v>10</v>
      </c>
      <c r="E146" s="757" t="s">
        <v>499</v>
      </c>
      <c r="F146" s="349" t="s">
        <v>30</v>
      </c>
      <c r="G146" s="757"/>
      <c r="H146" s="757"/>
      <c r="I146" s="757"/>
      <c r="J146" s="803"/>
      <c r="K146" s="803"/>
      <c r="L146" s="586" t="s">
        <v>45</v>
      </c>
    </row>
    <row r="147" spans="1:12" ht="254.25" customHeight="1" x14ac:dyDescent="0.2">
      <c r="A147" s="932"/>
      <c r="B147" s="990" t="s">
        <v>164</v>
      </c>
      <c r="C147" s="751" t="s">
        <v>165</v>
      </c>
      <c r="D147" s="757" t="s">
        <v>10</v>
      </c>
      <c r="E147" s="757" t="s">
        <v>500</v>
      </c>
      <c r="F147" s="349" t="s">
        <v>30</v>
      </c>
      <c r="G147" s="757"/>
      <c r="H147" s="757"/>
      <c r="I147" s="757"/>
      <c r="J147" s="803"/>
      <c r="K147" s="803"/>
      <c r="L147" s="783" t="s">
        <v>46</v>
      </c>
    </row>
    <row r="148" spans="1:12" ht="409.5" customHeight="1" x14ac:dyDescent="0.2">
      <c r="A148" s="932"/>
      <c r="B148" s="990"/>
      <c r="C148" s="949" t="s">
        <v>510</v>
      </c>
      <c r="D148" s="931" t="s">
        <v>10</v>
      </c>
      <c r="E148" s="931" t="s">
        <v>501</v>
      </c>
      <c r="F148" s="1010" t="s">
        <v>30</v>
      </c>
      <c r="G148" s="931"/>
      <c r="H148" s="931"/>
      <c r="I148" s="931"/>
      <c r="J148" s="986"/>
      <c r="K148" s="986"/>
      <c r="L148" s="931" t="s">
        <v>47</v>
      </c>
    </row>
    <row r="149" spans="1:12" ht="303" customHeight="1" x14ac:dyDescent="0.2">
      <c r="A149" s="932"/>
      <c r="B149" s="990"/>
      <c r="C149" s="950"/>
      <c r="D149" s="979"/>
      <c r="E149" s="979"/>
      <c r="F149" s="1011"/>
      <c r="G149" s="979"/>
      <c r="H149" s="979"/>
      <c r="I149" s="979"/>
      <c r="J149" s="987"/>
      <c r="K149" s="987"/>
      <c r="L149" s="979"/>
    </row>
    <row r="150" spans="1:12" ht="195.75" customHeight="1" x14ac:dyDescent="0.2">
      <c r="A150" s="932"/>
      <c r="B150" s="990"/>
      <c r="C150" s="751" t="s">
        <v>166</v>
      </c>
      <c r="D150" s="757" t="s">
        <v>10</v>
      </c>
      <c r="E150" s="757" t="s">
        <v>502</v>
      </c>
      <c r="F150" s="349" t="s">
        <v>30</v>
      </c>
      <c r="G150" s="757"/>
      <c r="H150" s="757"/>
      <c r="I150" s="757"/>
      <c r="J150" s="803"/>
      <c r="K150" s="803"/>
      <c r="L150" s="783" t="s">
        <v>48</v>
      </c>
    </row>
    <row r="151" spans="1:12" ht="370.5" customHeight="1" x14ac:dyDescent="0.2">
      <c r="A151" s="932"/>
      <c r="B151" s="990"/>
      <c r="C151" s="751" t="s">
        <v>230</v>
      </c>
      <c r="D151" s="757" t="s">
        <v>10</v>
      </c>
      <c r="E151" s="757" t="s">
        <v>503</v>
      </c>
      <c r="F151" s="349" t="s">
        <v>30</v>
      </c>
      <c r="G151" s="757"/>
      <c r="H151" s="757"/>
      <c r="I151" s="757"/>
      <c r="J151" s="803"/>
      <c r="K151" s="803"/>
      <c r="L151" s="783" t="s">
        <v>49</v>
      </c>
    </row>
    <row r="152" spans="1:12" ht="204" customHeight="1" x14ac:dyDescent="0.2">
      <c r="A152" s="932"/>
      <c r="B152" s="990"/>
      <c r="C152" s="751" t="s">
        <v>167</v>
      </c>
      <c r="D152" s="757" t="s">
        <v>10</v>
      </c>
      <c r="E152" s="757" t="s">
        <v>502</v>
      </c>
      <c r="F152" s="349" t="s">
        <v>30</v>
      </c>
      <c r="G152" s="757"/>
      <c r="H152" s="757"/>
      <c r="I152" s="757"/>
      <c r="J152" s="803"/>
      <c r="K152" s="803"/>
      <c r="L152" s="783" t="s">
        <v>50</v>
      </c>
    </row>
    <row r="153" spans="1:12" ht="252.75" customHeight="1" x14ac:dyDescent="0.2">
      <c r="A153" s="932"/>
      <c r="B153" s="990"/>
      <c r="C153" s="751" t="s">
        <v>168</v>
      </c>
      <c r="D153" s="757" t="s">
        <v>10</v>
      </c>
      <c r="E153" s="757" t="s">
        <v>498</v>
      </c>
      <c r="F153" s="349" t="s">
        <v>30</v>
      </c>
      <c r="G153" s="757"/>
      <c r="H153" s="757"/>
      <c r="I153" s="757"/>
      <c r="J153" s="803"/>
      <c r="K153" s="803"/>
      <c r="L153" s="783" t="s">
        <v>51</v>
      </c>
    </row>
    <row r="154" spans="1:12" ht="409.6" customHeight="1" x14ac:dyDescent="0.2">
      <c r="A154" s="932"/>
      <c r="B154" s="961" t="s">
        <v>169</v>
      </c>
      <c r="C154" s="1012" t="s">
        <v>170</v>
      </c>
      <c r="D154" s="931" t="s">
        <v>10</v>
      </c>
      <c r="E154" s="931" t="s">
        <v>504</v>
      </c>
      <c r="F154" s="1010" t="s">
        <v>30</v>
      </c>
      <c r="G154" s="931"/>
      <c r="H154" s="931"/>
      <c r="I154" s="931"/>
      <c r="J154" s="986"/>
      <c r="K154" s="986"/>
      <c r="L154" s="1002" t="s">
        <v>52</v>
      </c>
    </row>
    <row r="155" spans="1:12" ht="39.75" customHeight="1" x14ac:dyDescent="0.2">
      <c r="A155" s="932"/>
      <c r="B155" s="961"/>
      <c r="C155" s="1013"/>
      <c r="D155" s="979"/>
      <c r="E155" s="979"/>
      <c r="F155" s="1011"/>
      <c r="G155" s="979"/>
      <c r="H155" s="979"/>
      <c r="I155" s="979"/>
      <c r="J155" s="987"/>
      <c r="K155" s="987"/>
      <c r="L155" s="1004"/>
    </row>
    <row r="156" spans="1:12" ht="391.5" customHeight="1" x14ac:dyDescent="0.2">
      <c r="A156" s="932"/>
      <c r="B156" s="961"/>
      <c r="C156" s="751" t="s">
        <v>171</v>
      </c>
      <c r="D156" s="757" t="s">
        <v>10</v>
      </c>
      <c r="E156" s="757" t="s">
        <v>505</v>
      </c>
      <c r="F156" s="349" t="s">
        <v>30</v>
      </c>
      <c r="G156" s="757"/>
      <c r="H156" s="757"/>
      <c r="I156" s="757"/>
      <c r="J156" s="803"/>
      <c r="K156" s="803"/>
      <c r="L156" s="783" t="s">
        <v>53</v>
      </c>
    </row>
    <row r="157" spans="1:12" ht="211.5" customHeight="1" x14ac:dyDescent="0.2">
      <c r="A157" s="932"/>
      <c r="B157" s="961"/>
      <c r="C157" s="751" t="s">
        <v>172</v>
      </c>
      <c r="D157" s="757" t="s">
        <v>10</v>
      </c>
      <c r="E157" s="757" t="s">
        <v>498</v>
      </c>
      <c r="F157" s="349" t="s">
        <v>30</v>
      </c>
      <c r="G157" s="757"/>
      <c r="H157" s="757"/>
      <c r="I157" s="757"/>
      <c r="J157" s="803"/>
      <c r="K157" s="803"/>
      <c r="L157" s="783" t="s">
        <v>54</v>
      </c>
    </row>
    <row r="158" spans="1:12" ht="279" customHeight="1" x14ac:dyDescent="0.2">
      <c r="A158" s="932"/>
      <c r="B158" s="961" t="s">
        <v>173</v>
      </c>
      <c r="C158" s="751" t="s">
        <v>511</v>
      </c>
      <c r="D158" s="757" t="s">
        <v>10</v>
      </c>
      <c r="E158" s="758" t="s">
        <v>536</v>
      </c>
      <c r="F158" s="349" t="s">
        <v>30</v>
      </c>
      <c r="G158" s="757"/>
      <c r="H158" s="757"/>
      <c r="I158" s="757"/>
      <c r="J158" s="803"/>
      <c r="K158" s="803"/>
      <c r="L158" s="783" t="s">
        <v>55</v>
      </c>
    </row>
    <row r="159" spans="1:12" ht="300" customHeight="1" x14ac:dyDescent="0.2">
      <c r="A159" s="932"/>
      <c r="B159" s="961"/>
      <c r="C159" s="751" t="s">
        <v>174</v>
      </c>
      <c r="D159" s="757" t="s">
        <v>10</v>
      </c>
      <c r="E159" s="757" t="s">
        <v>517</v>
      </c>
      <c r="F159" s="349" t="s">
        <v>30</v>
      </c>
      <c r="G159" s="757"/>
      <c r="H159" s="757"/>
      <c r="I159" s="757"/>
      <c r="J159" s="803"/>
      <c r="K159" s="803"/>
      <c r="L159" s="758" t="s">
        <v>56</v>
      </c>
    </row>
    <row r="160" spans="1:12" ht="201.75" customHeight="1" x14ac:dyDescent="0.2">
      <c r="A160" s="932"/>
      <c r="B160" s="961" t="s">
        <v>634</v>
      </c>
      <c r="C160" s="751" t="s">
        <v>176</v>
      </c>
      <c r="D160" s="757" t="s">
        <v>10</v>
      </c>
      <c r="E160" s="757" t="s">
        <v>500</v>
      </c>
      <c r="F160" s="349" t="s">
        <v>30</v>
      </c>
      <c r="G160" s="757"/>
      <c r="H160" s="757"/>
      <c r="I160" s="757"/>
      <c r="J160" s="803"/>
      <c r="K160" s="803"/>
      <c r="L160" s="783" t="s">
        <v>57</v>
      </c>
    </row>
    <row r="161" spans="1:14" ht="201" customHeight="1" x14ac:dyDescent="0.2">
      <c r="A161" s="932"/>
      <c r="B161" s="961"/>
      <c r="C161" s="751" t="s">
        <v>177</v>
      </c>
      <c r="D161" s="757" t="s">
        <v>10</v>
      </c>
      <c r="E161" s="757" t="s">
        <v>506</v>
      </c>
      <c r="F161" s="349" t="s">
        <v>30</v>
      </c>
      <c r="G161" s="757"/>
      <c r="H161" s="757"/>
      <c r="I161" s="757"/>
      <c r="J161" s="803"/>
      <c r="K161" s="803"/>
      <c r="L161" s="783" t="s">
        <v>58</v>
      </c>
    </row>
    <row r="162" spans="1:14" ht="181.5" customHeight="1" x14ac:dyDescent="0.2">
      <c r="A162" s="932"/>
      <c r="B162" s="961"/>
      <c r="C162" s="751" t="s">
        <v>178</v>
      </c>
      <c r="D162" s="757" t="s">
        <v>10</v>
      </c>
      <c r="E162" s="758" t="s">
        <v>507</v>
      </c>
      <c r="F162" s="349" t="s">
        <v>30</v>
      </c>
      <c r="G162" s="757"/>
      <c r="H162" s="757"/>
      <c r="I162" s="757"/>
      <c r="J162" s="803"/>
      <c r="K162" s="803"/>
      <c r="L162" s="783" t="s">
        <v>59</v>
      </c>
    </row>
    <row r="163" spans="1:14" ht="210" customHeight="1" x14ac:dyDescent="0.2">
      <c r="A163" s="932"/>
      <c r="B163" s="961"/>
      <c r="C163" s="751" t="s">
        <v>400</v>
      </c>
      <c r="D163" s="757" t="s">
        <v>10</v>
      </c>
      <c r="E163" s="757" t="s">
        <v>506</v>
      </c>
      <c r="F163" s="349" t="s">
        <v>30</v>
      </c>
      <c r="G163" s="757"/>
      <c r="H163" s="757"/>
      <c r="I163" s="757"/>
      <c r="J163" s="803"/>
      <c r="K163" s="803"/>
      <c r="L163" s="783" t="s">
        <v>60</v>
      </c>
    </row>
    <row r="164" spans="1:14" ht="388.5" customHeight="1" x14ac:dyDescent="0.2">
      <c r="A164" s="932"/>
      <c r="B164" s="751" t="s">
        <v>398</v>
      </c>
      <c r="C164" s="751" t="s">
        <v>179</v>
      </c>
      <c r="D164" s="757" t="s">
        <v>10</v>
      </c>
      <c r="E164" s="757" t="s">
        <v>508</v>
      </c>
      <c r="F164" s="349" t="s">
        <v>30</v>
      </c>
      <c r="G164" s="757"/>
      <c r="H164" s="757"/>
      <c r="I164" s="757"/>
      <c r="J164" s="803"/>
      <c r="K164" s="803"/>
      <c r="L164" s="783" t="s">
        <v>61</v>
      </c>
    </row>
    <row r="165" spans="1:14" ht="364.5" customHeight="1" x14ac:dyDescent="0.2">
      <c r="A165" s="932"/>
      <c r="B165" s="751" t="s">
        <v>256</v>
      </c>
      <c r="C165" s="751" t="s">
        <v>382</v>
      </c>
      <c r="D165" s="757" t="s">
        <v>10</v>
      </c>
      <c r="E165" s="646" t="s">
        <v>509</v>
      </c>
      <c r="F165" s="120" t="s">
        <v>360</v>
      </c>
      <c r="G165" s="92">
        <v>135.6</v>
      </c>
      <c r="H165" s="92">
        <v>23.8</v>
      </c>
      <c r="I165" s="762">
        <v>18.2</v>
      </c>
      <c r="J165" s="806">
        <v>29.3</v>
      </c>
      <c r="K165" s="806">
        <v>27.9</v>
      </c>
      <c r="L165" s="783" t="s">
        <v>383</v>
      </c>
    </row>
    <row r="166" spans="1:14" ht="409.6" customHeight="1" x14ac:dyDescent="0.2">
      <c r="A166" s="932"/>
      <c r="B166" s="931" t="s">
        <v>180</v>
      </c>
      <c r="C166" s="949" t="s">
        <v>181</v>
      </c>
      <c r="D166" s="931" t="s">
        <v>10</v>
      </c>
      <c r="E166" s="931" t="s">
        <v>6</v>
      </c>
      <c r="F166" s="931" t="s">
        <v>30</v>
      </c>
      <c r="G166" s="931"/>
      <c r="H166" s="931"/>
      <c r="I166" s="931"/>
      <c r="J166" s="986"/>
      <c r="K166" s="986"/>
      <c r="L166" s="931" t="s">
        <v>62</v>
      </c>
    </row>
    <row r="167" spans="1:14" ht="71.25" customHeight="1" x14ac:dyDescent="0.2">
      <c r="A167" s="932"/>
      <c r="B167" s="979"/>
      <c r="C167" s="950"/>
      <c r="D167" s="979"/>
      <c r="E167" s="979"/>
      <c r="F167" s="979"/>
      <c r="G167" s="979"/>
      <c r="H167" s="979"/>
      <c r="I167" s="979"/>
      <c r="J167" s="987"/>
      <c r="K167" s="987"/>
      <c r="L167" s="979"/>
    </row>
    <row r="168" spans="1:14" ht="223.5" customHeight="1" x14ac:dyDescent="0.2">
      <c r="A168" s="932"/>
      <c r="B168" s="751" t="s">
        <v>182</v>
      </c>
      <c r="C168" s="751" t="s">
        <v>183</v>
      </c>
      <c r="D168" s="757" t="s">
        <v>10</v>
      </c>
      <c r="E168" s="757" t="s">
        <v>298</v>
      </c>
      <c r="F168" s="349" t="s">
        <v>30</v>
      </c>
      <c r="G168" s="757"/>
      <c r="H168" s="757"/>
      <c r="I168" s="757"/>
      <c r="J168" s="803"/>
      <c r="K168" s="803"/>
      <c r="L168" s="783" t="s">
        <v>63</v>
      </c>
    </row>
    <row r="169" spans="1:14" ht="67.5" customHeight="1" x14ac:dyDescent="0.2">
      <c r="A169" s="979"/>
      <c r="B169" s="777" t="s">
        <v>25</v>
      </c>
      <c r="C169" s="751"/>
      <c r="D169" s="757"/>
      <c r="E169" s="751"/>
      <c r="F169" s="738"/>
      <c r="G169" s="54">
        <f>G168+G166+G165+G164+G163+G162+G161+G160+G159+G158+G157+G156+G154+G153+G152+G151+G150+G148+G147+G146+G145+G144+G143+G142</f>
        <v>135.6</v>
      </c>
      <c r="H169" s="54">
        <f t="shared" ref="H169:K169" si="7">H168+H166+H165+H164+H163+H162+H161+H160+H159+H158+H157+H156+H154+H153+H152+H151+H150+H148+H147+H146+H145+H144+H143+H142</f>
        <v>23.8</v>
      </c>
      <c r="I169" s="54">
        <f t="shared" si="7"/>
        <v>18.2</v>
      </c>
      <c r="J169" s="847">
        <f t="shared" si="7"/>
        <v>29.3</v>
      </c>
      <c r="K169" s="847">
        <f t="shared" si="7"/>
        <v>27.9</v>
      </c>
      <c r="L169" s="783"/>
      <c r="M169" s="386"/>
    </row>
    <row r="170" spans="1:14" ht="67.5" customHeight="1" x14ac:dyDescent="0.2">
      <c r="A170" s="998" t="s">
        <v>303</v>
      </c>
      <c r="B170" s="973"/>
      <c r="C170" s="973"/>
      <c r="D170" s="973"/>
      <c r="E170" s="973"/>
      <c r="F170" s="973"/>
      <c r="G170" s="973"/>
      <c r="H170" s="973"/>
      <c r="I170" s="973"/>
      <c r="J170" s="973"/>
      <c r="K170" s="973"/>
      <c r="L170" s="974"/>
    </row>
    <row r="171" spans="1:14" ht="351.75" customHeight="1" x14ac:dyDescent="0.2">
      <c r="A171" s="980" t="s">
        <v>238</v>
      </c>
      <c r="B171" s="751" t="s">
        <v>484</v>
      </c>
      <c r="C171" s="754" t="s">
        <v>441</v>
      </c>
      <c r="D171" s="757" t="s">
        <v>10</v>
      </c>
      <c r="E171" s="757" t="s">
        <v>6</v>
      </c>
      <c r="F171" s="767" t="s">
        <v>13</v>
      </c>
      <c r="G171" s="92">
        <v>160</v>
      </c>
      <c r="H171" s="92">
        <v>220</v>
      </c>
      <c r="I171" s="762">
        <v>160</v>
      </c>
      <c r="J171" s="806">
        <v>240</v>
      </c>
      <c r="K171" s="806">
        <v>240</v>
      </c>
      <c r="L171" s="49" t="s">
        <v>14</v>
      </c>
    </row>
    <row r="172" spans="1:14" ht="130.5" customHeight="1" x14ac:dyDescent="0.45">
      <c r="A172" s="980"/>
      <c r="B172" s="949" t="s">
        <v>184</v>
      </c>
      <c r="C172" s="999" t="s">
        <v>304</v>
      </c>
      <c r="D172" s="949" t="s">
        <v>10</v>
      </c>
      <c r="E172" s="1000" t="s">
        <v>518</v>
      </c>
      <c r="F172" s="316"/>
      <c r="G172" s="314">
        <f>G173+G174</f>
        <v>7626.1</v>
      </c>
      <c r="H172" s="92">
        <v>0</v>
      </c>
      <c r="I172" s="92">
        <v>0</v>
      </c>
      <c r="J172" s="806">
        <v>0</v>
      </c>
      <c r="K172" s="806">
        <v>0</v>
      </c>
      <c r="L172" s="1002" t="s">
        <v>64</v>
      </c>
      <c r="N172" s="414"/>
    </row>
    <row r="173" spans="1:14" ht="57.75" customHeight="1" x14ac:dyDescent="0.2">
      <c r="A173" s="980"/>
      <c r="B173" s="976"/>
      <c r="C173" s="994"/>
      <c r="D173" s="976"/>
      <c r="E173" s="993"/>
      <c r="F173" s="317" t="s">
        <v>420</v>
      </c>
      <c r="G173" s="318">
        <v>3509.5</v>
      </c>
      <c r="H173" s="319">
        <v>0</v>
      </c>
      <c r="I173" s="319">
        <v>0</v>
      </c>
      <c r="J173" s="848">
        <v>0</v>
      </c>
      <c r="K173" s="848">
        <v>0</v>
      </c>
      <c r="L173" s="1003"/>
    </row>
    <row r="174" spans="1:14" ht="150.75" customHeight="1" x14ac:dyDescent="0.2">
      <c r="A174" s="980"/>
      <c r="B174" s="950"/>
      <c r="C174" s="995"/>
      <c r="D174" s="950"/>
      <c r="E174" s="1001"/>
      <c r="F174" s="320" t="s">
        <v>421</v>
      </c>
      <c r="G174" s="318">
        <v>4116.6000000000004</v>
      </c>
      <c r="H174" s="319">
        <v>0</v>
      </c>
      <c r="I174" s="319">
        <v>0</v>
      </c>
      <c r="J174" s="848">
        <v>0</v>
      </c>
      <c r="K174" s="848">
        <v>0</v>
      </c>
      <c r="L174" s="1004"/>
    </row>
    <row r="175" spans="1:14" ht="63" customHeight="1" x14ac:dyDescent="0.2">
      <c r="A175" s="931"/>
      <c r="B175" s="305" t="s">
        <v>25</v>
      </c>
      <c r="C175" s="748"/>
      <c r="D175" s="743"/>
      <c r="E175" s="748"/>
      <c r="F175" s="768"/>
      <c r="G175" s="306">
        <f>G171+G172</f>
        <v>7786.1</v>
      </c>
      <c r="H175" s="306">
        <f t="shared" ref="H175:K175" si="8">H171+H172</f>
        <v>220</v>
      </c>
      <c r="I175" s="306">
        <f t="shared" si="8"/>
        <v>160</v>
      </c>
      <c r="J175" s="849">
        <f t="shared" si="8"/>
        <v>240</v>
      </c>
      <c r="K175" s="849">
        <f t="shared" si="8"/>
        <v>240</v>
      </c>
      <c r="L175" s="731"/>
      <c r="M175" s="385"/>
    </row>
    <row r="176" spans="1:14" ht="44.25" customHeight="1" x14ac:dyDescent="0.2">
      <c r="A176" s="296"/>
      <c r="B176" s="929" t="s">
        <v>231</v>
      </c>
      <c r="C176" s="929"/>
      <c r="D176" s="929"/>
      <c r="E176" s="929"/>
      <c r="F176" s="929"/>
      <c r="G176" s="929"/>
      <c r="H176" s="929"/>
      <c r="I176" s="929"/>
      <c r="J176" s="929"/>
      <c r="K176" s="929"/>
      <c r="L176" s="930"/>
    </row>
    <row r="177" spans="1:14" ht="320.25" customHeight="1" x14ac:dyDescent="0.2">
      <c r="A177" s="932" t="s">
        <v>232</v>
      </c>
      <c r="B177" s="994" t="s">
        <v>483</v>
      </c>
      <c r="C177" s="649" t="s">
        <v>480</v>
      </c>
      <c r="D177" s="307" t="s">
        <v>10</v>
      </c>
      <c r="E177" s="750" t="s">
        <v>6</v>
      </c>
      <c r="F177" s="782" t="s">
        <v>13</v>
      </c>
      <c r="G177" s="581">
        <v>284</v>
      </c>
      <c r="H177" s="309">
        <v>4727.8</v>
      </c>
      <c r="I177" s="576">
        <v>8345.6</v>
      </c>
      <c r="J177" s="576">
        <v>6226</v>
      </c>
      <c r="K177" s="576">
        <v>5200</v>
      </c>
      <c r="L177" s="996" t="s">
        <v>14</v>
      </c>
    </row>
    <row r="178" spans="1:14" ht="218.25" customHeight="1" x14ac:dyDescent="0.45">
      <c r="A178" s="932"/>
      <c r="B178" s="995"/>
      <c r="C178" s="93" t="s">
        <v>442</v>
      </c>
      <c r="D178" s="94" t="s">
        <v>10</v>
      </c>
      <c r="E178" s="461" t="s">
        <v>516</v>
      </c>
      <c r="F178" s="122" t="s">
        <v>66</v>
      </c>
      <c r="G178" s="55">
        <v>8272.2999999999993</v>
      </c>
      <c r="H178" s="51">
        <v>2521.1999999999998</v>
      </c>
      <c r="I178" s="51">
        <v>0</v>
      </c>
      <c r="J178" s="563">
        <v>0</v>
      </c>
      <c r="K178" s="563">
        <v>0</v>
      </c>
      <c r="L178" s="997"/>
      <c r="N178" s="412"/>
    </row>
    <row r="179" spans="1:14" ht="104.25" customHeight="1" x14ac:dyDescent="0.45">
      <c r="A179" s="932"/>
      <c r="B179" s="949" t="s">
        <v>530</v>
      </c>
      <c r="C179" s="751" t="s">
        <v>286</v>
      </c>
      <c r="D179" s="757" t="s">
        <v>10</v>
      </c>
      <c r="E179" s="757" t="s">
        <v>228</v>
      </c>
      <c r="F179" s="349" t="s">
        <v>30</v>
      </c>
      <c r="G179" s="757"/>
      <c r="H179" s="757"/>
      <c r="I179" s="757"/>
      <c r="J179" s="803"/>
      <c r="K179" s="803"/>
      <c r="L179" s="949" t="s">
        <v>65</v>
      </c>
      <c r="N179" s="412"/>
    </row>
    <row r="180" spans="1:14" ht="224.25" customHeight="1" x14ac:dyDescent="0.45">
      <c r="A180" s="932"/>
      <c r="B180" s="976"/>
      <c r="C180" s="779" t="s">
        <v>287</v>
      </c>
      <c r="D180" s="743" t="s">
        <v>10</v>
      </c>
      <c r="E180" s="462" t="s">
        <v>512</v>
      </c>
      <c r="F180" s="310" t="s">
        <v>267</v>
      </c>
      <c r="G180" s="757"/>
      <c r="H180" s="757"/>
      <c r="I180" s="757"/>
      <c r="J180" s="803"/>
      <c r="K180" s="803"/>
      <c r="L180" s="950"/>
      <c r="N180" s="412"/>
    </row>
    <row r="181" spans="1:14" ht="333" customHeight="1" x14ac:dyDescent="0.45">
      <c r="A181" s="993"/>
      <c r="B181" s="976"/>
      <c r="C181" s="766" t="s">
        <v>472</v>
      </c>
      <c r="D181" s="743" t="s">
        <v>10</v>
      </c>
      <c r="E181" s="723" t="s">
        <v>554</v>
      </c>
      <c r="F181" s="734" t="s">
        <v>250</v>
      </c>
      <c r="G181" s="619">
        <v>1328.9</v>
      </c>
      <c r="H181" s="619"/>
      <c r="I181" s="620">
        <f>15303.6+1644.7</f>
        <v>16948.3</v>
      </c>
      <c r="J181" s="620">
        <v>32690</v>
      </c>
      <c r="K181" s="620"/>
      <c r="L181" s="446" t="s">
        <v>251</v>
      </c>
      <c r="N181" s="412"/>
    </row>
    <row r="182" spans="1:14" ht="409.5" customHeight="1" x14ac:dyDescent="0.45">
      <c r="A182" s="993"/>
      <c r="B182" s="976"/>
      <c r="C182" s="967" t="s">
        <v>513</v>
      </c>
      <c r="D182" s="900">
        <v>2023</v>
      </c>
      <c r="E182" s="900" t="s">
        <v>492</v>
      </c>
      <c r="F182" s="900" t="s">
        <v>13</v>
      </c>
      <c r="G182" s="900"/>
      <c r="H182" s="900"/>
      <c r="I182" s="983">
        <v>237.6</v>
      </c>
      <c r="J182" s="991">
        <v>640</v>
      </c>
      <c r="K182" s="992">
        <v>640</v>
      </c>
      <c r="L182" s="900" t="s">
        <v>14</v>
      </c>
      <c r="N182" s="412"/>
    </row>
    <row r="183" spans="1:14" ht="144" customHeight="1" x14ac:dyDescent="0.45">
      <c r="A183" s="993"/>
      <c r="B183" s="950"/>
      <c r="C183" s="967"/>
      <c r="D183" s="900"/>
      <c r="E183" s="900"/>
      <c r="F183" s="900"/>
      <c r="G183" s="900"/>
      <c r="H183" s="900"/>
      <c r="I183" s="983"/>
      <c r="J183" s="991"/>
      <c r="K183" s="992"/>
      <c r="L183" s="900"/>
      <c r="N183" s="412"/>
    </row>
    <row r="184" spans="1:14" ht="37.5" customHeight="1" x14ac:dyDescent="0.45">
      <c r="A184" s="993"/>
      <c r="B184" s="402" t="s">
        <v>25</v>
      </c>
      <c r="C184" s="403"/>
      <c r="D184" s="404"/>
      <c r="E184" s="405"/>
      <c r="F184" s="242"/>
      <c r="G184" s="406">
        <f>G180+G178+G177+G179+G182+G181</f>
        <v>9885.1999999999989</v>
      </c>
      <c r="H184" s="406">
        <f t="shared" ref="H184:K184" si="9">H180+H178+H177+H179+H182+H181</f>
        <v>7249</v>
      </c>
      <c r="I184" s="406">
        <f t="shared" si="9"/>
        <v>25531.5</v>
      </c>
      <c r="J184" s="850">
        <f t="shared" si="9"/>
        <v>39556</v>
      </c>
      <c r="K184" s="850">
        <f t="shared" si="9"/>
        <v>5840</v>
      </c>
      <c r="L184" s="767"/>
      <c r="M184" s="383"/>
      <c r="N184" s="412"/>
    </row>
    <row r="185" spans="1:14" ht="93" customHeight="1" x14ac:dyDescent="0.45">
      <c r="A185" s="988" t="s">
        <v>533</v>
      </c>
      <c r="B185" s="988"/>
      <c r="C185" s="988"/>
      <c r="D185" s="988"/>
      <c r="E185" s="988"/>
      <c r="F185" s="988"/>
      <c r="G185" s="988"/>
      <c r="H185" s="988"/>
      <c r="I185" s="988"/>
      <c r="J185" s="988"/>
      <c r="K185" s="988"/>
      <c r="L185" s="988"/>
      <c r="N185" s="412"/>
    </row>
    <row r="186" spans="1:14" ht="409.5" customHeight="1" x14ac:dyDescent="0.2">
      <c r="A186" s="980" t="s">
        <v>239</v>
      </c>
      <c r="B186" s="961" t="s">
        <v>535</v>
      </c>
      <c r="C186" s="751" t="s">
        <v>288</v>
      </c>
      <c r="D186" s="758" t="s">
        <v>10</v>
      </c>
      <c r="E186" s="482" t="s">
        <v>557</v>
      </c>
      <c r="F186" s="349" t="s">
        <v>30</v>
      </c>
      <c r="G186" s="758"/>
      <c r="H186" s="758"/>
      <c r="I186" s="758"/>
      <c r="J186" s="712"/>
      <c r="K186" s="712"/>
      <c r="L186" s="783" t="s">
        <v>580</v>
      </c>
    </row>
    <row r="187" spans="1:14" ht="388.5" customHeight="1" x14ac:dyDescent="0.2">
      <c r="A187" s="980"/>
      <c r="B187" s="961"/>
      <c r="C187" s="751" t="s">
        <v>581</v>
      </c>
      <c r="D187" s="758" t="s">
        <v>10</v>
      </c>
      <c r="E187" s="784" t="s">
        <v>557</v>
      </c>
      <c r="F187" s="349" t="s">
        <v>30</v>
      </c>
      <c r="G187" s="758"/>
      <c r="H187" s="758"/>
      <c r="I187" s="758"/>
      <c r="J187" s="712"/>
      <c r="K187" s="712"/>
      <c r="L187" s="783" t="s">
        <v>582</v>
      </c>
    </row>
    <row r="188" spans="1:14" s="728" customFormat="1" ht="168" customHeight="1" x14ac:dyDescent="0.2">
      <c r="A188" s="980"/>
      <c r="B188" s="961" t="s">
        <v>514</v>
      </c>
      <c r="C188" s="726" t="s">
        <v>470</v>
      </c>
      <c r="D188" s="727" t="s">
        <v>10</v>
      </c>
      <c r="E188" s="761" t="s">
        <v>555</v>
      </c>
      <c r="F188" s="44" t="s">
        <v>13</v>
      </c>
      <c r="G188" s="563">
        <v>215</v>
      </c>
      <c r="H188" s="563">
        <v>281.39999999999998</v>
      </c>
      <c r="I188" s="563">
        <v>451.4</v>
      </c>
      <c r="J188" s="563">
        <v>1557.5</v>
      </c>
      <c r="K188" s="563">
        <v>1600</v>
      </c>
      <c r="L188" s="989" t="s">
        <v>515</v>
      </c>
    </row>
    <row r="189" spans="1:14" ht="320.25" customHeight="1" x14ac:dyDescent="0.2">
      <c r="A189" s="980"/>
      <c r="B189" s="961"/>
      <c r="C189" s="53" t="s">
        <v>471</v>
      </c>
      <c r="D189" s="752" t="s">
        <v>10</v>
      </c>
      <c r="E189" s="735" t="s">
        <v>624</v>
      </c>
      <c r="F189" s="41" t="s">
        <v>13</v>
      </c>
      <c r="G189" s="51">
        <v>326.8</v>
      </c>
      <c r="H189" s="51">
        <v>979</v>
      </c>
      <c r="I189" s="563">
        <v>2330.8000000000002</v>
      </c>
      <c r="J189" s="563">
        <v>3008.8</v>
      </c>
      <c r="K189" s="563">
        <v>3375.7</v>
      </c>
      <c r="L189" s="989"/>
    </row>
    <row r="190" spans="1:14" ht="409.5" customHeight="1" x14ac:dyDescent="0.2">
      <c r="A190" s="980"/>
      <c r="B190" s="990" t="s">
        <v>583</v>
      </c>
      <c r="C190" s="876" t="s">
        <v>584</v>
      </c>
      <c r="D190" s="757" t="s">
        <v>10</v>
      </c>
      <c r="E190" s="482" t="s">
        <v>556</v>
      </c>
      <c r="F190" s="349" t="s">
        <v>30</v>
      </c>
      <c r="G190" s="757"/>
      <c r="H190" s="757"/>
      <c r="I190" s="757"/>
      <c r="J190" s="803"/>
      <c r="K190" s="803"/>
      <c r="L190" s="783" t="s">
        <v>586</v>
      </c>
    </row>
    <row r="191" spans="1:14" ht="408.75" customHeight="1" x14ac:dyDescent="0.2">
      <c r="A191" s="980"/>
      <c r="B191" s="990"/>
      <c r="C191" s="751" t="s">
        <v>585</v>
      </c>
      <c r="D191" s="757" t="s">
        <v>10</v>
      </c>
      <c r="E191" s="482" t="s">
        <v>558</v>
      </c>
      <c r="F191" s="758" t="s">
        <v>30</v>
      </c>
      <c r="G191" s="757"/>
      <c r="H191" s="757"/>
      <c r="I191" s="757"/>
      <c r="J191" s="803"/>
      <c r="K191" s="803"/>
      <c r="L191" s="783" t="s">
        <v>587</v>
      </c>
    </row>
    <row r="192" spans="1:14" ht="261" customHeight="1" x14ac:dyDescent="0.2">
      <c r="A192" s="980"/>
      <c r="B192" s="990"/>
      <c r="C192" s="751" t="s">
        <v>188</v>
      </c>
      <c r="D192" s="757" t="s">
        <v>10</v>
      </c>
      <c r="E192" s="746" t="s">
        <v>559</v>
      </c>
      <c r="F192" s="758" t="s">
        <v>30</v>
      </c>
      <c r="G192" s="757"/>
      <c r="H192" s="757"/>
      <c r="I192" s="757"/>
      <c r="J192" s="803"/>
      <c r="K192" s="803"/>
      <c r="L192" s="783" t="s">
        <v>83</v>
      </c>
    </row>
    <row r="193" spans="1:14" ht="255" customHeight="1" x14ac:dyDescent="0.2">
      <c r="A193" s="980"/>
      <c r="B193" s="751" t="s">
        <v>189</v>
      </c>
      <c r="C193" s="754" t="s">
        <v>490</v>
      </c>
      <c r="D193" s="735" t="s">
        <v>10</v>
      </c>
      <c r="E193" s="231" t="s">
        <v>554</v>
      </c>
      <c r="F193" s="735" t="s">
        <v>13</v>
      </c>
      <c r="G193" s="735">
        <v>682.8</v>
      </c>
      <c r="H193" s="735">
        <v>725.2</v>
      </c>
      <c r="I193" s="761">
        <v>2017.7</v>
      </c>
      <c r="J193" s="803">
        <v>5327.2</v>
      </c>
      <c r="K193" s="803">
        <v>6357.4</v>
      </c>
      <c r="L193" s="738" t="s">
        <v>491</v>
      </c>
    </row>
    <row r="194" spans="1:14" ht="230.25" customHeight="1" x14ac:dyDescent="0.2">
      <c r="A194" s="980"/>
      <c r="B194" s="751" t="s">
        <v>190</v>
      </c>
      <c r="C194" s="751" t="s">
        <v>191</v>
      </c>
      <c r="D194" s="757" t="s">
        <v>10</v>
      </c>
      <c r="E194" s="754" t="s">
        <v>560</v>
      </c>
      <c r="F194" s="757" t="s">
        <v>33</v>
      </c>
      <c r="G194" s="757"/>
      <c r="H194" s="757"/>
      <c r="I194" s="757"/>
      <c r="J194" s="803"/>
      <c r="K194" s="803"/>
      <c r="L194" s="783" t="s">
        <v>84</v>
      </c>
    </row>
    <row r="195" spans="1:14" ht="344.25" customHeight="1" x14ac:dyDescent="0.2">
      <c r="A195" s="980"/>
      <c r="B195" s="961" t="s">
        <v>192</v>
      </c>
      <c r="C195" s="751" t="s">
        <v>193</v>
      </c>
      <c r="D195" s="757" t="s">
        <v>10</v>
      </c>
      <c r="E195" s="754" t="s">
        <v>561</v>
      </c>
      <c r="F195" s="757" t="s">
        <v>33</v>
      </c>
      <c r="G195" s="757"/>
      <c r="H195" s="757"/>
      <c r="I195" s="757"/>
      <c r="J195" s="803"/>
      <c r="K195" s="803"/>
      <c r="L195" s="783" t="s">
        <v>85</v>
      </c>
    </row>
    <row r="196" spans="1:14" ht="320.25" customHeight="1" x14ac:dyDescent="0.45">
      <c r="A196" s="980"/>
      <c r="B196" s="961"/>
      <c r="C196" s="754" t="s">
        <v>252</v>
      </c>
      <c r="D196" s="757" t="s">
        <v>10</v>
      </c>
      <c r="E196" s="482" t="s">
        <v>554</v>
      </c>
      <c r="F196" s="735" t="s">
        <v>250</v>
      </c>
      <c r="G196" s="621">
        <v>9004.6</v>
      </c>
      <c r="H196" s="621"/>
      <c r="I196" s="622">
        <v>53651</v>
      </c>
      <c r="J196" s="626">
        <v>168672.6</v>
      </c>
      <c r="K196" s="875">
        <v>125082.2</v>
      </c>
      <c r="L196" s="776" t="s">
        <v>246</v>
      </c>
      <c r="N196" s="413"/>
    </row>
    <row r="197" spans="1:14" ht="327.75" customHeight="1" x14ac:dyDescent="0.45">
      <c r="A197" s="980"/>
      <c r="B197" s="961"/>
      <c r="C197" s="754" t="s">
        <v>473</v>
      </c>
      <c r="D197" s="757" t="s">
        <v>10</v>
      </c>
      <c r="E197" s="784" t="s">
        <v>554</v>
      </c>
      <c r="F197" s="131" t="s">
        <v>250</v>
      </c>
      <c r="G197" s="621">
        <v>3711.9</v>
      </c>
      <c r="H197" s="621"/>
      <c r="I197" s="622">
        <v>16914.3</v>
      </c>
      <c r="J197" s="626">
        <v>20313.599999999999</v>
      </c>
      <c r="K197" s="803"/>
      <c r="L197" s="151" t="s">
        <v>248</v>
      </c>
      <c r="N197" s="413"/>
    </row>
    <row r="198" spans="1:14" ht="298.5" customHeight="1" x14ac:dyDescent="0.2">
      <c r="A198" s="980"/>
      <c r="B198" s="961"/>
      <c r="C198" s="754" t="s">
        <v>493</v>
      </c>
      <c r="D198" s="757" t="s">
        <v>488</v>
      </c>
      <c r="E198" s="742" t="s">
        <v>516</v>
      </c>
      <c r="F198" s="131" t="s">
        <v>548</v>
      </c>
      <c r="G198" s="621"/>
      <c r="H198" s="623">
        <v>100000</v>
      </c>
      <c r="I198" s="624">
        <v>248472.5</v>
      </c>
      <c r="J198" s="622"/>
      <c r="K198" s="803"/>
      <c r="L198" s="776" t="s">
        <v>487</v>
      </c>
    </row>
    <row r="199" spans="1:14" ht="300.75" customHeight="1" x14ac:dyDescent="0.2">
      <c r="A199" s="980"/>
      <c r="B199" s="751" t="s">
        <v>294</v>
      </c>
      <c r="C199" s="751" t="s">
        <v>588</v>
      </c>
      <c r="D199" s="757" t="s">
        <v>10</v>
      </c>
      <c r="E199" s="746" t="s">
        <v>562</v>
      </c>
      <c r="F199" s="757" t="s">
        <v>33</v>
      </c>
      <c r="G199" s="757"/>
      <c r="H199" s="757"/>
      <c r="I199" s="757"/>
      <c r="J199" s="803"/>
      <c r="K199" s="803"/>
      <c r="L199" s="915" t="s">
        <v>67</v>
      </c>
    </row>
    <row r="200" spans="1:14" ht="297" customHeight="1" x14ac:dyDescent="0.2">
      <c r="A200" s="980"/>
      <c r="B200" s="751"/>
      <c r="C200" s="751" t="s">
        <v>195</v>
      </c>
      <c r="D200" s="757" t="s">
        <v>10</v>
      </c>
      <c r="E200" s="556" t="s">
        <v>562</v>
      </c>
      <c r="F200" s="757" t="s">
        <v>33</v>
      </c>
      <c r="G200" s="757"/>
      <c r="H200" s="757"/>
      <c r="I200" s="757"/>
      <c r="J200" s="803"/>
      <c r="K200" s="803"/>
      <c r="L200" s="915"/>
    </row>
    <row r="201" spans="1:14" ht="366" customHeight="1" x14ac:dyDescent="0.2">
      <c r="A201" s="980"/>
      <c r="B201" s="751"/>
      <c r="C201" s="751" t="s">
        <v>537</v>
      </c>
      <c r="D201" s="757" t="s">
        <v>10</v>
      </c>
      <c r="E201" s="482" t="s">
        <v>562</v>
      </c>
      <c r="F201" s="757" t="s">
        <v>33</v>
      </c>
      <c r="G201" s="757"/>
      <c r="H201" s="757"/>
      <c r="I201" s="757"/>
      <c r="J201" s="803"/>
      <c r="K201" s="803"/>
      <c r="L201" s="915"/>
    </row>
    <row r="202" spans="1:14" ht="256.5" customHeight="1" x14ac:dyDescent="0.2">
      <c r="A202" s="980"/>
      <c r="B202" s="751"/>
      <c r="C202" s="392" t="s">
        <v>301</v>
      </c>
      <c r="D202" s="757" t="s">
        <v>10</v>
      </c>
      <c r="E202" s="746" t="s">
        <v>554</v>
      </c>
      <c r="F202" s="757" t="s">
        <v>13</v>
      </c>
      <c r="G202" s="92">
        <v>556.9</v>
      </c>
      <c r="H202" s="92">
        <v>718.5</v>
      </c>
      <c r="I202" s="762">
        <v>718.5</v>
      </c>
      <c r="J202" s="806">
        <v>0</v>
      </c>
      <c r="K202" s="806">
        <v>0</v>
      </c>
      <c r="L202" s="783" t="s">
        <v>87</v>
      </c>
    </row>
    <row r="203" spans="1:14" ht="298.5" customHeight="1" x14ac:dyDescent="0.45">
      <c r="A203" s="980"/>
      <c r="B203" s="751"/>
      <c r="C203" s="751" t="s">
        <v>290</v>
      </c>
      <c r="D203" s="757" t="s">
        <v>10</v>
      </c>
      <c r="E203" s="481" t="s">
        <v>554</v>
      </c>
      <c r="F203" s="120" t="s">
        <v>66</v>
      </c>
      <c r="G203" s="92">
        <v>881.9</v>
      </c>
      <c r="H203" s="92">
        <v>955.9</v>
      </c>
      <c r="I203" s="92">
        <v>0</v>
      </c>
      <c r="J203" s="806">
        <v>0</v>
      </c>
      <c r="K203" s="806">
        <v>1535.8</v>
      </c>
      <c r="L203" s="783" t="s">
        <v>291</v>
      </c>
      <c r="N203" s="414"/>
    </row>
    <row r="204" spans="1:14" ht="204.75" customHeight="1" x14ac:dyDescent="0.2">
      <c r="A204" s="980"/>
      <c r="B204" s="949" t="s">
        <v>589</v>
      </c>
      <c r="C204" s="287" t="s">
        <v>292</v>
      </c>
      <c r="D204" s="757" t="s">
        <v>10</v>
      </c>
      <c r="E204" s="776" t="s">
        <v>563</v>
      </c>
      <c r="F204" s="783" t="s">
        <v>33</v>
      </c>
      <c r="G204" s="757"/>
      <c r="H204" s="757"/>
      <c r="I204" s="757"/>
      <c r="J204" s="803"/>
      <c r="K204" s="803"/>
      <c r="L204" s="783" t="s">
        <v>590</v>
      </c>
    </row>
    <row r="205" spans="1:14" ht="409.5" customHeight="1" x14ac:dyDescent="0.2">
      <c r="A205" s="980"/>
      <c r="B205" s="950"/>
      <c r="C205" s="751" t="s">
        <v>293</v>
      </c>
      <c r="D205" s="757" t="s">
        <v>10</v>
      </c>
      <c r="E205" s="735" t="s">
        <v>564</v>
      </c>
      <c r="F205" s="349" t="s">
        <v>30</v>
      </c>
      <c r="G205" s="757"/>
      <c r="H205" s="757"/>
      <c r="I205" s="757"/>
      <c r="J205" s="803"/>
      <c r="K205" s="803"/>
      <c r="L205" s="783" t="s">
        <v>86</v>
      </c>
    </row>
    <row r="206" spans="1:14" ht="228" customHeight="1" x14ac:dyDescent="0.2">
      <c r="A206" s="980"/>
      <c r="B206" s="67"/>
      <c r="C206" s="751" t="s">
        <v>229</v>
      </c>
      <c r="D206" s="757" t="s">
        <v>10</v>
      </c>
      <c r="E206" s="735" t="s">
        <v>564</v>
      </c>
      <c r="F206" s="783" t="s">
        <v>33</v>
      </c>
      <c r="G206" s="757"/>
      <c r="H206" s="757"/>
      <c r="I206" s="757"/>
      <c r="J206" s="803"/>
      <c r="K206" s="803"/>
      <c r="L206" s="783" t="s">
        <v>88</v>
      </c>
    </row>
    <row r="207" spans="1:14" ht="200.25" customHeight="1" x14ac:dyDescent="0.2">
      <c r="A207" s="980"/>
      <c r="B207" s="961" t="s">
        <v>295</v>
      </c>
      <c r="C207" s="751" t="s">
        <v>197</v>
      </c>
      <c r="D207" s="757" t="s">
        <v>10</v>
      </c>
      <c r="E207" s="735" t="s">
        <v>565</v>
      </c>
      <c r="F207" s="783" t="s">
        <v>33</v>
      </c>
      <c r="G207" s="757"/>
      <c r="H207" s="757"/>
      <c r="I207" s="757"/>
      <c r="J207" s="803"/>
      <c r="K207" s="803"/>
      <c r="L207" s="783" t="s">
        <v>70</v>
      </c>
    </row>
    <row r="208" spans="1:14" ht="150" customHeight="1" x14ac:dyDescent="0.2">
      <c r="A208" s="980"/>
      <c r="B208" s="961"/>
      <c r="C208" s="67" t="s">
        <v>198</v>
      </c>
      <c r="D208" s="757" t="s">
        <v>10</v>
      </c>
      <c r="E208" s="735" t="s">
        <v>565</v>
      </c>
      <c r="F208" s="783" t="s">
        <v>33</v>
      </c>
      <c r="G208" s="757"/>
      <c r="H208" s="757"/>
      <c r="I208" s="757"/>
      <c r="J208" s="803"/>
      <c r="K208" s="803"/>
      <c r="L208" s="783" t="s">
        <v>70</v>
      </c>
    </row>
    <row r="209" spans="1:14" ht="200.25" customHeight="1" x14ac:dyDescent="0.2">
      <c r="A209" s="980"/>
      <c r="B209" s="961"/>
      <c r="C209" s="67" t="s">
        <v>199</v>
      </c>
      <c r="D209" s="757" t="s">
        <v>10</v>
      </c>
      <c r="E209" s="735" t="s">
        <v>565</v>
      </c>
      <c r="F209" s="783" t="s">
        <v>33</v>
      </c>
      <c r="G209" s="757"/>
      <c r="H209" s="757"/>
      <c r="I209" s="757"/>
      <c r="J209" s="803"/>
      <c r="K209" s="803"/>
      <c r="L209" s="783" t="s">
        <v>71</v>
      </c>
    </row>
    <row r="210" spans="1:14" ht="225" customHeight="1" x14ac:dyDescent="0.2">
      <c r="A210" s="980"/>
      <c r="B210" s="961"/>
      <c r="C210" s="756" t="s">
        <v>200</v>
      </c>
      <c r="D210" s="757" t="s">
        <v>10</v>
      </c>
      <c r="E210" s="735" t="s">
        <v>565</v>
      </c>
      <c r="F210" s="783" t="s">
        <v>33</v>
      </c>
      <c r="G210" s="757"/>
      <c r="H210" s="757"/>
      <c r="I210" s="757"/>
      <c r="J210" s="803"/>
      <c r="K210" s="803"/>
      <c r="L210" s="783" t="s">
        <v>70</v>
      </c>
    </row>
    <row r="211" spans="1:14" ht="149.25" customHeight="1" x14ac:dyDescent="0.2">
      <c r="A211" s="980"/>
      <c r="B211" s="961"/>
      <c r="C211" s="751" t="s">
        <v>201</v>
      </c>
      <c r="D211" s="757" t="s">
        <v>10</v>
      </c>
      <c r="E211" s="735" t="s">
        <v>565</v>
      </c>
      <c r="F211" s="783" t="s">
        <v>33</v>
      </c>
      <c r="G211" s="757"/>
      <c r="H211" s="757"/>
      <c r="I211" s="757"/>
      <c r="J211" s="803"/>
      <c r="K211" s="803"/>
      <c r="L211" s="783" t="s">
        <v>70</v>
      </c>
    </row>
    <row r="212" spans="1:14" ht="291" customHeight="1" x14ac:dyDescent="0.2">
      <c r="A212" s="980"/>
      <c r="B212" s="751" t="s">
        <v>202</v>
      </c>
      <c r="C212" s="287" t="s">
        <v>591</v>
      </c>
      <c r="D212" s="757" t="s">
        <v>10</v>
      </c>
      <c r="E212" s="735" t="s">
        <v>566</v>
      </c>
      <c r="F212" s="349" t="s">
        <v>30</v>
      </c>
      <c r="G212" s="757"/>
      <c r="H212" s="757"/>
      <c r="I212" s="757"/>
      <c r="J212" s="803"/>
      <c r="K212" s="803"/>
      <c r="L212" s="783" t="s">
        <v>89</v>
      </c>
    </row>
    <row r="213" spans="1:14" ht="190.5" customHeight="1" x14ac:dyDescent="0.2">
      <c r="A213" s="980"/>
      <c r="B213" s="751" t="s">
        <v>204</v>
      </c>
      <c r="C213" s="287" t="s">
        <v>205</v>
      </c>
      <c r="D213" s="757" t="s">
        <v>10</v>
      </c>
      <c r="E213" s="735" t="s">
        <v>567</v>
      </c>
      <c r="F213" s="349" t="s">
        <v>30</v>
      </c>
      <c r="G213" s="757"/>
      <c r="H213" s="757"/>
      <c r="I213" s="757"/>
      <c r="J213" s="803"/>
      <c r="K213" s="803"/>
      <c r="L213" s="783" t="s">
        <v>72</v>
      </c>
    </row>
    <row r="214" spans="1:14" ht="288" customHeight="1" x14ac:dyDescent="0.2">
      <c r="A214" s="980"/>
      <c r="B214" s="751" t="s">
        <v>296</v>
      </c>
      <c r="C214" s="751" t="s">
        <v>592</v>
      </c>
      <c r="D214" s="757" t="s">
        <v>10</v>
      </c>
      <c r="E214" s="746" t="s">
        <v>568</v>
      </c>
      <c r="F214" s="349" t="s">
        <v>30</v>
      </c>
      <c r="G214" s="757"/>
      <c r="H214" s="757"/>
      <c r="I214" s="757"/>
      <c r="J214" s="803"/>
      <c r="K214" s="803"/>
      <c r="L214" s="783" t="s">
        <v>593</v>
      </c>
    </row>
    <row r="215" spans="1:14" ht="326.25" customHeight="1" x14ac:dyDescent="0.2">
      <c r="A215" s="980"/>
      <c r="B215" s="961" t="s">
        <v>594</v>
      </c>
      <c r="C215" s="751" t="s">
        <v>595</v>
      </c>
      <c r="D215" s="757" t="s">
        <v>10</v>
      </c>
      <c r="E215" s="746" t="s">
        <v>569</v>
      </c>
      <c r="F215" s="783" t="s">
        <v>33</v>
      </c>
      <c r="G215" s="757"/>
      <c r="H215" s="757"/>
      <c r="I215" s="757"/>
      <c r="J215" s="803"/>
      <c r="K215" s="803"/>
      <c r="L215" s="783" t="s">
        <v>596</v>
      </c>
    </row>
    <row r="216" spans="1:14" ht="255.75" customHeight="1" x14ac:dyDescent="0.2">
      <c r="A216" s="980"/>
      <c r="B216" s="961"/>
      <c r="C216" s="751" t="s">
        <v>209</v>
      </c>
      <c r="D216" s="757" t="s">
        <v>10</v>
      </c>
      <c r="E216" s="746" t="s">
        <v>570</v>
      </c>
      <c r="F216" s="349" t="s">
        <v>30</v>
      </c>
      <c r="G216" s="757"/>
      <c r="H216" s="757"/>
      <c r="I216" s="757"/>
      <c r="J216" s="803"/>
      <c r="K216" s="803"/>
      <c r="L216" s="783" t="s">
        <v>92</v>
      </c>
    </row>
    <row r="217" spans="1:14" ht="163.5" customHeight="1" x14ac:dyDescent="0.2">
      <c r="A217" s="980"/>
      <c r="B217" s="961"/>
      <c r="C217" s="756" t="s">
        <v>597</v>
      </c>
      <c r="D217" s="757" t="s">
        <v>10</v>
      </c>
      <c r="E217" s="742" t="s">
        <v>571</v>
      </c>
      <c r="F217" s="349" t="s">
        <v>30</v>
      </c>
      <c r="G217" s="757"/>
      <c r="H217" s="757"/>
      <c r="I217" s="757"/>
      <c r="J217" s="803"/>
      <c r="K217" s="803"/>
      <c r="L217" s="783" t="s">
        <v>73</v>
      </c>
    </row>
    <row r="218" spans="1:14" ht="221.25" customHeight="1" x14ac:dyDescent="0.2">
      <c r="A218" s="980"/>
      <c r="B218" s="961"/>
      <c r="C218" s="551" t="s">
        <v>211</v>
      </c>
      <c r="D218" s="757" t="s">
        <v>10</v>
      </c>
      <c r="E218" s="556" t="s">
        <v>570</v>
      </c>
      <c r="F218" s="349" t="s">
        <v>30</v>
      </c>
      <c r="G218" s="757"/>
      <c r="H218" s="757"/>
      <c r="I218" s="757"/>
      <c r="J218" s="803"/>
      <c r="K218" s="803"/>
      <c r="L218" s="783" t="s">
        <v>74</v>
      </c>
    </row>
    <row r="219" spans="1:14" ht="202.5" customHeight="1" x14ac:dyDescent="0.2">
      <c r="A219" s="980"/>
      <c r="B219" s="961"/>
      <c r="C219" s="751" t="s">
        <v>598</v>
      </c>
      <c r="D219" s="757" t="s">
        <v>10</v>
      </c>
      <c r="E219" s="556" t="s">
        <v>572</v>
      </c>
      <c r="F219" s="783" t="s">
        <v>33</v>
      </c>
      <c r="G219" s="757"/>
      <c r="H219" s="757"/>
      <c r="I219" s="757"/>
      <c r="J219" s="803"/>
      <c r="K219" s="803"/>
      <c r="L219" s="783" t="s">
        <v>596</v>
      </c>
    </row>
    <row r="220" spans="1:14" ht="249.75" customHeight="1" x14ac:dyDescent="0.2">
      <c r="A220" s="980"/>
      <c r="B220" s="990" t="s">
        <v>213</v>
      </c>
      <c r="C220" s="304" t="s">
        <v>214</v>
      </c>
      <c r="D220" s="757" t="s">
        <v>10</v>
      </c>
      <c r="E220" s="784" t="s">
        <v>555</v>
      </c>
      <c r="F220" s="783" t="s">
        <v>13</v>
      </c>
      <c r="G220" s="92">
        <v>238</v>
      </c>
      <c r="H220" s="92">
        <v>396.6</v>
      </c>
      <c r="I220" s="92">
        <v>0</v>
      </c>
      <c r="J220" s="806">
        <v>0</v>
      </c>
      <c r="K220" s="806">
        <v>0</v>
      </c>
      <c r="L220" s="980" t="s">
        <v>93</v>
      </c>
    </row>
    <row r="221" spans="1:14" ht="324.75" customHeight="1" x14ac:dyDescent="0.45">
      <c r="A221" s="980"/>
      <c r="B221" s="990"/>
      <c r="C221" s="751" t="s">
        <v>215</v>
      </c>
      <c r="D221" s="757" t="s">
        <v>10</v>
      </c>
      <c r="E221" s="746" t="s">
        <v>554</v>
      </c>
      <c r="F221" s="120" t="s">
        <v>66</v>
      </c>
      <c r="G221" s="92">
        <v>1341.9</v>
      </c>
      <c r="H221" s="92">
        <v>1405.8</v>
      </c>
      <c r="I221" s="92">
        <v>0</v>
      </c>
      <c r="J221" s="806">
        <v>0</v>
      </c>
      <c r="K221" s="806">
        <v>1702</v>
      </c>
      <c r="L221" s="980"/>
      <c r="N221" s="414"/>
    </row>
    <row r="222" spans="1:14" ht="257.25" customHeight="1" x14ac:dyDescent="0.45">
      <c r="A222" s="980"/>
      <c r="B222" s="990"/>
      <c r="C222" s="756" t="s">
        <v>413</v>
      </c>
      <c r="D222" s="758" t="s">
        <v>10</v>
      </c>
      <c r="E222" s="556" t="s">
        <v>554</v>
      </c>
      <c r="F222" s="121" t="s">
        <v>66</v>
      </c>
      <c r="G222" s="92">
        <v>410.5</v>
      </c>
      <c r="H222" s="92">
        <v>680.2</v>
      </c>
      <c r="I222" s="92">
        <v>406.6</v>
      </c>
      <c r="J222" s="806">
        <v>400.2</v>
      </c>
      <c r="K222" s="806">
        <v>3206</v>
      </c>
      <c r="L222" s="980"/>
      <c r="N222" s="414"/>
    </row>
    <row r="223" spans="1:14" ht="234" customHeight="1" x14ac:dyDescent="0.45">
      <c r="A223" s="980"/>
      <c r="B223" s="990"/>
      <c r="C223" s="751" t="s">
        <v>495</v>
      </c>
      <c r="D223" s="758" t="s">
        <v>10</v>
      </c>
      <c r="E223" s="553" t="s">
        <v>554</v>
      </c>
      <c r="F223" s="121" t="s">
        <v>66</v>
      </c>
      <c r="G223" s="625">
        <v>4012.2</v>
      </c>
      <c r="H223" s="625">
        <v>3066.9</v>
      </c>
      <c r="I223" s="626">
        <v>8462.1</v>
      </c>
      <c r="J223" s="626">
        <v>7467.7</v>
      </c>
      <c r="K223" s="626">
        <v>0</v>
      </c>
      <c r="L223" s="980"/>
      <c r="N223" s="414"/>
    </row>
    <row r="224" spans="1:14" ht="341.25" customHeight="1" x14ac:dyDescent="0.2">
      <c r="A224" s="980"/>
      <c r="B224" s="990"/>
      <c r="C224" s="552" t="s">
        <v>412</v>
      </c>
      <c r="D224" s="758" t="s">
        <v>10</v>
      </c>
      <c r="E224" s="746" t="s">
        <v>573</v>
      </c>
      <c r="F224" s="758" t="s">
        <v>13</v>
      </c>
      <c r="G224" s="625">
        <v>42</v>
      </c>
      <c r="H224" s="625">
        <v>147.30000000000001</v>
      </c>
      <c r="I224" s="626">
        <v>19</v>
      </c>
      <c r="J224" s="626">
        <v>45</v>
      </c>
      <c r="K224" s="626">
        <v>45</v>
      </c>
      <c r="L224" s="980"/>
    </row>
    <row r="225" spans="1:14" ht="33.75" customHeight="1" x14ac:dyDescent="0.2">
      <c r="A225" s="980"/>
      <c r="B225" s="990"/>
      <c r="C225" s="311" t="s">
        <v>416</v>
      </c>
      <c r="D225" s="758"/>
      <c r="E225" s="776"/>
      <c r="F225" s="758"/>
      <c r="G225" s="312">
        <v>21</v>
      </c>
      <c r="H225" s="388">
        <v>52.3</v>
      </c>
      <c r="I225" s="312">
        <v>0</v>
      </c>
      <c r="J225" s="851">
        <v>0</v>
      </c>
      <c r="K225" s="851">
        <v>0</v>
      </c>
      <c r="L225" s="980"/>
    </row>
    <row r="226" spans="1:14" ht="304.5" customHeight="1" x14ac:dyDescent="0.45">
      <c r="A226" s="980"/>
      <c r="B226" s="990"/>
      <c r="C226" s="287" t="s">
        <v>417</v>
      </c>
      <c r="D226" s="758" t="s">
        <v>10</v>
      </c>
      <c r="E226" s="724" t="s">
        <v>554</v>
      </c>
      <c r="F226" s="758" t="s">
        <v>66</v>
      </c>
      <c r="G226" s="92">
        <v>200</v>
      </c>
      <c r="H226" s="92">
        <v>0</v>
      </c>
      <c r="I226" s="92">
        <v>0</v>
      </c>
      <c r="J226" s="806">
        <v>0</v>
      </c>
      <c r="K226" s="806">
        <v>0</v>
      </c>
      <c r="L226" s="980"/>
      <c r="N226" s="414"/>
    </row>
    <row r="227" spans="1:14" ht="219" customHeight="1" x14ac:dyDescent="0.45">
      <c r="A227" s="980"/>
      <c r="B227" s="710"/>
      <c r="C227" s="711" t="s">
        <v>626</v>
      </c>
      <c r="D227" s="712" t="s">
        <v>10</v>
      </c>
      <c r="E227" s="711" t="s">
        <v>625</v>
      </c>
      <c r="F227" s="712" t="s">
        <v>250</v>
      </c>
      <c r="G227" s="762"/>
      <c r="H227" s="762"/>
      <c r="I227" s="762"/>
      <c r="J227" s="806">
        <v>56.6</v>
      </c>
      <c r="K227" s="806">
        <v>1881.3</v>
      </c>
      <c r="L227" s="712" t="s">
        <v>627</v>
      </c>
      <c r="N227" s="414"/>
    </row>
    <row r="228" spans="1:14" ht="28.5" customHeight="1" x14ac:dyDescent="0.2">
      <c r="A228" s="980"/>
      <c r="B228" s="777" t="s">
        <v>25</v>
      </c>
      <c r="C228" s="53"/>
      <c r="D228" s="759"/>
      <c r="E228" s="759"/>
      <c r="F228" s="298"/>
      <c r="G228" s="150">
        <f>+G221+G220+G203+G202+G193+G189+G188+G219+G218+G217+G216+G215+G214+G213+G212+G211+G210+G208+G209+G207+G205+G204+G206+G186+G190+G187+G191+G192+G194+G195+G196+G198+G200+G201+G199+G222+G223+G224+G226+G197</f>
        <v>21624.500000000004</v>
      </c>
      <c r="H228" s="150">
        <f>+H221+H220+H203+H202+H193+H189+H188+H219+H218+H217+H216+H215+H214+H213+H212+H211+H210+H208+H209+H207+H205+H204+H206+H186+H190+H187+H191+H192+H194+H195+H196+H198+H200+H201+H199+H222+H223+H224+H226+H197</f>
        <v>109356.79999999999</v>
      </c>
      <c r="I228" s="150">
        <f>+I221+I220+I203+I202+I193+I189+I188+I219+I218+I217+I216+I215+I214+I213+I212+I211+I210+I208+I209+I207+I205+I204+I206+I186+I190+I187+I191+I192+I194+I195+I196+I198+I200+I201+I199+I222+I223+I224+I226+I197</f>
        <v>333443.89999999997</v>
      </c>
      <c r="J228" s="840">
        <f>+J221+J220+J203+J202+J193+J189+J188+J219+J218+J217+J216+J215+J214+J213+J212+J211+J210+J208+J209+J207+J205+J204+J206+J186+J190+J187+J191+J192+J194+J195+J196+J198+J200+J201+J199+J222+J223+J224+J226+J197+J227</f>
        <v>206849.20000000004</v>
      </c>
      <c r="K228" s="840">
        <f>+K221+K220+K203+K202+K193+K189+K188+K219+K218+K217+K216+K215+K214+K213+K212+K211+K210+K208+K209+K207+K205+K204+K206+K186+K190+K187+K191+K192+K194+K195+K196+K198+K200+K201+K199+K222+K223+K224+K226+K197+K227</f>
        <v>144785.4</v>
      </c>
      <c r="L228" s="759"/>
      <c r="M228" s="383"/>
    </row>
    <row r="229" spans="1:14" ht="44.25" customHeight="1" x14ac:dyDescent="0.2">
      <c r="A229" s="972" t="s">
        <v>138</v>
      </c>
      <c r="B229" s="973"/>
      <c r="C229" s="973"/>
      <c r="D229" s="973"/>
      <c r="E229" s="973"/>
      <c r="F229" s="973"/>
      <c r="G229" s="973"/>
      <c r="H229" s="973"/>
      <c r="I229" s="973"/>
      <c r="J229" s="973"/>
      <c r="K229" s="973"/>
      <c r="L229" s="974"/>
    </row>
    <row r="230" spans="1:14" ht="198.75" customHeight="1" x14ac:dyDescent="0.2">
      <c r="A230" s="961" t="s">
        <v>240</v>
      </c>
      <c r="B230" s="975" t="s">
        <v>216</v>
      </c>
      <c r="C230" s="756" t="s">
        <v>217</v>
      </c>
      <c r="D230" s="758" t="s">
        <v>10</v>
      </c>
      <c r="E230" s="756" t="s">
        <v>263</v>
      </c>
      <c r="F230" s="758" t="s">
        <v>30</v>
      </c>
      <c r="G230" s="756"/>
      <c r="H230" s="756"/>
      <c r="I230" s="756"/>
      <c r="J230" s="852"/>
      <c r="K230" s="852"/>
      <c r="L230" s="756" t="s">
        <v>75</v>
      </c>
    </row>
    <row r="231" spans="1:14" ht="290.25" customHeight="1" x14ac:dyDescent="0.2">
      <c r="A231" s="961"/>
      <c r="B231" s="975"/>
      <c r="C231" s="554" t="s">
        <v>218</v>
      </c>
      <c r="D231" s="758" t="s">
        <v>10</v>
      </c>
      <c r="E231" s="758" t="s">
        <v>540</v>
      </c>
      <c r="F231" s="758" t="s">
        <v>30</v>
      </c>
      <c r="G231" s="756"/>
      <c r="H231" s="756"/>
      <c r="I231" s="756"/>
      <c r="J231" s="852"/>
      <c r="K231" s="852"/>
      <c r="L231" s="756" t="s">
        <v>27</v>
      </c>
    </row>
    <row r="232" spans="1:14" ht="291" customHeight="1" x14ac:dyDescent="0.2">
      <c r="A232" s="961"/>
      <c r="B232" s="949" t="s">
        <v>219</v>
      </c>
      <c r="C232" s="756" t="s">
        <v>220</v>
      </c>
      <c r="D232" s="757" t="s">
        <v>10</v>
      </c>
      <c r="E232" s="757" t="s">
        <v>541</v>
      </c>
      <c r="F232" s="758" t="s">
        <v>30</v>
      </c>
      <c r="G232" s="751"/>
      <c r="H232" s="751"/>
      <c r="I232" s="751"/>
      <c r="J232" s="710"/>
      <c r="K232" s="710"/>
      <c r="L232" s="751" t="s">
        <v>28</v>
      </c>
    </row>
    <row r="233" spans="1:14" ht="409.5" customHeight="1" x14ac:dyDescent="0.2">
      <c r="A233" s="961"/>
      <c r="B233" s="976"/>
      <c r="C233" s="977" t="s">
        <v>221</v>
      </c>
      <c r="D233" s="931" t="s">
        <v>10</v>
      </c>
      <c r="E233" s="931" t="s">
        <v>264</v>
      </c>
      <c r="F233" s="984" t="s">
        <v>30</v>
      </c>
      <c r="G233" s="931"/>
      <c r="H233" s="931"/>
      <c r="I233" s="931"/>
      <c r="J233" s="986"/>
      <c r="K233" s="986"/>
      <c r="L233" s="931" t="s">
        <v>29</v>
      </c>
    </row>
    <row r="234" spans="1:14" ht="85.5" customHeight="1" x14ac:dyDescent="0.2">
      <c r="A234" s="961"/>
      <c r="B234" s="950"/>
      <c r="C234" s="978"/>
      <c r="D234" s="979"/>
      <c r="E234" s="979"/>
      <c r="F234" s="985"/>
      <c r="G234" s="979"/>
      <c r="H234" s="979"/>
      <c r="I234" s="979"/>
      <c r="J234" s="987"/>
      <c r="K234" s="987"/>
      <c r="L234" s="979"/>
    </row>
    <row r="235" spans="1:14" ht="405.75" customHeight="1" x14ac:dyDescent="0.2">
      <c r="A235" s="961"/>
      <c r="B235" s="961" t="s">
        <v>260</v>
      </c>
      <c r="C235" s="961" t="s">
        <v>222</v>
      </c>
      <c r="D235" s="980" t="s">
        <v>10</v>
      </c>
      <c r="E235" s="981" t="s">
        <v>531</v>
      </c>
      <c r="F235" s="982" t="s">
        <v>30</v>
      </c>
      <c r="G235" s="980"/>
      <c r="H235" s="980"/>
      <c r="I235" s="980"/>
      <c r="J235" s="983"/>
      <c r="K235" s="983"/>
      <c r="L235" s="961" t="s">
        <v>405</v>
      </c>
    </row>
    <row r="236" spans="1:14" ht="93.75" hidden="1" customHeight="1" x14ac:dyDescent="0.2">
      <c r="A236" s="961"/>
      <c r="B236" s="961"/>
      <c r="C236" s="961"/>
      <c r="D236" s="980"/>
      <c r="E236" s="981"/>
      <c r="F236" s="982"/>
      <c r="G236" s="980"/>
      <c r="H236" s="980"/>
      <c r="I236" s="980"/>
      <c r="J236" s="983"/>
      <c r="K236" s="983"/>
      <c r="L236" s="961"/>
    </row>
    <row r="237" spans="1:14" ht="409.5" customHeight="1" x14ac:dyDescent="0.2">
      <c r="A237" s="961"/>
      <c r="B237" s="961"/>
      <c r="C237" s="751" t="s">
        <v>223</v>
      </c>
      <c r="D237" s="757" t="s">
        <v>10</v>
      </c>
      <c r="E237" s="758" t="s">
        <v>265</v>
      </c>
      <c r="F237" s="758" t="s">
        <v>30</v>
      </c>
      <c r="G237" s="751"/>
      <c r="H237" s="751"/>
      <c r="I237" s="751"/>
      <c r="J237" s="710"/>
      <c r="K237" s="710"/>
      <c r="L237" s="751" t="s">
        <v>31</v>
      </c>
    </row>
    <row r="238" spans="1:14" ht="265.5" customHeight="1" x14ac:dyDescent="0.2">
      <c r="A238" s="961"/>
      <c r="B238" s="961"/>
      <c r="C238" s="747" t="s">
        <v>404</v>
      </c>
      <c r="D238" s="752" t="s">
        <v>10</v>
      </c>
      <c r="E238" s="752" t="s">
        <v>542</v>
      </c>
      <c r="F238" s="752" t="s">
        <v>13</v>
      </c>
      <c r="G238" s="97">
        <v>1164.2</v>
      </c>
      <c r="H238" s="97">
        <v>1269</v>
      </c>
      <c r="I238" s="578">
        <v>1269</v>
      </c>
      <c r="J238" s="578">
        <v>1540.8</v>
      </c>
      <c r="K238" s="578">
        <v>540.79999999999995</v>
      </c>
      <c r="L238" s="747" t="s">
        <v>253</v>
      </c>
    </row>
    <row r="239" spans="1:14" ht="70.5" customHeight="1" x14ac:dyDescent="0.2">
      <c r="A239" s="961"/>
      <c r="B239" s="98" t="s">
        <v>25</v>
      </c>
      <c r="C239" s="747"/>
      <c r="D239" s="747"/>
      <c r="E239" s="747"/>
      <c r="F239" s="747"/>
      <c r="G239" s="59">
        <f>G238+G237+G235+G233+G232+G231+G230</f>
        <v>1164.2</v>
      </c>
      <c r="H239" s="59">
        <f>H238+H237+H235+H233+H232+H231+H230</f>
        <v>1269</v>
      </c>
      <c r="I239" s="59">
        <f>I238+I237+I235+I233+I232+I231+I230</f>
        <v>1269</v>
      </c>
      <c r="J239" s="837">
        <f>J238+J237+J235+J233+J232+J231+J230</f>
        <v>1540.8</v>
      </c>
      <c r="K239" s="837">
        <f>K238+K237+K235+K233+K232+K231+K230</f>
        <v>540.79999999999995</v>
      </c>
      <c r="L239" s="747"/>
      <c r="M239" s="379"/>
    </row>
    <row r="240" spans="1:14" ht="43.5" customHeight="1" x14ac:dyDescent="0.2">
      <c r="A240" s="962" t="s">
        <v>254</v>
      </c>
      <c r="B240" s="963"/>
      <c r="C240" s="963"/>
      <c r="D240" s="963"/>
      <c r="E240" s="963"/>
      <c r="F240" s="963"/>
      <c r="G240" s="963"/>
      <c r="H240" s="963"/>
      <c r="I240" s="963"/>
      <c r="J240" s="963"/>
      <c r="K240" s="963"/>
      <c r="L240" s="964"/>
    </row>
    <row r="241" spans="1:13" ht="128.25" customHeight="1" x14ac:dyDescent="0.2">
      <c r="A241" s="961" t="s">
        <v>241</v>
      </c>
      <c r="B241" s="961" t="s">
        <v>224</v>
      </c>
      <c r="C241" s="754" t="s">
        <v>225</v>
      </c>
      <c r="D241" s="747" t="s">
        <v>10</v>
      </c>
      <c r="E241" s="965" t="s">
        <v>6</v>
      </c>
      <c r="F241" s="966" t="s">
        <v>13</v>
      </c>
      <c r="G241" s="51">
        <v>37713.4</v>
      </c>
      <c r="H241" s="51">
        <v>38204.1</v>
      </c>
      <c r="I241" s="563">
        <v>35656.199999999997</v>
      </c>
      <c r="J241" s="563">
        <v>40204.300000000003</v>
      </c>
      <c r="K241" s="563">
        <v>41171.599999999999</v>
      </c>
      <c r="L241" s="967" t="s">
        <v>21</v>
      </c>
    </row>
    <row r="242" spans="1:13" ht="97.5" customHeight="1" x14ac:dyDescent="0.2">
      <c r="A242" s="961"/>
      <c r="B242" s="961"/>
      <c r="C242" s="99" t="s">
        <v>245</v>
      </c>
      <c r="D242" s="747" t="s">
        <v>10</v>
      </c>
      <c r="E242" s="965"/>
      <c r="F242" s="966"/>
      <c r="G242" s="123">
        <v>0</v>
      </c>
      <c r="H242" s="44">
        <v>50</v>
      </c>
      <c r="I242" s="44">
        <v>0</v>
      </c>
      <c r="J242" s="44">
        <v>0</v>
      </c>
      <c r="K242" s="44">
        <v>0</v>
      </c>
      <c r="L242" s="967"/>
    </row>
    <row r="243" spans="1:13" ht="224.25" customHeight="1" x14ac:dyDescent="0.2">
      <c r="A243" s="961"/>
      <c r="B243" s="961" t="s">
        <v>271</v>
      </c>
      <c r="C243" s="436" t="s">
        <v>272</v>
      </c>
      <c r="D243" s="101" t="s">
        <v>10</v>
      </c>
      <c r="E243" s="965" t="s">
        <v>6</v>
      </c>
      <c r="F243" s="753" t="s">
        <v>109</v>
      </c>
      <c r="G243" s="100"/>
      <c r="H243" s="100"/>
      <c r="I243" s="100"/>
      <c r="J243" s="853"/>
      <c r="K243" s="854"/>
      <c r="L243" s="946" t="s">
        <v>110</v>
      </c>
    </row>
    <row r="244" spans="1:13" ht="246.75" customHeight="1" x14ac:dyDescent="0.2">
      <c r="A244" s="961"/>
      <c r="B244" s="961"/>
      <c r="C244" s="101" t="s">
        <v>273</v>
      </c>
      <c r="D244" s="101" t="s">
        <v>10</v>
      </c>
      <c r="E244" s="965"/>
      <c r="F244" s="753" t="s">
        <v>109</v>
      </c>
      <c r="G244" s="100"/>
      <c r="H244" s="100"/>
      <c r="I244" s="100"/>
      <c r="J244" s="853"/>
      <c r="K244" s="854"/>
      <c r="L244" s="946"/>
    </row>
    <row r="245" spans="1:13" ht="176.25" customHeight="1" x14ac:dyDescent="0.2">
      <c r="A245" s="961"/>
      <c r="B245" s="961"/>
      <c r="C245" s="101" t="s">
        <v>397</v>
      </c>
      <c r="D245" s="101" t="s">
        <v>10</v>
      </c>
      <c r="E245" s="752" t="s">
        <v>6</v>
      </c>
      <c r="F245" s="753" t="s">
        <v>109</v>
      </c>
      <c r="G245" s="100"/>
      <c r="H245" s="100"/>
      <c r="I245" s="100"/>
      <c r="J245" s="853"/>
      <c r="K245" s="854"/>
      <c r="L245" s="946"/>
    </row>
    <row r="246" spans="1:13" ht="210" customHeight="1" x14ac:dyDescent="0.2">
      <c r="A246" s="961"/>
      <c r="B246" s="751" t="s">
        <v>349</v>
      </c>
      <c r="C246" s="101" t="s">
        <v>350</v>
      </c>
      <c r="D246" s="101" t="s">
        <v>10</v>
      </c>
      <c r="E246" s="752" t="s">
        <v>6</v>
      </c>
      <c r="F246" s="752" t="s">
        <v>257</v>
      </c>
      <c r="G246" s="100"/>
      <c r="H246" s="100"/>
      <c r="I246" s="100"/>
      <c r="J246" s="853"/>
      <c r="K246" s="854"/>
      <c r="L246" s="747" t="s">
        <v>249</v>
      </c>
    </row>
    <row r="247" spans="1:13" ht="264.75" customHeight="1" x14ac:dyDescent="0.2">
      <c r="A247" s="961"/>
      <c r="B247" s="947" t="s">
        <v>351</v>
      </c>
      <c r="C247" s="949" t="s">
        <v>544</v>
      </c>
      <c r="D247" s="951" t="s">
        <v>10</v>
      </c>
      <c r="E247" s="953" t="s">
        <v>516</v>
      </c>
      <c r="F247" s="955" t="s">
        <v>109</v>
      </c>
      <c r="G247" s="957"/>
      <c r="H247" s="957"/>
      <c r="I247" s="957"/>
      <c r="J247" s="959"/>
      <c r="K247" s="968"/>
      <c r="L247" s="970" t="s">
        <v>258</v>
      </c>
    </row>
    <row r="248" spans="1:13" ht="216" customHeight="1" x14ac:dyDescent="0.2">
      <c r="A248" s="961"/>
      <c r="B248" s="948"/>
      <c r="C248" s="950"/>
      <c r="D248" s="952"/>
      <c r="E248" s="954"/>
      <c r="F248" s="956"/>
      <c r="G248" s="958"/>
      <c r="H248" s="958"/>
      <c r="I248" s="958"/>
      <c r="J248" s="960"/>
      <c r="K248" s="969"/>
      <c r="L248" s="971"/>
    </row>
    <row r="249" spans="1:13" ht="194.25" customHeight="1" x14ac:dyDescent="0.2">
      <c r="A249" s="961"/>
      <c r="B249" s="967" t="s">
        <v>352</v>
      </c>
      <c r="C249" s="101" t="s">
        <v>353</v>
      </c>
      <c r="D249" s="101" t="s">
        <v>10</v>
      </c>
      <c r="E249" s="752" t="s">
        <v>6</v>
      </c>
      <c r="F249" s="753" t="s">
        <v>109</v>
      </c>
      <c r="G249" s="100"/>
      <c r="H249" s="100"/>
      <c r="I249" s="100"/>
      <c r="J249" s="853"/>
      <c r="K249" s="854"/>
      <c r="L249" s="946" t="s">
        <v>259</v>
      </c>
    </row>
    <row r="250" spans="1:13" ht="110.25" customHeight="1" x14ac:dyDescent="0.2">
      <c r="A250" s="961"/>
      <c r="B250" s="967"/>
      <c r="C250" s="809" t="s">
        <v>354</v>
      </c>
      <c r="D250" s="101" t="s">
        <v>10</v>
      </c>
      <c r="E250" s="461" t="s">
        <v>6</v>
      </c>
      <c r="F250" s="461" t="s">
        <v>109</v>
      </c>
      <c r="G250" s="100"/>
      <c r="H250" s="100"/>
      <c r="I250" s="100"/>
      <c r="J250" s="853"/>
      <c r="K250" s="854"/>
      <c r="L250" s="946"/>
    </row>
    <row r="251" spans="1:13" ht="216" customHeight="1" x14ac:dyDescent="0.2">
      <c r="A251" s="961"/>
      <c r="B251" s="967"/>
      <c r="C251" s="801" t="s">
        <v>355</v>
      </c>
      <c r="D251" s="99" t="s">
        <v>10</v>
      </c>
      <c r="E251" s="746" t="s">
        <v>516</v>
      </c>
      <c r="F251" s="735" t="s">
        <v>13</v>
      </c>
      <c r="G251" s="158">
        <v>0</v>
      </c>
      <c r="H251" s="158">
        <v>42</v>
      </c>
      <c r="I251" s="158">
        <v>0</v>
      </c>
      <c r="J251" s="806">
        <v>0</v>
      </c>
      <c r="K251" s="806">
        <v>0</v>
      </c>
      <c r="L251" s="481" t="s">
        <v>22</v>
      </c>
    </row>
    <row r="252" spans="1:13" ht="42" customHeight="1" x14ac:dyDescent="0.2">
      <c r="A252" s="961"/>
      <c r="B252" s="770" t="s">
        <v>25</v>
      </c>
      <c r="C252" s="124"/>
      <c r="D252" s="124"/>
      <c r="E252" s="759"/>
      <c r="F252" s="759"/>
      <c r="G252" s="54">
        <f>G251+G250+G249+G247+G246+G245+G244+G243+G242+G241</f>
        <v>37713.4</v>
      </c>
      <c r="H252" s="54">
        <f t="shared" ref="H252:K252" si="10">H251+H250+H249+H247+H246+H245+H244+H243+H242+H241</f>
        <v>38296.1</v>
      </c>
      <c r="I252" s="54">
        <f t="shared" si="10"/>
        <v>35656.199999999997</v>
      </c>
      <c r="J252" s="847">
        <f t="shared" si="10"/>
        <v>40204.300000000003</v>
      </c>
      <c r="K252" s="847">
        <f t="shared" si="10"/>
        <v>41171.599999999999</v>
      </c>
      <c r="L252" s="747"/>
      <c r="M252" s="385"/>
    </row>
    <row r="253" spans="1:13" ht="69.75" customHeight="1" x14ac:dyDescent="0.2">
      <c r="A253" s="945" t="s">
        <v>244</v>
      </c>
      <c r="B253" s="945"/>
      <c r="C253" s="945"/>
      <c r="D253" s="945"/>
      <c r="E253" s="945"/>
      <c r="F253" s="945"/>
      <c r="G253" s="945"/>
      <c r="H253" s="945"/>
      <c r="I253" s="945"/>
      <c r="J253" s="945"/>
      <c r="K253" s="945"/>
      <c r="L253" s="945"/>
    </row>
    <row r="254" spans="1:13" ht="180.75" customHeight="1" x14ac:dyDescent="0.2">
      <c r="A254" s="893" t="s">
        <v>242</v>
      </c>
      <c r="B254" s="60" t="s">
        <v>297</v>
      </c>
      <c r="C254" s="481" t="s">
        <v>262</v>
      </c>
      <c r="D254" s="735" t="s">
        <v>10</v>
      </c>
      <c r="E254" s="482" t="s">
        <v>68</v>
      </c>
      <c r="F254" s="738" t="s">
        <v>33</v>
      </c>
      <c r="G254" s="735"/>
      <c r="H254" s="735"/>
      <c r="I254" s="735"/>
      <c r="J254" s="803"/>
      <c r="K254" s="803"/>
      <c r="L254" s="915" t="s">
        <v>69</v>
      </c>
    </row>
    <row r="255" spans="1:13" ht="303" customHeight="1" x14ac:dyDescent="0.2">
      <c r="A255" s="919"/>
      <c r="B255" s="735"/>
      <c r="C255" s="801" t="s">
        <v>266</v>
      </c>
      <c r="D255" s="213" t="s">
        <v>10</v>
      </c>
      <c r="E255" s="735" t="s">
        <v>519</v>
      </c>
      <c r="F255" s="735" t="s">
        <v>33</v>
      </c>
      <c r="G255" s="50"/>
      <c r="H255" s="50"/>
      <c r="I255" s="50"/>
      <c r="J255" s="123"/>
      <c r="K255" s="855"/>
      <c r="L255" s="915"/>
    </row>
    <row r="256" spans="1:13" ht="51" customHeight="1" x14ac:dyDescent="0.2">
      <c r="A256" s="928" t="s">
        <v>337</v>
      </c>
      <c r="B256" s="929"/>
      <c r="C256" s="929"/>
      <c r="D256" s="929"/>
      <c r="E256" s="929"/>
      <c r="F256" s="929"/>
      <c r="G256" s="929"/>
      <c r="H256" s="929"/>
      <c r="I256" s="929"/>
      <c r="J256" s="929"/>
      <c r="K256" s="929"/>
      <c r="L256" s="930"/>
    </row>
    <row r="257" spans="1:58" ht="120.75" customHeight="1" x14ac:dyDescent="0.2">
      <c r="A257" s="931" t="s">
        <v>243</v>
      </c>
      <c r="B257" s="934" t="s">
        <v>338</v>
      </c>
      <c r="C257" s="192" t="s">
        <v>339</v>
      </c>
      <c r="D257" s="193">
        <v>2021</v>
      </c>
      <c r="E257" s="193" t="s">
        <v>104</v>
      </c>
      <c r="F257" s="735" t="s">
        <v>13</v>
      </c>
      <c r="G257" s="194">
        <v>242.8</v>
      </c>
      <c r="H257" s="194"/>
      <c r="I257" s="194"/>
      <c r="J257" s="856"/>
      <c r="K257" s="856"/>
      <c r="L257" s="195" t="s">
        <v>23</v>
      </c>
    </row>
    <row r="258" spans="1:58" ht="165" customHeight="1" x14ac:dyDescent="0.2">
      <c r="A258" s="932"/>
      <c r="B258" s="935"/>
      <c r="C258" s="435" t="s">
        <v>340</v>
      </c>
      <c r="D258" s="196">
        <v>2021</v>
      </c>
      <c r="E258" s="463" t="s">
        <v>104</v>
      </c>
      <c r="F258" s="734" t="s">
        <v>13</v>
      </c>
      <c r="G258" s="197">
        <v>6</v>
      </c>
      <c r="H258" s="197"/>
      <c r="I258" s="197"/>
      <c r="J258" s="857"/>
      <c r="K258" s="857"/>
      <c r="L258" s="198" t="s">
        <v>23</v>
      </c>
    </row>
    <row r="259" spans="1:58" ht="344.25" customHeight="1" x14ac:dyDescent="0.2">
      <c r="A259" s="932"/>
      <c r="B259" s="935"/>
      <c r="C259" s="936" t="s">
        <v>341</v>
      </c>
      <c r="D259" s="900">
        <v>2021</v>
      </c>
      <c r="E259" s="937" t="s">
        <v>520</v>
      </c>
      <c r="F259" s="893" t="s">
        <v>13</v>
      </c>
      <c r="G259" s="878">
        <v>16.5</v>
      </c>
      <c r="H259" s="878"/>
      <c r="I259" s="878"/>
      <c r="J259" s="899"/>
      <c r="K259" s="899"/>
      <c r="L259" s="915" t="s">
        <v>23</v>
      </c>
    </row>
    <row r="260" spans="1:58" ht="23.25" customHeight="1" x14ac:dyDescent="0.2">
      <c r="A260" s="932"/>
      <c r="B260" s="935"/>
      <c r="C260" s="936"/>
      <c r="D260" s="900"/>
      <c r="E260" s="938"/>
      <c r="F260" s="894"/>
      <c r="G260" s="878"/>
      <c r="H260" s="878"/>
      <c r="I260" s="878"/>
      <c r="J260" s="899"/>
      <c r="K260" s="899"/>
      <c r="L260" s="915"/>
    </row>
    <row r="261" spans="1:58" ht="161.25" customHeight="1" x14ac:dyDescent="0.2">
      <c r="A261" s="932"/>
      <c r="B261" s="935"/>
      <c r="C261" s="93" t="s">
        <v>342</v>
      </c>
      <c r="D261" s="735">
        <v>2021</v>
      </c>
      <c r="E261" s="467" t="s">
        <v>104</v>
      </c>
      <c r="F261" s="735" t="s">
        <v>13</v>
      </c>
      <c r="G261" s="199">
        <v>9</v>
      </c>
      <c r="H261" s="200"/>
      <c r="I261" s="200"/>
      <c r="J261" s="858"/>
      <c r="K261" s="858"/>
      <c r="L261" s="735" t="s">
        <v>23</v>
      </c>
    </row>
    <row r="262" spans="1:58" ht="272.25" customHeight="1" x14ac:dyDescent="0.2">
      <c r="A262" s="932"/>
      <c r="B262" s="935"/>
      <c r="C262" s="437" t="s">
        <v>543</v>
      </c>
      <c r="D262" s="201">
        <v>2021</v>
      </c>
      <c r="E262" s="464" t="s">
        <v>104</v>
      </c>
      <c r="F262" s="739" t="s">
        <v>13</v>
      </c>
      <c r="G262" s="202">
        <v>173</v>
      </c>
      <c r="H262" s="202"/>
      <c r="I262" s="202"/>
      <c r="J262" s="859"/>
      <c r="K262" s="859"/>
      <c r="L262" s="195" t="s">
        <v>24</v>
      </c>
    </row>
    <row r="263" spans="1:58" ht="119.25" customHeight="1" x14ac:dyDescent="0.2">
      <c r="A263" s="932"/>
      <c r="B263" s="935"/>
      <c r="C263" s="203" t="s">
        <v>343</v>
      </c>
      <c r="D263" s="734">
        <v>2021</v>
      </c>
      <c r="E263" s="465" t="s">
        <v>104</v>
      </c>
      <c r="F263" s="731" t="s">
        <v>13</v>
      </c>
      <c r="G263" s="730">
        <v>5</v>
      </c>
      <c r="H263" s="730"/>
      <c r="I263" s="730"/>
      <c r="J263" s="860"/>
      <c r="K263" s="860"/>
      <c r="L263" s="731" t="s">
        <v>105</v>
      </c>
    </row>
    <row r="264" spans="1:58" s="136" customFormat="1" ht="38.25" customHeight="1" x14ac:dyDescent="0.2">
      <c r="A264" s="932"/>
      <c r="B264" s="633" t="s">
        <v>323</v>
      </c>
      <c r="C264" s="205"/>
      <c r="D264" s="204"/>
      <c r="E264" s="206"/>
      <c r="F264" s="204"/>
      <c r="G264" s="207">
        <f>G263+G262+G261+G259+G258+G257</f>
        <v>452.3</v>
      </c>
      <c r="H264" s="207">
        <f t="shared" ref="H264:K264" si="11">H263+H262+H261+H259+H258+H257</f>
        <v>0</v>
      </c>
      <c r="I264" s="207">
        <f t="shared" si="11"/>
        <v>0</v>
      </c>
      <c r="J264" s="861">
        <f t="shared" si="11"/>
        <v>0</v>
      </c>
      <c r="K264" s="861">
        <f t="shared" si="11"/>
        <v>0</v>
      </c>
      <c r="L264" s="208"/>
      <c r="M264" s="387"/>
      <c r="Y264" s="137"/>
      <c r="Z264" s="137"/>
      <c r="AA264" s="137"/>
      <c r="AB264" s="137"/>
      <c r="AC264" s="137"/>
      <c r="AD264" s="137"/>
      <c r="AE264" s="137"/>
      <c r="AF264" s="137"/>
      <c r="AG264" s="137"/>
      <c r="AH264" s="137"/>
      <c r="AI264" s="137"/>
      <c r="AJ264" s="137"/>
      <c r="AK264" s="137"/>
      <c r="AL264" s="137"/>
      <c r="AM264" s="137"/>
      <c r="AN264" s="137"/>
      <c r="AO264" s="137"/>
      <c r="AP264" s="137"/>
      <c r="AQ264" s="137"/>
      <c r="AR264" s="137"/>
      <c r="AS264" s="137"/>
      <c r="AT264" s="137"/>
      <c r="AU264" s="137"/>
      <c r="AV264" s="137"/>
      <c r="AW264" s="137"/>
      <c r="AX264" s="137"/>
      <c r="AY264" s="137"/>
      <c r="AZ264" s="137"/>
      <c r="BA264" s="137"/>
      <c r="BB264" s="137"/>
      <c r="BC264" s="137"/>
      <c r="BD264" s="137"/>
      <c r="BE264" s="137"/>
      <c r="BF264" s="137"/>
    </row>
    <row r="265" spans="1:58" ht="48.75" customHeight="1" x14ac:dyDescent="0.2">
      <c r="A265" s="932"/>
      <c r="B265" s="939" t="s">
        <v>395</v>
      </c>
      <c r="C265" s="940"/>
      <c r="D265" s="940"/>
      <c r="E265" s="940"/>
      <c r="F265" s="940"/>
      <c r="G265" s="940"/>
      <c r="H265" s="940"/>
      <c r="I265" s="940"/>
      <c r="J265" s="940"/>
      <c r="K265" s="940"/>
      <c r="L265" s="940"/>
    </row>
    <row r="266" spans="1:58" ht="409.5" customHeight="1" x14ac:dyDescent="0.2">
      <c r="A266" s="932"/>
      <c r="B266" s="941" t="s">
        <v>347</v>
      </c>
      <c r="C266" s="926" t="s">
        <v>312</v>
      </c>
      <c r="D266" s="900" t="s">
        <v>10</v>
      </c>
      <c r="E266" s="943" t="s">
        <v>521</v>
      </c>
      <c r="F266" s="907" t="s">
        <v>109</v>
      </c>
      <c r="G266" s="944"/>
      <c r="H266" s="910"/>
      <c r="I266" s="910"/>
      <c r="J266" s="911"/>
      <c r="K266" s="911"/>
      <c r="L266" s="925" t="s">
        <v>313</v>
      </c>
    </row>
    <row r="267" spans="1:58" ht="12" hidden="1" customHeight="1" x14ac:dyDescent="0.2">
      <c r="A267" s="932"/>
      <c r="B267" s="941"/>
      <c r="C267" s="926"/>
      <c r="D267" s="900"/>
      <c r="E267" s="943"/>
      <c r="F267" s="907"/>
      <c r="G267" s="944"/>
      <c r="H267" s="910"/>
      <c r="I267" s="910"/>
      <c r="J267" s="911"/>
      <c r="K267" s="911"/>
      <c r="L267" s="925"/>
    </row>
    <row r="268" spans="1:58" ht="291" customHeight="1" x14ac:dyDescent="0.2">
      <c r="A268" s="932"/>
      <c r="B268" s="942"/>
      <c r="C268" s="926" t="s">
        <v>336</v>
      </c>
      <c r="D268" s="900" t="s">
        <v>10</v>
      </c>
      <c r="E268" s="927" t="s">
        <v>521</v>
      </c>
      <c r="F268" s="907" t="s">
        <v>109</v>
      </c>
      <c r="G268" s="910"/>
      <c r="H268" s="910"/>
      <c r="I268" s="910"/>
      <c r="J268" s="911"/>
      <c r="K268" s="911"/>
      <c r="L268" s="925" t="s">
        <v>314</v>
      </c>
    </row>
    <row r="269" spans="1:58" ht="240.75" customHeight="1" x14ac:dyDescent="0.2">
      <c r="A269" s="932"/>
      <c r="B269" s="942"/>
      <c r="C269" s="926"/>
      <c r="D269" s="900"/>
      <c r="E269" s="927"/>
      <c r="F269" s="907"/>
      <c r="G269" s="910"/>
      <c r="H269" s="910"/>
      <c r="I269" s="910"/>
      <c r="J269" s="911"/>
      <c r="K269" s="911"/>
      <c r="L269" s="925"/>
    </row>
    <row r="270" spans="1:58" ht="301.5" customHeight="1" x14ac:dyDescent="0.2">
      <c r="A270" s="932"/>
      <c r="B270" s="942"/>
      <c r="C270" s="741" t="s">
        <v>348</v>
      </c>
      <c r="D270" s="735" t="s">
        <v>10</v>
      </c>
      <c r="E270" s="556" t="s">
        <v>327</v>
      </c>
      <c r="F270" s="740" t="s">
        <v>13</v>
      </c>
      <c r="G270" s="159">
        <v>2</v>
      </c>
      <c r="H270" s="159">
        <v>2</v>
      </c>
      <c r="I270" s="159">
        <v>2</v>
      </c>
      <c r="J270" s="862">
        <v>2.2000000000000002</v>
      </c>
      <c r="K270" s="862">
        <v>2.4</v>
      </c>
      <c r="L270" s="740" t="s">
        <v>315</v>
      </c>
    </row>
    <row r="271" spans="1:58" ht="409.5" customHeight="1" x14ac:dyDescent="0.2">
      <c r="A271" s="932"/>
      <c r="B271" s="942"/>
      <c r="C271" s="926" t="s">
        <v>322</v>
      </c>
      <c r="D271" s="900" t="s">
        <v>10</v>
      </c>
      <c r="E271" s="943" t="s">
        <v>522</v>
      </c>
      <c r="F271" s="925" t="s">
        <v>109</v>
      </c>
      <c r="G271" s="910"/>
      <c r="H271" s="910"/>
      <c r="I271" s="910"/>
      <c r="J271" s="911"/>
      <c r="K271" s="911"/>
      <c r="L271" s="912" t="s">
        <v>316</v>
      </c>
    </row>
    <row r="272" spans="1:58" ht="136.5" customHeight="1" x14ac:dyDescent="0.2">
      <c r="A272" s="932"/>
      <c r="B272" s="942"/>
      <c r="C272" s="926"/>
      <c r="D272" s="900"/>
      <c r="E272" s="943"/>
      <c r="F272" s="925"/>
      <c r="G272" s="910"/>
      <c r="H272" s="910"/>
      <c r="I272" s="910"/>
      <c r="J272" s="911"/>
      <c r="K272" s="911"/>
      <c r="L272" s="912"/>
    </row>
    <row r="273" spans="1:12" ht="337.5" customHeight="1" x14ac:dyDescent="0.2">
      <c r="A273" s="932"/>
      <c r="B273" s="745"/>
      <c r="C273" s="736" t="s">
        <v>311</v>
      </c>
      <c r="D273" s="735" t="s">
        <v>10</v>
      </c>
      <c r="E273" s="231" t="s">
        <v>327</v>
      </c>
      <c r="F273" s="737" t="s">
        <v>109</v>
      </c>
      <c r="G273" s="729"/>
      <c r="H273" s="729"/>
      <c r="I273" s="729"/>
      <c r="J273" s="863"/>
      <c r="K273" s="863"/>
      <c r="L273" s="163" t="s">
        <v>324</v>
      </c>
    </row>
    <row r="274" spans="1:12" ht="396.75" customHeight="1" x14ac:dyDescent="0.2">
      <c r="A274" s="932"/>
      <c r="B274" s="916" t="s">
        <v>321</v>
      </c>
      <c r="C274" s="891" t="s">
        <v>328</v>
      </c>
      <c r="D274" s="893" t="s">
        <v>10</v>
      </c>
      <c r="E274" s="920" t="s">
        <v>523</v>
      </c>
      <c r="F274" s="897" t="s">
        <v>109</v>
      </c>
      <c r="G274" s="881"/>
      <c r="H274" s="881"/>
      <c r="I274" s="881"/>
      <c r="J274" s="883"/>
      <c r="K274" s="883"/>
      <c r="L274" s="908" t="s">
        <v>317</v>
      </c>
    </row>
    <row r="275" spans="1:12" ht="323.25" customHeight="1" x14ac:dyDescent="0.2">
      <c r="A275" s="932"/>
      <c r="B275" s="917"/>
      <c r="C275" s="918"/>
      <c r="D275" s="919"/>
      <c r="E275" s="921"/>
      <c r="F275" s="922"/>
      <c r="G275" s="923"/>
      <c r="H275" s="923"/>
      <c r="I275" s="923"/>
      <c r="J275" s="924"/>
      <c r="K275" s="924"/>
      <c r="L275" s="909"/>
    </row>
    <row r="276" spans="1:12" ht="409.5" customHeight="1" x14ac:dyDescent="0.2">
      <c r="A276" s="932"/>
      <c r="B276" s="901"/>
      <c r="C276" s="905" t="s">
        <v>414</v>
      </c>
      <c r="D276" s="900" t="s">
        <v>10</v>
      </c>
      <c r="E276" s="914" t="s">
        <v>524</v>
      </c>
      <c r="F276" s="907" t="s">
        <v>109</v>
      </c>
      <c r="G276" s="878"/>
      <c r="H276" s="878"/>
      <c r="I276" s="878"/>
      <c r="J276" s="899"/>
      <c r="K276" s="899"/>
      <c r="L276" s="900" t="s">
        <v>396</v>
      </c>
    </row>
    <row r="277" spans="1:12" ht="294.75" customHeight="1" x14ac:dyDescent="0.2">
      <c r="A277" s="932"/>
      <c r="B277" s="902"/>
      <c r="C277" s="905"/>
      <c r="D277" s="900"/>
      <c r="E277" s="914"/>
      <c r="F277" s="907"/>
      <c r="G277" s="878"/>
      <c r="H277" s="878"/>
      <c r="I277" s="878"/>
      <c r="J277" s="899"/>
      <c r="K277" s="899"/>
      <c r="L277" s="900"/>
    </row>
    <row r="278" spans="1:12" ht="206.25" customHeight="1" x14ac:dyDescent="0.2">
      <c r="A278" s="932"/>
      <c r="B278" s="635"/>
      <c r="C278" s="812" t="s">
        <v>329</v>
      </c>
      <c r="D278" s="735" t="s">
        <v>10</v>
      </c>
      <c r="E278" s="810" t="s">
        <v>516</v>
      </c>
      <c r="F278" s="737" t="s">
        <v>109</v>
      </c>
      <c r="G278" s="729"/>
      <c r="H278" s="729"/>
      <c r="I278" s="729"/>
      <c r="J278" s="863"/>
      <c r="K278" s="863"/>
      <c r="L278" s="811" t="s">
        <v>326</v>
      </c>
    </row>
    <row r="279" spans="1:12" ht="255.75" customHeight="1" x14ac:dyDescent="0.2">
      <c r="A279" s="932"/>
      <c r="B279" s="635"/>
      <c r="C279" s="736" t="s">
        <v>330</v>
      </c>
      <c r="D279" s="735" t="s">
        <v>10</v>
      </c>
      <c r="E279" s="813" t="s">
        <v>516</v>
      </c>
      <c r="F279" s="737" t="s">
        <v>109</v>
      </c>
      <c r="G279" s="729"/>
      <c r="H279" s="729"/>
      <c r="I279" s="729"/>
      <c r="J279" s="863"/>
      <c r="K279" s="863"/>
      <c r="L279" s="738" t="s">
        <v>325</v>
      </c>
    </row>
    <row r="280" spans="1:12" ht="408" customHeight="1" x14ac:dyDescent="0.2">
      <c r="A280" s="932"/>
      <c r="B280" s="901"/>
      <c r="C280" s="905" t="s">
        <v>331</v>
      </c>
      <c r="D280" s="900" t="s">
        <v>10</v>
      </c>
      <c r="E280" s="913" t="s">
        <v>525</v>
      </c>
      <c r="F280" s="907" t="s">
        <v>109</v>
      </c>
      <c r="G280" s="878"/>
      <c r="H280" s="878"/>
      <c r="I280" s="878"/>
      <c r="J280" s="899"/>
      <c r="K280" s="899"/>
      <c r="L280" s="915" t="s">
        <v>320</v>
      </c>
    </row>
    <row r="281" spans="1:12" ht="185.25" customHeight="1" x14ac:dyDescent="0.2">
      <c r="A281" s="932"/>
      <c r="B281" s="902"/>
      <c r="C281" s="905"/>
      <c r="D281" s="900"/>
      <c r="E281" s="913"/>
      <c r="F281" s="907"/>
      <c r="G281" s="878"/>
      <c r="H281" s="878"/>
      <c r="I281" s="878"/>
      <c r="J281" s="899"/>
      <c r="K281" s="899"/>
      <c r="L281" s="915"/>
    </row>
    <row r="282" spans="1:12" ht="381" customHeight="1" x14ac:dyDescent="0.2">
      <c r="A282" s="932"/>
      <c r="B282" s="901"/>
      <c r="C282" s="905" t="s">
        <v>332</v>
      </c>
      <c r="D282" s="900" t="s">
        <v>10</v>
      </c>
      <c r="E282" s="906" t="s">
        <v>521</v>
      </c>
      <c r="F282" s="907" t="s">
        <v>109</v>
      </c>
      <c r="G282" s="878"/>
      <c r="H282" s="878"/>
      <c r="I282" s="878"/>
      <c r="J282" s="899"/>
      <c r="K282" s="899"/>
      <c r="L282" s="877" t="s">
        <v>319</v>
      </c>
    </row>
    <row r="283" spans="1:12" ht="152.25" customHeight="1" x14ac:dyDescent="0.2">
      <c r="A283" s="932"/>
      <c r="B283" s="902"/>
      <c r="C283" s="905"/>
      <c r="D283" s="900"/>
      <c r="E283" s="906"/>
      <c r="F283" s="907"/>
      <c r="G283" s="878"/>
      <c r="H283" s="878"/>
      <c r="I283" s="878"/>
      <c r="J283" s="899"/>
      <c r="K283" s="899"/>
      <c r="L283" s="877"/>
    </row>
    <row r="284" spans="1:12" ht="310.5" customHeight="1" x14ac:dyDescent="0.2">
      <c r="A284" s="932"/>
      <c r="B284" s="901"/>
      <c r="C284" s="891" t="s">
        <v>333</v>
      </c>
      <c r="D284" s="893" t="s">
        <v>10</v>
      </c>
      <c r="E284" s="903" t="s">
        <v>526</v>
      </c>
      <c r="F284" s="897" t="s">
        <v>109</v>
      </c>
      <c r="G284" s="881"/>
      <c r="H284" s="881"/>
      <c r="I284" s="881"/>
      <c r="J284" s="883"/>
      <c r="K284" s="883"/>
      <c r="L284" s="885" t="s">
        <v>318</v>
      </c>
    </row>
    <row r="285" spans="1:12" ht="48" customHeight="1" x14ac:dyDescent="0.2">
      <c r="A285" s="932"/>
      <c r="B285" s="902"/>
      <c r="C285" s="892"/>
      <c r="D285" s="894"/>
      <c r="E285" s="904"/>
      <c r="F285" s="898"/>
      <c r="G285" s="882"/>
      <c r="H285" s="882"/>
      <c r="I285" s="882"/>
      <c r="J285" s="884"/>
      <c r="K285" s="884"/>
      <c r="L285" s="886"/>
    </row>
    <row r="286" spans="1:12" ht="319.5" customHeight="1" x14ac:dyDescent="0.2">
      <c r="A286" s="932"/>
      <c r="B286" s="635"/>
      <c r="C286" s="736" t="s">
        <v>334</v>
      </c>
      <c r="D286" s="735" t="s">
        <v>10</v>
      </c>
      <c r="E286" s="742" t="s">
        <v>516</v>
      </c>
      <c r="F286" s="737" t="s">
        <v>109</v>
      </c>
      <c r="G286" s="729"/>
      <c r="H286" s="729"/>
      <c r="I286" s="729"/>
      <c r="J286" s="863"/>
      <c r="K286" s="863"/>
      <c r="L286" s="738" t="s">
        <v>318</v>
      </c>
    </row>
    <row r="287" spans="1:12" ht="409.5" customHeight="1" x14ac:dyDescent="0.2">
      <c r="A287" s="932"/>
      <c r="B287" s="636"/>
      <c r="C287" s="891" t="s">
        <v>335</v>
      </c>
      <c r="D287" s="893" t="s">
        <v>10</v>
      </c>
      <c r="E287" s="895" t="s">
        <v>527</v>
      </c>
      <c r="F287" s="897" t="s">
        <v>109</v>
      </c>
      <c r="G287" s="881"/>
      <c r="H287" s="881"/>
      <c r="I287" s="881"/>
      <c r="J287" s="883"/>
      <c r="K287" s="883"/>
      <c r="L287" s="885" t="s">
        <v>384</v>
      </c>
    </row>
    <row r="288" spans="1:12" ht="123.75" customHeight="1" x14ac:dyDescent="0.2">
      <c r="A288" s="932"/>
      <c r="B288" s="637"/>
      <c r="C288" s="892"/>
      <c r="D288" s="894"/>
      <c r="E288" s="896"/>
      <c r="F288" s="898"/>
      <c r="G288" s="882"/>
      <c r="H288" s="882"/>
      <c r="I288" s="882"/>
      <c r="J288" s="884"/>
      <c r="K288" s="884"/>
      <c r="L288" s="886"/>
    </row>
    <row r="289" spans="1:19" ht="301.5" customHeight="1" x14ac:dyDescent="0.2">
      <c r="A289" s="932"/>
      <c r="B289" s="635"/>
      <c r="C289" s="736" t="s">
        <v>415</v>
      </c>
      <c r="D289" s="735" t="s">
        <v>10</v>
      </c>
      <c r="E289" s="647" t="s">
        <v>528</v>
      </c>
      <c r="F289" s="737" t="s">
        <v>109</v>
      </c>
      <c r="G289" s="729"/>
      <c r="H289" s="729"/>
      <c r="I289" s="729"/>
      <c r="J289" s="863"/>
      <c r="K289" s="863"/>
      <c r="L289" s="738" t="s">
        <v>356</v>
      </c>
    </row>
    <row r="290" spans="1:19" ht="60.75" customHeight="1" x14ac:dyDescent="0.4">
      <c r="A290" s="932"/>
      <c r="B290" s="638" t="s">
        <v>25</v>
      </c>
      <c r="C290" s="169"/>
      <c r="D290" s="170"/>
      <c r="E290" s="171"/>
      <c r="F290" s="172"/>
      <c r="G290" s="409">
        <f>G289+G287+G286+G284+G282+G280+G279+G278+G276+G274+G273+G271+G270+G268+G266</f>
        <v>2</v>
      </c>
      <c r="H290" s="409">
        <f>H289+H287+H286+H284+H282+H280+H279+H278+H276+H274+H273+H271+H270+H268+H266</f>
        <v>2</v>
      </c>
      <c r="I290" s="409">
        <f>I289+I287+I286+I284+I282+I280+I279+I278+I276+I274+I273+I271+I270+I268+I266</f>
        <v>2</v>
      </c>
      <c r="J290" s="864">
        <f>J289+J287+J286+J284+J282+J280+J279+J278+J276+J274+J273+J271+J270+J268+J266</f>
        <v>2.2000000000000002</v>
      </c>
      <c r="K290" s="864">
        <f>K289+K287+K286+K284+K282+K280+K279+K278+K276+K274+K273+K271+K270+K268+K266</f>
        <v>2.4</v>
      </c>
      <c r="L290" s="173"/>
      <c r="M290" s="390"/>
      <c r="N290" s="130"/>
      <c r="O290" s="130"/>
      <c r="P290" s="130"/>
      <c r="Q290" s="130"/>
      <c r="R290" s="130"/>
    </row>
    <row r="291" spans="1:19" ht="66" customHeight="1" x14ac:dyDescent="0.4">
      <c r="A291" s="933"/>
      <c r="B291" s="639" t="s">
        <v>489</v>
      </c>
      <c r="C291" s="557"/>
      <c r="D291" s="170"/>
      <c r="E291" s="171"/>
      <c r="F291" s="172"/>
      <c r="G291" s="632">
        <f>G33+G40+G50+G62+G68+G73+G103+G121+G140+G169+G175+G184+G228+G239+G252+G264+G290</f>
        <v>921459.7999999997</v>
      </c>
      <c r="H291" s="632">
        <f>H33+H40+H50+H62+H68+H73+H103+H121+H140+H169+H175+H184+H228+H239+H252+H264+H290</f>
        <v>1089744.3000000003</v>
      </c>
      <c r="I291" s="632">
        <f>I33+I40+I50+I62+I68+I73+I103+I121+I140+I169+I175+I184+I228+I239+I252+I264+I290</f>
        <v>985167.49999999977</v>
      </c>
      <c r="J291" s="865">
        <f>J33+J40+J50+J62+J68+J73+J103+J121+J140+J169+J175+J184+J228+J239+J252+J264+J290</f>
        <v>938637.00000000023</v>
      </c>
      <c r="K291" s="865">
        <f>K33+K40+K50+K62+K68+K73+K103+K121+K140+K169+K175+K184+K228+K239+K252+K264+K290</f>
        <v>926228.20000000019</v>
      </c>
      <c r="L291" s="610"/>
      <c r="M291" s="421"/>
      <c r="N291" s="10"/>
      <c r="O291" s="10"/>
      <c r="P291" s="10"/>
      <c r="Q291" s="10"/>
      <c r="R291" s="35"/>
      <c r="S291" s="10"/>
    </row>
    <row r="292" spans="1:19" ht="115.5" customHeight="1" x14ac:dyDescent="0.4">
      <c r="A292" s="785"/>
      <c r="B292" s="887" t="s">
        <v>359</v>
      </c>
      <c r="C292" s="887"/>
      <c r="D292" s="139"/>
      <c r="E292" s="140"/>
      <c r="F292" s="141"/>
      <c r="G292" s="733"/>
      <c r="H292" s="258" t="s">
        <v>407</v>
      </c>
      <c r="I292" s="258"/>
      <c r="J292" s="866"/>
      <c r="K292" s="867"/>
      <c r="L292" s="108"/>
      <c r="M292" s="34"/>
      <c r="N292" s="34"/>
      <c r="O292" s="34"/>
      <c r="P292" s="34"/>
      <c r="Q292" s="34"/>
    </row>
    <row r="293" spans="1:19" ht="25.5" customHeight="1" x14ac:dyDescent="0.45">
      <c r="A293" s="785"/>
      <c r="B293" s="143"/>
      <c r="C293" s="144"/>
      <c r="D293" s="145"/>
      <c r="E293" s="140"/>
      <c r="F293" s="141"/>
      <c r="G293" s="146"/>
      <c r="H293" s="146"/>
      <c r="I293" s="146"/>
      <c r="J293" s="868"/>
      <c r="K293" s="869"/>
      <c r="L293" s="108"/>
      <c r="O293" s="413"/>
    </row>
    <row r="294" spans="1:19" ht="127.5" customHeight="1" x14ac:dyDescent="0.55000000000000004">
      <c r="A294" s="111"/>
      <c r="B294" s="888" t="s">
        <v>482</v>
      </c>
      <c r="C294" s="888"/>
      <c r="D294" s="376"/>
      <c r="E294" s="147"/>
      <c r="F294" s="148"/>
      <c r="G294" s="889" t="s">
        <v>617</v>
      </c>
      <c r="H294" s="890"/>
      <c r="I294" s="890"/>
      <c r="J294" s="890"/>
      <c r="K294" s="870"/>
      <c r="L294" s="110"/>
      <c r="M294" s="408"/>
      <c r="O294" s="415"/>
    </row>
    <row r="295" spans="1:19" ht="25.5" customHeight="1" x14ac:dyDescent="0.35">
      <c r="A295" s="814"/>
      <c r="B295" s="815"/>
      <c r="C295" s="816"/>
      <c r="D295" s="816"/>
      <c r="E295" s="817"/>
      <c r="F295" s="818" t="s">
        <v>615</v>
      </c>
      <c r="G295" s="819">
        <f>G12+G14+G16+G19+G20+G22+G24+G25+G26+G27+G35+G36+G37+G38+G39+G42+G43+G45+G46+G47+G48+G49+G59+G60+G61+G64+G66+G75+G77+G83+G88+G97+G105+G115+G119+G165+G171+G177+G182+G189+G193+G224+G238+G241+G17+G18+G23+G44+G270+G188+G56+G174+G202+G220+G257+G258+G259+G261+G262+G263+G28+G29+G30</f>
        <v>131612.19999999998</v>
      </c>
      <c r="H295" s="819">
        <f>H12+H14+H16+H19+H20+H22+H24+H25+H26+H27+H35+H36+H37+H38+H39+H42+H43+H45+H46+H47+H48+H49+H59+H60+H61+H64+H66+H75+H77+H83+H88+H97+H105+H115+H119+H165+H171+H177+H182+H189+H193+H224+H238+H241+H17+H18+H23+H44+H270+H188+H56+H174+H202+H220+H257+H258+H259+H261+H262+H263+H28+H29+H30+H21+H32+H114+H198+H251+H242</f>
        <v>316619.49999999994</v>
      </c>
      <c r="I295" s="819">
        <f>I12+I14+I16+I19+I20+I22+I24+I25+I26+I27+I35+I36+I37+I38+I39+I42+I43+I45+I46+I47+I48+I49+I59+I60+I61+I64+I66+I75+I77+I83+I88+I97+I105+I115+I119+I165+I171+I177+I182+I189+I193+I224+I238+I241+I17+I18+I23+I44+I270+I188+I56+I174+I202+I220+I257+I258+I259+I261+I262+I263+I28+I29+I30+I21+I32+I114+I198+I251</f>
        <v>400122.29999999993</v>
      </c>
      <c r="J295" s="871">
        <f>J12+J14+J16+J19+J20+J22+J24+J25+J26+J27+J35+J36+J37+J38+J39+J42+J43+J45+J46+J47+J48+J49+J59+J60+J61+J64+J66+J75+J77+J83+J88+J97+J105+J115+J119+J165+J171+J177+J182+J189+J193+J224+J238+J241+J17+J18+J23+J44+J270+J188+J98</f>
        <v>175963.1</v>
      </c>
      <c r="K295" s="871">
        <f>K12+K14+K16+K19+K20+K22+K24+K25+K26+K27+K35+K36+K37+K38+K39+K42+K43+K45+K46+K47+K48+K49+K59+K60+K61+K64+K66+K75+K77+K83+K88+K97+K105+K115+K119+K165+K171+K177+K182+K189+K193+K224+K238+K241+K17+K18+K23+K44+K270+K188+K98</f>
        <v>208116.89999999997</v>
      </c>
      <c r="L295" s="820">
        <f>G295+H295+I295+J295+K295</f>
        <v>1232433.9999999998</v>
      </c>
    </row>
    <row r="296" spans="1:19" ht="24" customHeight="1" x14ac:dyDescent="0.35">
      <c r="A296" s="821"/>
      <c r="B296" s="822"/>
      <c r="C296" s="821"/>
      <c r="D296" s="821"/>
      <c r="E296" s="823"/>
      <c r="F296" s="824" t="s">
        <v>616</v>
      </c>
      <c r="G296" s="825">
        <f>G52+G53+G54+G55+G67+G71+G72+G181+G196+G197+G203+G221+G222+G223+G78+G173+G178+G226</f>
        <v>789847.6</v>
      </c>
      <c r="H296" s="825">
        <f>H52+H53+H54+H55+H67+H71+H72+H181+H196+H197+H203+H221+H222+H223+H78+H173+H178+H226</f>
        <v>773124.8</v>
      </c>
      <c r="I296" s="825">
        <f>I52+I53+I54+I55+I67+I71+I72+I181+I196+I197+I203+I221+I222+I223+I78+I173+I178+I226</f>
        <v>585045.19999999995</v>
      </c>
      <c r="J296" s="872">
        <f>J52+J53+J54+J55+J67+J71+J72+J181+J196+J197+J203+J221+J222+J223+J227</f>
        <v>762673.89999999991</v>
      </c>
      <c r="K296" s="872">
        <f>K52+K53+K54+K55+K67+K71+K72+K181+K196+K197+K203+K221+K222+K223+K227</f>
        <v>718111.3</v>
      </c>
      <c r="L296" s="820">
        <f>G296+H296+I296+J296+K296</f>
        <v>3628802.8</v>
      </c>
    </row>
    <row r="297" spans="1:19" ht="23.25" customHeight="1" x14ac:dyDescent="0.35">
      <c r="A297" s="826"/>
      <c r="B297" s="827"/>
      <c r="C297" s="826"/>
      <c r="D297" s="826"/>
      <c r="E297" s="828"/>
      <c r="F297" s="829"/>
      <c r="G297" s="830">
        <f>G295+G296</f>
        <v>921459.79999999993</v>
      </c>
      <c r="H297" s="830">
        <f t="shared" ref="H297:L297" si="12">H295+H296</f>
        <v>1089744.3</v>
      </c>
      <c r="I297" s="830">
        <f t="shared" si="12"/>
        <v>985167.49999999988</v>
      </c>
      <c r="J297" s="873">
        <f t="shared" si="12"/>
        <v>938636.99999999988</v>
      </c>
      <c r="K297" s="873">
        <f>K295+K296</f>
        <v>926228.2</v>
      </c>
      <c r="L297" s="831">
        <f t="shared" si="12"/>
        <v>4861236.8</v>
      </c>
    </row>
    <row r="298" spans="1:19" ht="23.25" x14ac:dyDescent="0.35">
      <c r="A298" s="826"/>
      <c r="B298" s="879"/>
      <c r="C298" s="879"/>
      <c r="D298" s="879"/>
      <c r="E298" s="879"/>
      <c r="F298" s="879"/>
      <c r="G298" s="879"/>
      <c r="H298" s="879"/>
      <c r="I298" s="879"/>
      <c r="J298" s="879"/>
      <c r="K298" s="879"/>
      <c r="L298" s="879"/>
    </row>
    <row r="299" spans="1:19" ht="18.75" customHeight="1" x14ac:dyDescent="0.3">
      <c r="B299" s="880"/>
      <c r="C299" s="880"/>
      <c r="D299" s="880"/>
      <c r="E299" s="880"/>
      <c r="F299" s="880"/>
      <c r="G299" s="880"/>
      <c r="H299" s="880"/>
      <c r="I299" s="880"/>
      <c r="J299" s="880"/>
      <c r="K299" s="880"/>
      <c r="L299" s="880"/>
    </row>
    <row r="300" spans="1:19" ht="18.75" customHeight="1" x14ac:dyDescent="0.2"/>
    <row r="302" spans="1:19" ht="18.75" x14ac:dyDescent="0.3">
      <c r="B302" s="30"/>
      <c r="C302" s="5"/>
      <c r="D302" s="5"/>
    </row>
    <row r="305" spans="2:2" x14ac:dyDescent="0.2">
      <c r="B305" s="31"/>
    </row>
    <row r="306" spans="2:2" x14ac:dyDescent="0.2">
      <c r="B306" s="31"/>
    </row>
    <row r="307" spans="2:2" x14ac:dyDescent="0.2">
      <c r="B307" s="31"/>
    </row>
  </sheetData>
  <sheetProtection selectLockedCells="1" selectUnlockedCells="1"/>
  <mergeCells count="350">
    <mergeCell ref="L7:L9"/>
    <mergeCell ref="G8:G9"/>
    <mergeCell ref="H8:H9"/>
    <mergeCell ref="I8:I9"/>
    <mergeCell ref="J8:J9"/>
    <mergeCell ref="K8:K9"/>
    <mergeCell ref="C4:L4"/>
    <mergeCell ref="C5:L5"/>
    <mergeCell ref="A6:C6"/>
    <mergeCell ref="A7:A9"/>
    <mergeCell ref="B7:B9"/>
    <mergeCell ref="C7:C9"/>
    <mergeCell ref="D7:D9"/>
    <mergeCell ref="E7:E9"/>
    <mergeCell ref="F7:F9"/>
    <mergeCell ref="G7:K7"/>
    <mergeCell ref="A11:L11"/>
    <mergeCell ref="A14:A15"/>
    <mergeCell ref="B14:B15"/>
    <mergeCell ref="C14:C15"/>
    <mergeCell ref="D14:D15"/>
    <mergeCell ref="E14:E15"/>
    <mergeCell ref="F14:F15"/>
    <mergeCell ref="G14:G15"/>
    <mergeCell ref="H14:H15"/>
    <mergeCell ref="I14:I15"/>
    <mergeCell ref="J14:J15"/>
    <mergeCell ref="K14:K15"/>
    <mergeCell ref="L14:L15"/>
    <mergeCell ref="A41:L41"/>
    <mergeCell ref="D30:D31"/>
    <mergeCell ref="E30:E31"/>
    <mergeCell ref="F30:F31"/>
    <mergeCell ref="L30:L32"/>
    <mergeCell ref="A34:L34"/>
    <mergeCell ref="A35:A40"/>
    <mergeCell ref="B35:B38"/>
    <mergeCell ref="L35:L38"/>
    <mergeCell ref="B40:F40"/>
    <mergeCell ref="A42:A50"/>
    <mergeCell ref="B42:B45"/>
    <mergeCell ref="L44:L45"/>
    <mergeCell ref="B47:B49"/>
    <mergeCell ref="A51:L51"/>
    <mergeCell ref="A52:A62"/>
    <mergeCell ref="B53:B55"/>
    <mergeCell ref="D56:D58"/>
    <mergeCell ref="E56:E58"/>
    <mergeCell ref="F56:F58"/>
    <mergeCell ref="A69:L69"/>
    <mergeCell ref="A70:A73"/>
    <mergeCell ref="B70:B72"/>
    <mergeCell ref="L70:L72"/>
    <mergeCell ref="B73:E73"/>
    <mergeCell ref="A74:L74"/>
    <mergeCell ref="L56:L58"/>
    <mergeCell ref="B62:E62"/>
    <mergeCell ref="B63:L63"/>
    <mergeCell ref="A64:A68"/>
    <mergeCell ref="B64:B67"/>
    <mergeCell ref="D64:D65"/>
    <mergeCell ref="E64:E65"/>
    <mergeCell ref="L64:L67"/>
    <mergeCell ref="B68:E68"/>
    <mergeCell ref="G75:G76"/>
    <mergeCell ref="H75:H76"/>
    <mergeCell ref="I75:I76"/>
    <mergeCell ref="J75:J76"/>
    <mergeCell ref="K75:K76"/>
    <mergeCell ref="L75:L76"/>
    <mergeCell ref="A75:A103"/>
    <mergeCell ref="B75:B76"/>
    <mergeCell ref="C75:C76"/>
    <mergeCell ref="D75:D76"/>
    <mergeCell ref="E75:E76"/>
    <mergeCell ref="F75:F76"/>
    <mergeCell ref="B77:B82"/>
    <mergeCell ref="E77:E82"/>
    <mergeCell ref="B99:B102"/>
    <mergeCell ref="L77:L82"/>
    <mergeCell ref="D78:D82"/>
    <mergeCell ref="F78:F82"/>
    <mergeCell ref="B83:B86"/>
    <mergeCell ref="D83:D102"/>
    <mergeCell ref="E83:E84"/>
    <mergeCell ref="F83:F96"/>
    <mergeCell ref="L83:L96"/>
    <mergeCell ref="B88:B89"/>
    <mergeCell ref="E88:E89"/>
    <mergeCell ref="L99:L102"/>
    <mergeCell ref="B103:E103"/>
    <mergeCell ref="A104:L104"/>
    <mergeCell ref="A105:A121"/>
    <mergeCell ref="B105:B113"/>
    <mergeCell ref="D105:D113"/>
    <mergeCell ref="E105:E113"/>
    <mergeCell ref="F105:F113"/>
    <mergeCell ref="L105:L113"/>
    <mergeCell ref="B116:B117"/>
    <mergeCell ref="A122:L122"/>
    <mergeCell ref="A123:A140"/>
    <mergeCell ref="B123:B124"/>
    <mergeCell ref="B128:B131"/>
    <mergeCell ref="B134:B136"/>
    <mergeCell ref="D134:D136"/>
    <mergeCell ref="E134:E136"/>
    <mergeCell ref="L134:L136"/>
    <mergeCell ref="B137:B139"/>
    <mergeCell ref="D137:D139"/>
    <mergeCell ref="G148:G149"/>
    <mergeCell ref="H148:H149"/>
    <mergeCell ref="I148:I149"/>
    <mergeCell ref="J148:J149"/>
    <mergeCell ref="K148:K149"/>
    <mergeCell ref="L148:L149"/>
    <mergeCell ref="E137:E139"/>
    <mergeCell ref="L137:L139"/>
    <mergeCell ref="A141:L141"/>
    <mergeCell ref="A142:A169"/>
    <mergeCell ref="B142:B145"/>
    <mergeCell ref="B147:B153"/>
    <mergeCell ref="C148:C149"/>
    <mergeCell ref="D148:D149"/>
    <mergeCell ref="E148:E149"/>
    <mergeCell ref="F148:F149"/>
    <mergeCell ref="K154:K155"/>
    <mergeCell ref="L154:L155"/>
    <mergeCell ref="B158:B159"/>
    <mergeCell ref="B154:B157"/>
    <mergeCell ref="C154:C155"/>
    <mergeCell ref="D154:D155"/>
    <mergeCell ref="E154:E155"/>
    <mergeCell ref="F154:F155"/>
    <mergeCell ref="J154:J155"/>
    <mergeCell ref="A170:L170"/>
    <mergeCell ref="A171:A175"/>
    <mergeCell ref="B172:B174"/>
    <mergeCell ref="C172:C174"/>
    <mergeCell ref="D172:D174"/>
    <mergeCell ref="E172:E174"/>
    <mergeCell ref="L172:L174"/>
    <mergeCell ref="G166:G167"/>
    <mergeCell ref="H166:H167"/>
    <mergeCell ref="I166:I167"/>
    <mergeCell ref="J166:J167"/>
    <mergeCell ref="K166:K167"/>
    <mergeCell ref="L166:L167"/>
    <mergeCell ref="G154:G155"/>
    <mergeCell ref="B160:B163"/>
    <mergeCell ref="B166:B167"/>
    <mergeCell ref="C166:C167"/>
    <mergeCell ref="D166:D167"/>
    <mergeCell ref="E166:E167"/>
    <mergeCell ref="F166:F167"/>
    <mergeCell ref="H154:H155"/>
    <mergeCell ref="I154:I155"/>
    <mergeCell ref="G182:G183"/>
    <mergeCell ref="H182:H183"/>
    <mergeCell ref="I182:I183"/>
    <mergeCell ref="J182:J183"/>
    <mergeCell ref="K182:K183"/>
    <mergeCell ref="L182:L183"/>
    <mergeCell ref="B176:L176"/>
    <mergeCell ref="A177:A184"/>
    <mergeCell ref="B177:B178"/>
    <mergeCell ref="L177:L178"/>
    <mergeCell ref="B179:B183"/>
    <mergeCell ref="L179:L180"/>
    <mergeCell ref="C182:C183"/>
    <mergeCell ref="D182:D183"/>
    <mergeCell ref="E182:E183"/>
    <mergeCell ref="F182:F183"/>
    <mergeCell ref="A185:L185"/>
    <mergeCell ref="A186:A228"/>
    <mergeCell ref="B186:B187"/>
    <mergeCell ref="B188:B189"/>
    <mergeCell ref="L188:L189"/>
    <mergeCell ref="B190:B192"/>
    <mergeCell ref="B195:B198"/>
    <mergeCell ref="L199:L201"/>
    <mergeCell ref="B204:B205"/>
    <mergeCell ref="B207:B211"/>
    <mergeCell ref="B215:B219"/>
    <mergeCell ref="B220:B226"/>
    <mergeCell ref="L220:L226"/>
    <mergeCell ref="A229:L229"/>
    <mergeCell ref="A230:A239"/>
    <mergeCell ref="B230:B231"/>
    <mergeCell ref="B232:B234"/>
    <mergeCell ref="C233:C234"/>
    <mergeCell ref="D233:D234"/>
    <mergeCell ref="E233:E234"/>
    <mergeCell ref="L233:L234"/>
    <mergeCell ref="B235:B238"/>
    <mergeCell ref="C235:C236"/>
    <mergeCell ref="D235:D236"/>
    <mergeCell ref="E235:E236"/>
    <mergeCell ref="F235:F236"/>
    <mergeCell ref="G235:G236"/>
    <mergeCell ref="H235:H236"/>
    <mergeCell ref="I235:I236"/>
    <mergeCell ref="J235:J236"/>
    <mergeCell ref="F233:F234"/>
    <mergeCell ref="G233:G234"/>
    <mergeCell ref="H233:H234"/>
    <mergeCell ref="I233:I234"/>
    <mergeCell ref="J233:J234"/>
    <mergeCell ref="K233:K234"/>
    <mergeCell ref="K235:K236"/>
    <mergeCell ref="L235:L236"/>
    <mergeCell ref="A240:L240"/>
    <mergeCell ref="A241:A252"/>
    <mergeCell ref="B241:B242"/>
    <mergeCell ref="E241:E242"/>
    <mergeCell ref="F241:F242"/>
    <mergeCell ref="L241:L242"/>
    <mergeCell ref="B243:B245"/>
    <mergeCell ref="E243:E244"/>
    <mergeCell ref="K247:K248"/>
    <mergeCell ref="L247:L248"/>
    <mergeCell ref="B249:B251"/>
    <mergeCell ref="L249:L250"/>
    <mergeCell ref="A253:L253"/>
    <mergeCell ref="A254:A255"/>
    <mergeCell ref="L254:L255"/>
    <mergeCell ref="L243:L245"/>
    <mergeCell ref="B247:B248"/>
    <mergeCell ref="C247:C248"/>
    <mergeCell ref="D247:D248"/>
    <mergeCell ref="E247:E248"/>
    <mergeCell ref="F247:F248"/>
    <mergeCell ref="G247:G248"/>
    <mergeCell ref="H247:H248"/>
    <mergeCell ref="I247:I248"/>
    <mergeCell ref="J247:J248"/>
    <mergeCell ref="A256:L256"/>
    <mergeCell ref="A257:A291"/>
    <mergeCell ref="B257:B263"/>
    <mergeCell ref="C259:C260"/>
    <mergeCell ref="D259:D260"/>
    <mergeCell ref="E259:E260"/>
    <mergeCell ref="F259:F260"/>
    <mergeCell ref="G259:G260"/>
    <mergeCell ref="H259:H260"/>
    <mergeCell ref="I259:I260"/>
    <mergeCell ref="J259:J260"/>
    <mergeCell ref="K259:K260"/>
    <mergeCell ref="L259:L260"/>
    <mergeCell ref="B265:L265"/>
    <mergeCell ref="B266:B272"/>
    <mergeCell ref="C266:C267"/>
    <mergeCell ref="D266:D267"/>
    <mergeCell ref="E266:E267"/>
    <mergeCell ref="F266:F267"/>
    <mergeCell ref="G266:G267"/>
    <mergeCell ref="L268:L269"/>
    <mergeCell ref="C271:C272"/>
    <mergeCell ref="D271:D272"/>
    <mergeCell ref="E271:E272"/>
    <mergeCell ref="H266:H267"/>
    <mergeCell ref="I266:I267"/>
    <mergeCell ref="J266:J267"/>
    <mergeCell ref="K266:K267"/>
    <mergeCell ref="L266:L267"/>
    <mergeCell ref="C268:C269"/>
    <mergeCell ref="D268:D269"/>
    <mergeCell ref="E268:E269"/>
    <mergeCell ref="F268:F269"/>
    <mergeCell ref="G268:G269"/>
    <mergeCell ref="B274:B275"/>
    <mergeCell ref="C274:C275"/>
    <mergeCell ref="D274:D275"/>
    <mergeCell ref="E274:E275"/>
    <mergeCell ref="F274:F275"/>
    <mergeCell ref="H268:H269"/>
    <mergeCell ref="I268:I269"/>
    <mergeCell ref="J268:J269"/>
    <mergeCell ref="K268:K269"/>
    <mergeCell ref="G274:G275"/>
    <mergeCell ref="H274:H275"/>
    <mergeCell ref="I274:I275"/>
    <mergeCell ref="J274:J275"/>
    <mergeCell ref="K274:K275"/>
    <mergeCell ref="F271:F272"/>
    <mergeCell ref="G271:G272"/>
    <mergeCell ref="L274:L275"/>
    <mergeCell ref="H271:H272"/>
    <mergeCell ref="I271:I272"/>
    <mergeCell ref="J271:J272"/>
    <mergeCell ref="K271:K272"/>
    <mergeCell ref="L271:L272"/>
    <mergeCell ref="B280:B281"/>
    <mergeCell ref="C280:C281"/>
    <mergeCell ref="D280:D281"/>
    <mergeCell ref="E280:E281"/>
    <mergeCell ref="F280:F281"/>
    <mergeCell ref="B276:B277"/>
    <mergeCell ref="C276:C277"/>
    <mergeCell ref="D276:D277"/>
    <mergeCell ref="E276:E277"/>
    <mergeCell ref="F276:F277"/>
    <mergeCell ref="G280:G281"/>
    <mergeCell ref="H280:H281"/>
    <mergeCell ref="I280:I281"/>
    <mergeCell ref="J280:J281"/>
    <mergeCell ref="K280:K281"/>
    <mergeCell ref="L280:L281"/>
    <mergeCell ref="H276:H277"/>
    <mergeCell ref="I276:I277"/>
    <mergeCell ref="J276:J277"/>
    <mergeCell ref="K276:K277"/>
    <mergeCell ref="L276:L277"/>
    <mergeCell ref="G276:G277"/>
    <mergeCell ref="B284:B285"/>
    <mergeCell ref="C284:C285"/>
    <mergeCell ref="D284:D285"/>
    <mergeCell ref="E284:E285"/>
    <mergeCell ref="F284:F285"/>
    <mergeCell ref="B282:B283"/>
    <mergeCell ref="C282:C283"/>
    <mergeCell ref="D282:D283"/>
    <mergeCell ref="E282:E283"/>
    <mergeCell ref="F282:F283"/>
    <mergeCell ref="G284:G285"/>
    <mergeCell ref="H284:H285"/>
    <mergeCell ref="I284:I285"/>
    <mergeCell ref="J284:J285"/>
    <mergeCell ref="K284:K285"/>
    <mergeCell ref="L284:L285"/>
    <mergeCell ref="H282:H283"/>
    <mergeCell ref="I282:I283"/>
    <mergeCell ref="J282:J283"/>
    <mergeCell ref="K282:K283"/>
    <mergeCell ref="L282:L283"/>
    <mergeCell ref="G282:G283"/>
    <mergeCell ref="B298:L298"/>
    <mergeCell ref="B299:L299"/>
    <mergeCell ref="I287:I288"/>
    <mergeCell ref="J287:J288"/>
    <mergeCell ref="K287:K288"/>
    <mergeCell ref="L287:L288"/>
    <mergeCell ref="B292:C292"/>
    <mergeCell ref="B294:C294"/>
    <mergeCell ref="G294:J294"/>
    <mergeCell ref="C287:C288"/>
    <mergeCell ref="D287:D288"/>
    <mergeCell ref="E287:E288"/>
    <mergeCell ref="F287:F288"/>
    <mergeCell ref="G287:G288"/>
    <mergeCell ref="H287:H288"/>
  </mergeCell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8" manualBreakCount="58">
    <brk id="13" max="11" man="1"/>
    <brk id="22" max="11" man="1"/>
    <brk id="26" max="11" man="1"/>
    <brk id="33" max="11" man="1"/>
    <brk id="38" max="11" man="1"/>
    <brk id="43" max="11" man="1"/>
    <brk id="46" max="11" man="1"/>
    <brk id="52" max="11" man="1"/>
    <brk id="55" max="11" man="1"/>
    <brk id="60" max="11" man="1"/>
    <brk id="66" max="11" man="1"/>
    <brk id="71" max="11" man="1"/>
    <brk id="77" max="11" man="1"/>
    <brk id="86" max="11" man="1"/>
    <brk id="92" max="11" man="1"/>
    <brk id="96" max="11" man="1"/>
    <brk id="103" max="11" man="1"/>
    <brk id="115" max="11" man="1"/>
    <brk id="121" max="11" man="1"/>
    <brk id="125" max="11" man="1"/>
    <brk id="132" max="11" man="1"/>
    <brk id="136" max="11" man="1"/>
    <brk id="140" max="11" man="1"/>
    <brk id="144" max="11" man="1"/>
    <brk id="153" max="11" man="1"/>
    <brk id="156" max="11" man="1"/>
    <brk id="159" max="11" man="1"/>
    <brk id="163" max="11" man="1"/>
    <brk id="169" max="11" man="1"/>
    <brk id="175" max="11" man="1"/>
    <brk id="187" max="11" man="1"/>
    <brk id="190" max="11" man="1"/>
    <brk id="193" max="11" man="1"/>
    <brk id="196" max="11" man="1"/>
    <brk id="199" max="11" man="1"/>
    <brk id="202" max="11" man="1"/>
    <brk id="205" max="11" man="1"/>
    <brk id="209" max="11" man="1"/>
    <brk id="213" max="11" man="1"/>
    <brk id="216" max="11" man="1"/>
    <brk id="220" max="11" man="1"/>
    <brk id="223" max="11" man="1"/>
    <brk id="228" max="11" man="1"/>
    <brk id="232" max="11" man="1"/>
    <brk id="236" max="11" man="1"/>
    <brk id="239" max="11" man="1"/>
    <brk id="245" max="11" man="1"/>
    <brk id="249" max="11" man="1"/>
    <brk id="255" max="11" man="1"/>
    <brk id="261" max="11" man="1"/>
    <brk id="267" max="11" man="1"/>
    <brk id="270" max="11" man="1"/>
    <brk id="273" max="11" man="1"/>
    <brk id="275" max="11" man="1"/>
    <brk id="278" max="11" man="1"/>
    <brk id="281" max="11" man="1"/>
    <brk id="285" max="11" man="1"/>
    <brk id="288" max="11"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08"/>
  <sheetViews>
    <sheetView topLeftCell="A292" zoomScaleNormal="100" zoomScaleSheetLayoutView="50" workbookViewId="0">
      <selection activeCell="K223" sqref="K223"/>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2.7109375" style="20" customWidth="1"/>
    <col min="6" max="6" width="22.140625" style="25" customWidth="1"/>
    <col min="7" max="7" width="15.85546875" style="1" customWidth="1"/>
    <col min="8" max="8" width="17.42578125" style="1" customWidth="1"/>
    <col min="9" max="9" width="18.28515625" style="1" customWidth="1"/>
    <col min="10" max="10" width="17.42578125" style="1" customWidth="1"/>
    <col min="11" max="11" width="15.8554687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1137" t="s">
        <v>364</v>
      </c>
      <c r="D4" s="1137"/>
      <c r="E4" s="1137"/>
      <c r="F4" s="1137"/>
      <c r="G4" s="1137"/>
      <c r="H4" s="1137"/>
      <c r="I4" s="1137"/>
      <c r="J4" s="1137"/>
      <c r="K4" s="1137"/>
      <c r="L4" s="1137"/>
      <c r="M4" s="218"/>
      <c r="N4" s="218"/>
      <c r="O4" s="218"/>
      <c r="P4" s="218"/>
      <c r="Q4" s="218"/>
      <c r="R4" s="219"/>
    </row>
    <row r="5" spans="1:58" ht="34.5" customHeight="1" x14ac:dyDescent="0.35">
      <c r="A5" s="14"/>
      <c r="B5" s="27"/>
      <c r="C5" s="1138"/>
      <c r="D5" s="1138"/>
      <c r="E5" s="1138"/>
      <c r="F5" s="1138"/>
      <c r="G5" s="1138"/>
      <c r="H5" s="1138"/>
      <c r="I5" s="1138"/>
      <c r="J5" s="1138"/>
      <c r="K5" s="1138"/>
      <c r="L5" s="1138"/>
      <c r="R5" s="219"/>
    </row>
    <row r="6" spans="1:58" ht="11.25" customHeight="1" x14ac:dyDescent="0.35">
      <c r="A6" s="1139"/>
      <c r="B6" s="1139"/>
      <c r="C6" s="1139"/>
      <c r="D6" s="13"/>
      <c r="E6" s="17"/>
      <c r="F6" s="22"/>
      <c r="G6" s="13"/>
      <c r="H6" s="13"/>
      <c r="I6" s="13"/>
      <c r="J6" s="13"/>
      <c r="K6" s="13"/>
      <c r="L6" s="17"/>
      <c r="M6" s="10"/>
      <c r="N6" s="10"/>
      <c r="O6" s="10"/>
      <c r="P6" s="10"/>
      <c r="Q6" s="10"/>
      <c r="R6" s="219"/>
    </row>
    <row r="7" spans="1:58" ht="53.25" customHeight="1" x14ac:dyDescent="0.35">
      <c r="A7" s="1140" t="s">
        <v>0</v>
      </c>
      <c r="B7" s="1140" t="s">
        <v>11</v>
      </c>
      <c r="C7" s="1140" t="s">
        <v>1</v>
      </c>
      <c r="D7" s="1140" t="s">
        <v>2</v>
      </c>
      <c r="E7" s="1140" t="s">
        <v>3</v>
      </c>
      <c r="F7" s="1140" t="s">
        <v>306</v>
      </c>
      <c r="G7" s="1140" t="s">
        <v>358</v>
      </c>
      <c r="H7" s="1140"/>
      <c r="I7" s="1140"/>
      <c r="J7" s="1140"/>
      <c r="K7" s="1140"/>
      <c r="L7" s="1135" t="s">
        <v>12</v>
      </c>
      <c r="M7" s="219"/>
      <c r="N7" s="219"/>
      <c r="O7" s="219"/>
      <c r="P7" s="219"/>
      <c r="Q7" s="219"/>
      <c r="R7" s="219"/>
    </row>
    <row r="8" spans="1:58" ht="26.25" customHeight="1" x14ac:dyDescent="0.35">
      <c r="A8" s="1140"/>
      <c r="B8" s="1140"/>
      <c r="C8" s="1140"/>
      <c r="D8" s="1140"/>
      <c r="E8" s="1140"/>
      <c r="F8" s="1140"/>
      <c r="G8" s="1135">
        <v>2021</v>
      </c>
      <c r="H8" s="1135">
        <v>2022</v>
      </c>
      <c r="I8" s="1135">
        <v>2023</v>
      </c>
      <c r="J8" s="1135">
        <v>2024</v>
      </c>
      <c r="K8" s="1135">
        <v>2025</v>
      </c>
      <c r="L8" s="1135"/>
      <c r="M8" s="219"/>
      <c r="N8" s="9"/>
      <c r="O8" s="9"/>
      <c r="P8" s="9"/>
      <c r="Q8" s="9"/>
    </row>
    <row r="9" spans="1:58" ht="34.5" customHeight="1" x14ac:dyDescent="0.2">
      <c r="A9" s="1140"/>
      <c r="B9" s="1140"/>
      <c r="C9" s="1140"/>
      <c r="D9" s="1140"/>
      <c r="E9" s="1140"/>
      <c r="F9" s="1140"/>
      <c r="G9" s="1135"/>
      <c r="H9" s="1135"/>
      <c r="I9" s="1135"/>
      <c r="J9" s="1135"/>
      <c r="K9" s="1135"/>
      <c r="L9" s="1135"/>
      <c r="O9" s="2"/>
      <c r="P9" s="2"/>
      <c r="Q9" s="2"/>
    </row>
    <row r="10" spans="1:58" ht="48"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5.75" customHeight="1" x14ac:dyDescent="0.4">
      <c r="A11" s="1126" t="s">
        <v>26</v>
      </c>
      <c r="B11" s="1127"/>
      <c r="C11" s="1127"/>
      <c r="D11" s="1127"/>
      <c r="E11" s="1127"/>
      <c r="F11" s="1127"/>
      <c r="G11" s="1127"/>
      <c r="H11" s="1127"/>
      <c r="I11" s="1127"/>
      <c r="J11" s="1127"/>
      <c r="K11" s="1127"/>
      <c r="L11" s="1128"/>
      <c r="M11" s="221"/>
      <c r="N11" s="221"/>
      <c r="O11" s="221"/>
      <c r="P11" s="221"/>
      <c r="Q11" s="221"/>
      <c r="R11" s="222"/>
    </row>
    <row r="12" spans="1:58" ht="318.75" customHeight="1" x14ac:dyDescent="0.2">
      <c r="A12" s="677" t="s">
        <v>4</v>
      </c>
      <c r="B12" s="95" t="s">
        <v>305</v>
      </c>
      <c r="C12" s="38" t="s">
        <v>5</v>
      </c>
      <c r="D12" s="670" t="s">
        <v>10</v>
      </c>
      <c r="E12" s="668" t="s">
        <v>365</v>
      </c>
      <c r="F12" s="41" t="s">
        <v>13</v>
      </c>
      <c r="G12" s="42">
        <v>774.3</v>
      </c>
      <c r="H12" s="558">
        <v>861</v>
      </c>
      <c r="I12" s="560">
        <v>861</v>
      </c>
      <c r="J12" s="560">
        <v>954</v>
      </c>
      <c r="K12" s="560">
        <v>1045</v>
      </c>
      <c r="L12" s="118" t="s">
        <v>366</v>
      </c>
      <c r="M12" s="224"/>
      <c r="N12" s="224"/>
      <c r="O12" s="224"/>
      <c r="P12" s="224"/>
      <c r="Q12" s="224"/>
      <c r="R12" s="223"/>
    </row>
    <row r="13" spans="1:58" s="272" customFormat="1" ht="1.5" hidden="1"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931"/>
      <c r="B14" s="931"/>
      <c r="C14" s="1129" t="s">
        <v>485</v>
      </c>
      <c r="D14" s="953" t="s">
        <v>10</v>
      </c>
      <c r="E14" s="970" t="s">
        <v>367</v>
      </c>
      <c r="F14" s="1131" t="s">
        <v>13</v>
      </c>
      <c r="G14" s="1133">
        <v>7150.3</v>
      </c>
      <c r="H14" s="1133">
        <v>21922.5</v>
      </c>
      <c r="I14" s="1133">
        <v>20255.2</v>
      </c>
      <c r="J14" s="1133">
        <v>18606.5</v>
      </c>
      <c r="K14" s="1133">
        <f>J14*1.104</f>
        <v>20541.576000000001</v>
      </c>
      <c r="L14" s="1005" t="s">
        <v>368</v>
      </c>
      <c r="M14" s="12"/>
      <c r="N14" s="12"/>
      <c r="O14" s="12"/>
      <c r="P14" s="12"/>
      <c r="Q14" s="12"/>
    </row>
    <row r="15" spans="1:58" ht="80.25" customHeight="1" x14ac:dyDescent="0.3">
      <c r="A15" s="932"/>
      <c r="B15" s="979"/>
      <c r="C15" s="1130"/>
      <c r="D15" s="954"/>
      <c r="E15" s="971"/>
      <c r="F15" s="1132"/>
      <c r="G15" s="1134"/>
      <c r="H15" s="1134"/>
      <c r="I15" s="1134"/>
      <c r="J15" s="1134"/>
      <c r="K15" s="1134"/>
      <c r="L15" s="1007"/>
      <c r="M15" s="12"/>
      <c r="N15" s="12"/>
      <c r="O15" s="12"/>
      <c r="P15" s="12"/>
      <c r="Q15" s="12"/>
    </row>
    <row r="16" spans="1:58" ht="390.75" customHeight="1" x14ac:dyDescent="0.2">
      <c r="A16" s="682"/>
      <c r="B16" s="67"/>
      <c r="C16" s="360" t="s">
        <v>474</v>
      </c>
      <c r="D16" s="659" t="s">
        <v>10</v>
      </c>
      <c r="E16" s="668" t="s">
        <v>6</v>
      </c>
      <c r="F16" s="41" t="s">
        <v>13</v>
      </c>
      <c r="G16" s="55">
        <v>4088.3</v>
      </c>
      <c r="H16" s="55">
        <v>7650</v>
      </c>
      <c r="I16" s="561">
        <v>12181.7</v>
      </c>
      <c r="J16" s="561">
        <v>9200</v>
      </c>
      <c r="K16" s="561">
        <v>4000</v>
      </c>
      <c r="L16" s="679"/>
      <c r="M16" s="4"/>
      <c r="N16" s="3"/>
    </row>
    <row r="17" spans="1:18" ht="168.75" customHeight="1" x14ac:dyDescent="0.2">
      <c r="A17" s="682"/>
      <c r="B17" s="96"/>
      <c r="C17" s="358" t="s">
        <v>479</v>
      </c>
      <c r="D17" s="657" t="s">
        <v>10</v>
      </c>
      <c r="E17" s="676" t="s">
        <v>6</v>
      </c>
      <c r="F17" s="702" t="s">
        <v>13</v>
      </c>
      <c r="G17" s="698">
        <v>12</v>
      </c>
      <c r="H17" s="698">
        <v>18</v>
      </c>
      <c r="I17" s="698">
        <v>18</v>
      </c>
      <c r="J17" s="698">
        <v>18</v>
      </c>
      <c r="K17" s="698">
        <v>18</v>
      </c>
      <c r="L17" s="656" t="s">
        <v>369</v>
      </c>
      <c r="M17" s="4"/>
      <c r="N17" s="3"/>
    </row>
    <row r="18" spans="1:18" ht="144" customHeight="1" x14ac:dyDescent="0.35">
      <c r="A18" s="682"/>
      <c r="B18" s="96"/>
      <c r="C18" s="38" t="s">
        <v>431</v>
      </c>
      <c r="D18" s="670" t="s">
        <v>10</v>
      </c>
      <c r="E18" s="668" t="s">
        <v>6</v>
      </c>
      <c r="F18" s="41" t="s">
        <v>13</v>
      </c>
      <c r="G18" s="50">
        <v>230</v>
      </c>
      <c r="H18" s="41">
        <v>96</v>
      </c>
      <c r="I18" s="44">
        <v>161</v>
      </c>
      <c r="J18" s="44">
        <v>146</v>
      </c>
      <c r="K18" s="44">
        <v>158</v>
      </c>
      <c r="L18" s="48" t="s">
        <v>14</v>
      </c>
      <c r="M18" s="246"/>
      <c r="N18" s="246"/>
      <c r="O18" s="246"/>
      <c r="P18" s="246"/>
      <c r="Q18" s="246"/>
      <c r="R18" s="246"/>
    </row>
    <row r="19" spans="1:18" ht="265.5" customHeight="1" x14ac:dyDescent="0.2">
      <c r="A19" s="682"/>
      <c r="B19" s="96"/>
      <c r="C19" s="45" t="s">
        <v>432</v>
      </c>
      <c r="D19" s="670" t="s">
        <v>10</v>
      </c>
      <c r="E19" s="668" t="s">
        <v>6</v>
      </c>
      <c r="F19" s="41" t="s">
        <v>13</v>
      </c>
      <c r="G19" s="41">
        <v>0</v>
      </c>
      <c r="H19" s="41">
        <v>39</v>
      </c>
      <c r="I19" s="44">
        <v>42.2</v>
      </c>
      <c r="J19" s="44">
        <v>0</v>
      </c>
      <c r="K19" s="44">
        <v>46.2</v>
      </c>
      <c r="L19" s="48" t="s">
        <v>14</v>
      </c>
    </row>
    <row r="20" spans="1:18" ht="228" customHeight="1" x14ac:dyDescent="0.2">
      <c r="A20" s="682"/>
      <c r="B20" s="96"/>
      <c r="C20" s="38" t="s">
        <v>433</v>
      </c>
      <c r="D20" s="670" t="s">
        <v>10</v>
      </c>
      <c r="E20" s="668" t="s">
        <v>6</v>
      </c>
      <c r="F20" s="41" t="s">
        <v>13</v>
      </c>
      <c r="G20" s="41">
        <v>1291.5</v>
      </c>
      <c r="H20" s="41">
        <v>1431</v>
      </c>
      <c r="I20" s="44">
        <v>1431</v>
      </c>
      <c r="J20" s="44">
        <v>1431</v>
      </c>
      <c r="K20" s="44">
        <v>1431</v>
      </c>
      <c r="L20" s="679" t="s">
        <v>14</v>
      </c>
    </row>
    <row r="21" spans="1:18" ht="363" customHeight="1" x14ac:dyDescent="0.2">
      <c r="A21" s="682"/>
      <c r="B21" s="96"/>
      <c r="C21" s="38" t="s">
        <v>434</v>
      </c>
      <c r="D21" s="670" t="s">
        <v>10</v>
      </c>
      <c r="E21" s="668" t="s">
        <v>6</v>
      </c>
      <c r="F21" s="41" t="s">
        <v>13</v>
      </c>
      <c r="G21" s="41">
        <v>0</v>
      </c>
      <c r="H21" s="41">
        <v>226.6</v>
      </c>
      <c r="I21" s="44">
        <v>0</v>
      </c>
      <c r="J21" s="44">
        <v>0</v>
      </c>
      <c r="K21" s="44">
        <v>0</v>
      </c>
      <c r="L21" s="49" t="s">
        <v>14</v>
      </c>
    </row>
    <row r="22" spans="1:18" ht="409.5" customHeight="1" x14ac:dyDescent="0.2">
      <c r="A22" s="682"/>
      <c r="B22" s="932"/>
      <c r="C22" s="1056" t="s">
        <v>532</v>
      </c>
      <c r="D22" s="953" t="s">
        <v>10</v>
      </c>
      <c r="E22" s="970" t="s">
        <v>6</v>
      </c>
      <c r="F22" s="1131" t="s">
        <v>13</v>
      </c>
      <c r="G22" s="1131">
        <v>114.5</v>
      </c>
      <c r="H22" s="1131">
        <v>180</v>
      </c>
      <c r="I22" s="1158">
        <v>252</v>
      </c>
      <c r="J22" s="1158">
        <v>270</v>
      </c>
      <c r="K22" s="1158">
        <v>270</v>
      </c>
      <c r="L22" s="1160" t="s">
        <v>14</v>
      </c>
    </row>
    <row r="23" spans="1:18" ht="32.25" customHeight="1" x14ac:dyDescent="0.2">
      <c r="A23" s="682"/>
      <c r="B23" s="932"/>
      <c r="C23" s="1154"/>
      <c r="D23" s="954"/>
      <c r="E23" s="971"/>
      <c r="F23" s="1132"/>
      <c r="G23" s="1132"/>
      <c r="H23" s="1132"/>
      <c r="I23" s="1159"/>
      <c r="J23" s="1159"/>
      <c r="K23" s="1159"/>
      <c r="L23" s="997"/>
    </row>
    <row r="24" spans="1:18" ht="122.25" customHeight="1" x14ac:dyDescent="0.2">
      <c r="A24" s="682"/>
      <c r="B24" s="96"/>
      <c r="C24" s="38" t="s">
        <v>435</v>
      </c>
      <c r="D24" s="670" t="s">
        <v>10</v>
      </c>
      <c r="E24" s="668" t="s">
        <v>6</v>
      </c>
      <c r="F24" s="41" t="s">
        <v>13</v>
      </c>
      <c r="G24" s="41">
        <v>105.4</v>
      </c>
      <c r="H24" s="41">
        <v>1704.2</v>
      </c>
      <c r="I24" s="44">
        <v>2809.8</v>
      </c>
      <c r="J24" s="44">
        <v>3142.9</v>
      </c>
      <c r="K24" s="44">
        <v>3142.9</v>
      </c>
      <c r="L24" s="238" t="s">
        <v>370</v>
      </c>
    </row>
    <row r="25" spans="1:18" ht="204.75" customHeight="1" x14ac:dyDescent="0.2">
      <c r="A25" s="682"/>
      <c r="B25" s="96"/>
      <c r="C25" s="275" t="s">
        <v>436</v>
      </c>
      <c r="D25" s="671" t="s">
        <v>10</v>
      </c>
      <c r="E25" s="180" t="s">
        <v>6</v>
      </c>
      <c r="F25" s="277" t="s">
        <v>13</v>
      </c>
      <c r="G25" s="278">
        <v>617.5</v>
      </c>
      <c r="H25" s="278">
        <v>695</v>
      </c>
      <c r="I25" s="562">
        <v>620.70000000000005</v>
      </c>
      <c r="J25" s="562">
        <v>771.8</v>
      </c>
      <c r="K25" s="562">
        <v>771.8</v>
      </c>
      <c r="L25" s="280" t="s">
        <v>370</v>
      </c>
    </row>
    <row r="26" spans="1:18" ht="135.75" customHeight="1" x14ac:dyDescent="0.2">
      <c r="A26" s="682"/>
      <c r="B26" s="96"/>
      <c r="C26" s="275" t="s">
        <v>477</v>
      </c>
      <c r="D26" s="671" t="s">
        <v>10</v>
      </c>
      <c r="E26" s="180" t="s">
        <v>6</v>
      </c>
      <c r="F26" s="277" t="s">
        <v>13</v>
      </c>
      <c r="G26" s="278">
        <v>9</v>
      </c>
      <c r="H26" s="278">
        <v>150</v>
      </c>
      <c r="I26" s="562">
        <v>80</v>
      </c>
      <c r="J26" s="562">
        <v>180</v>
      </c>
      <c r="K26" s="562">
        <v>130</v>
      </c>
      <c r="L26" s="283" t="s">
        <v>15</v>
      </c>
    </row>
    <row r="27" spans="1:18" ht="144.75" customHeight="1" x14ac:dyDescent="0.2">
      <c r="A27" s="682"/>
      <c r="B27" s="96"/>
      <c r="C27" s="279" t="s">
        <v>437</v>
      </c>
      <c r="D27" s="671" t="s">
        <v>486</v>
      </c>
      <c r="E27" s="180" t="s">
        <v>6</v>
      </c>
      <c r="F27" s="235" t="s">
        <v>13</v>
      </c>
      <c r="G27" s="278">
        <v>2311.9</v>
      </c>
      <c r="H27" s="278">
        <v>4642.1000000000004</v>
      </c>
      <c r="I27" s="278">
        <v>0</v>
      </c>
      <c r="J27" s="278">
        <v>0</v>
      </c>
      <c r="K27" s="278">
        <v>0</v>
      </c>
      <c r="L27" s="284" t="s">
        <v>371</v>
      </c>
    </row>
    <row r="28" spans="1:18" ht="117" customHeight="1" x14ac:dyDescent="0.2">
      <c r="A28" s="682"/>
      <c r="B28" s="96"/>
      <c r="C28" s="280" t="s">
        <v>276</v>
      </c>
      <c r="D28" s="281" t="s">
        <v>10</v>
      </c>
      <c r="E28" s="180" t="s">
        <v>6</v>
      </c>
      <c r="F28" s="277" t="s">
        <v>13</v>
      </c>
      <c r="G28" s="278">
        <v>9.4</v>
      </c>
      <c r="H28" s="282">
        <v>28.1</v>
      </c>
      <c r="I28" s="282">
        <v>10</v>
      </c>
      <c r="J28" s="282">
        <v>15</v>
      </c>
      <c r="K28" s="282">
        <v>15</v>
      </c>
      <c r="L28" s="285" t="s">
        <v>105</v>
      </c>
    </row>
    <row r="29" spans="1:18" ht="202.5" customHeight="1" x14ac:dyDescent="0.2">
      <c r="A29" s="682"/>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682"/>
      <c r="B30" s="96"/>
      <c r="C30" s="457" t="s">
        <v>409</v>
      </c>
      <c r="D30" s="281">
        <v>2021</v>
      </c>
      <c r="E30" s="180" t="s">
        <v>6</v>
      </c>
      <c r="F30" s="277" t="s">
        <v>13</v>
      </c>
      <c r="G30" s="278">
        <v>85</v>
      </c>
      <c r="H30" s="282">
        <v>0</v>
      </c>
      <c r="I30" s="282">
        <v>0</v>
      </c>
      <c r="J30" s="282">
        <v>0</v>
      </c>
      <c r="K30" s="282">
        <v>0</v>
      </c>
      <c r="L30" s="284" t="s">
        <v>14</v>
      </c>
    </row>
    <row r="31" spans="1:18" ht="226.5" customHeight="1" x14ac:dyDescent="0.2">
      <c r="A31" s="683"/>
      <c r="B31" s="294"/>
      <c r="C31" s="456" t="s">
        <v>539</v>
      </c>
      <c r="D31" s="1116">
        <v>2021</v>
      </c>
      <c r="E31" s="1118" t="s">
        <v>6</v>
      </c>
      <c r="F31" s="1120" t="s">
        <v>13</v>
      </c>
      <c r="G31" s="278">
        <v>1200</v>
      </c>
      <c r="H31" s="282">
        <v>0</v>
      </c>
      <c r="I31" s="282">
        <v>0</v>
      </c>
      <c r="J31" s="282">
        <v>0</v>
      </c>
      <c r="K31" s="282">
        <v>0</v>
      </c>
      <c r="L31" s="1122" t="s">
        <v>14</v>
      </c>
    </row>
    <row r="32" spans="1:18" ht="27.75" customHeight="1" x14ac:dyDescent="0.2">
      <c r="A32" s="707"/>
      <c r="B32" s="294"/>
      <c r="C32" s="295" t="s">
        <v>410</v>
      </c>
      <c r="D32" s="1117"/>
      <c r="E32" s="1119"/>
      <c r="F32" s="1121"/>
      <c r="G32" s="366">
        <v>600</v>
      </c>
      <c r="H32" s="367">
        <v>0</v>
      </c>
      <c r="I32" s="367">
        <v>0</v>
      </c>
      <c r="J32" s="367">
        <v>0</v>
      </c>
      <c r="K32" s="367">
        <v>0</v>
      </c>
      <c r="L32" s="1123"/>
    </row>
    <row r="33" spans="1:13" ht="163.5" customHeight="1" x14ac:dyDescent="0.2">
      <c r="A33" s="707"/>
      <c r="B33" s="365"/>
      <c r="C33" s="370" t="s">
        <v>478</v>
      </c>
      <c r="D33" s="371">
        <v>2022</v>
      </c>
      <c r="E33" s="370" t="s">
        <v>6</v>
      </c>
      <c r="F33" s="458" t="s">
        <v>13</v>
      </c>
      <c r="G33" s="372">
        <v>0</v>
      </c>
      <c r="H33" s="373">
        <v>150</v>
      </c>
      <c r="I33" s="373">
        <v>0</v>
      </c>
      <c r="J33" s="373">
        <v>0</v>
      </c>
      <c r="K33" s="373">
        <v>0</v>
      </c>
      <c r="L33" s="1124"/>
    </row>
    <row r="34" spans="1:13" ht="52.5" customHeight="1" x14ac:dyDescent="0.2">
      <c r="A34" s="296"/>
      <c r="B34" s="697"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38722.6</v>
      </c>
      <c r="J34" s="368">
        <f>J12+J14+J16+J17+J18+J19+J20+J21+J22+J24+J25+J26+J27+J28+J29+J30+J31+J33</f>
        <v>34735.200000000004</v>
      </c>
      <c r="K34" s="368">
        <f t="shared" si="0"/>
        <v>31569.476000000002</v>
      </c>
      <c r="L34" s="285"/>
      <c r="M34" s="377"/>
    </row>
    <row r="35" spans="1:13" ht="52.5" customHeight="1" x14ac:dyDescent="0.2">
      <c r="A35" s="1125" t="s">
        <v>111</v>
      </c>
      <c r="B35" s="1125"/>
      <c r="C35" s="1125"/>
      <c r="D35" s="1125"/>
      <c r="E35" s="1125"/>
      <c r="F35" s="1125"/>
      <c r="G35" s="1014"/>
      <c r="H35" s="1014"/>
      <c r="I35" s="1014"/>
      <c r="J35" s="1014"/>
      <c r="K35" s="1014"/>
      <c r="L35" s="1014"/>
      <c r="M35" s="2"/>
    </row>
    <row r="36" spans="1:13" ht="218.25" customHeight="1" x14ac:dyDescent="0.2">
      <c r="A36" s="980" t="s">
        <v>112</v>
      </c>
      <c r="B36" s="961" t="s">
        <v>277</v>
      </c>
      <c r="C36" s="53" t="s">
        <v>113</v>
      </c>
      <c r="D36" s="670" t="s">
        <v>10</v>
      </c>
      <c r="E36" s="180" t="s">
        <v>6</v>
      </c>
      <c r="F36" s="41" t="s">
        <v>13</v>
      </c>
      <c r="G36" s="51">
        <v>0</v>
      </c>
      <c r="H36" s="51">
        <v>23.6</v>
      </c>
      <c r="I36" s="51">
        <v>0</v>
      </c>
      <c r="J36" s="51">
        <v>0</v>
      </c>
      <c r="K36" s="51">
        <v>0</v>
      </c>
      <c r="L36" s="989" t="s">
        <v>372</v>
      </c>
      <c r="M36" s="2"/>
    </row>
    <row r="37" spans="1:13" ht="240" customHeight="1" x14ac:dyDescent="0.2">
      <c r="A37" s="980"/>
      <c r="B37" s="961"/>
      <c r="C37" s="350" t="s">
        <v>114</v>
      </c>
      <c r="D37" s="659" t="s">
        <v>10</v>
      </c>
      <c r="E37" s="151" t="s">
        <v>6</v>
      </c>
      <c r="F37" s="50" t="s">
        <v>13</v>
      </c>
      <c r="G37" s="51">
        <v>0</v>
      </c>
      <c r="H37" s="51">
        <v>0</v>
      </c>
      <c r="I37" s="51">
        <v>0</v>
      </c>
      <c r="J37" s="51">
        <v>0</v>
      </c>
      <c r="K37" s="51">
        <v>0</v>
      </c>
      <c r="L37" s="989"/>
      <c r="M37" s="2"/>
    </row>
    <row r="38" spans="1:13" ht="172.5" customHeight="1" x14ac:dyDescent="0.2">
      <c r="A38" s="980"/>
      <c r="B38" s="961"/>
      <c r="C38" s="280" t="s">
        <v>403</v>
      </c>
      <c r="D38" s="670" t="s">
        <v>10</v>
      </c>
      <c r="E38" s="440" t="s">
        <v>6</v>
      </c>
      <c r="F38" s="41" t="s">
        <v>13</v>
      </c>
      <c r="G38" s="55">
        <v>190.9</v>
      </c>
      <c r="H38" s="55">
        <v>0</v>
      </c>
      <c r="I38" s="55">
        <v>0</v>
      </c>
      <c r="J38" s="55">
        <v>0</v>
      </c>
      <c r="K38" s="55">
        <v>0</v>
      </c>
      <c r="L38" s="989"/>
      <c r="M38" s="2"/>
    </row>
    <row r="39" spans="1:13" ht="235.5" customHeight="1" x14ac:dyDescent="0.2">
      <c r="A39" s="980"/>
      <c r="B39" s="961"/>
      <c r="C39" s="280" t="s">
        <v>115</v>
      </c>
      <c r="D39" s="670" t="s">
        <v>10</v>
      </c>
      <c r="E39" s="441" t="s">
        <v>516</v>
      </c>
      <c r="F39" s="41" t="s">
        <v>13</v>
      </c>
      <c r="G39" s="51">
        <v>36</v>
      </c>
      <c r="H39" s="51">
        <v>68.400000000000006</v>
      </c>
      <c r="I39" s="563">
        <v>114</v>
      </c>
      <c r="J39" s="563">
        <v>106.1</v>
      </c>
      <c r="K39" s="563">
        <v>125.4</v>
      </c>
      <c r="L39" s="989"/>
      <c r="M39" s="2"/>
    </row>
    <row r="40" spans="1:13" ht="240.75" customHeight="1" x14ac:dyDescent="0.2">
      <c r="A40" s="980"/>
      <c r="B40" s="667" t="s">
        <v>278</v>
      </c>
      <c r="C40" s="57" t="s">
        <v>438</v>
      </c>
      <c r="D40" s="659" t="s">
        <v>10</v>
      </c>
      <c r="E40" s="442" t="s">
        <v>6</v>
      </c>
      <c r="F40" s="655" t="s">
        <v>13</v>
      </c>
      <c r="G40" s="50">
        <v>20</v>
      </c>
      <c r="H40" s="50">
        <v>27.6</v>
      </c>
      <c r="I40" s="123">
        <v>19</v>
      </c>
      <c r="J40" s="123">
        <v>20</v>
      </c>
      <c r="K40" s="123">
        <v>50</v>
      </c>
      <c r="L40" s="679" t="s">
        <v>373</v>
      </c>
      <c r="M40" s="2"/>
    </row>
    <row r="41" spans="1:13" ht="36.75" customHeight="1" x14ac:dyDescent="0.2">
      <c r="A41" s="980"/>
      <c r="B41" s="1101" t="s">
        <v>25</v>
      </c>
      <c r="C41" s="1102"/>
      <c r="D41" s="1102"/>
      <c r="E41" s="1102"/>
      <c r="F41" s="1103"/>
      <c r="G41" s="59">
        <f>G36+G37+G38+G39+G40</f>
        <v>246.9</v>
      </c>
      <c r="H41" s="59">
        <f t="shared" ref="H41:K41" si="1">H36+H37+H38+H39+H40</f>
        <v>119.6</v>
      </c>
      <c r="I41" s="59">
        <f t="shared" si="1"/>
        <v>133</v>
      </c>
      <c r="J41" s="59">
        <f t="shared" si="1"/>
        <v>126.1</v>
      </c>
      <c r="K41" s="59">
        <f t="shared" si="1"/>
        <v>175.4</v>
      </c>
      <c r="L41" s="655"/>
      <c r="M41" s="378"/>
    </row>
    <row r="42" spans="1:13" ht="66" customHeight="1" x14ac:dyDescent="0.2">
      <c r="A42" s="1014" t="s">
        <v>116</v>
      </c>
      <c r="B42" s="1115"/>
      <c r="C42" s="1014"/>
      <c r="D42" s="1014"/>
      <c r="E42" s="1014"/>
      <c r="F42" s="1014"/>
      <c r="G42" s="1014"/>
      <c r="H42" s="1014"/>
      <c r="I42" s="1014"/>
      <c r="J42" s="1014"/>
      <c r="K42" s="1014"/>
      <c r="L42" s="1014"/>
    </row>
    <row r="43" spans="1:13" ht="242.25" customHeight="1" x14ac:dyDescent="0.2">
      <c r="A43" s="1000" t="s">
        <v>120</v>
      </c>
      <c r="B43" s="949" t="s">
        <v>117</v>
      </c>
      <c r="C43" s="45" t="s">
        <v>623</v>
      </c>
      <c r="D43" s="659" t="s">
        <v>10</v>
      </c>
      <c r="E43" s="667" t="s">
        <v>6</v>
      </c>
      <c r="F43" s="50" t="s">
        <v>13</v>
      </c>
      <c r="G43" s="51">
        <v>840</v>
      </c>
      <c r="H43" s="51">
        <v>910</v>
      </c>
      <c r="I43" s="563">
        <v>804</v>
      </c>
      <c r="J43" s="563">
        <v>781</v>
      </c>
      <c r="K43" s="563">
        <v>880</v>
      </c>
      <c r="L43" s="679" t="s">
        <v>419</v>
      </c>
    </row>
    <row r="44" spans="1:13" ht="296.25" customHeight="1" x14ac:dyDescent="0.2">
      <c r="A44" s="993"/>
      <c r="B44" s="976"/>
      <c r="C44" s="38" t="s">
        <v>429</v>
      </c>
      <c r="D44" s="670"/>
      <c r="E44" s="297" t="s">
        <v>516</v>
      </c>
      <c r="F44" s="50" t="s">
        <v>13</v>
      </c>
      <c r="G44" s="51">
        <v>991</v>
      </c>
      <c r="H44" s="51">
        <v>1051.9000000000001</v>
      </c>
      <c r="I44" s="563">
        <v>1131.3</v>
      </c>
      <c r="J44" s="563">
        <v>1249.5999999999999</v>
      </c>
      <c r="K44" s="563">
        <v>1350.7</v>
      </c>
      <c r="L44" s="670" t="s">
        <v>18</v>
      </c>
    </row>
    <row r="45" spans="1:13" ht="231.75" customHeight="1" x14ac:dyDescent="0.2">
      <c r="A45" s="993"/>
      <c r="B45" s="976"/>
      <c r="C45" s="275" t="s">
        <v>549</v>
      </c>
      <c r="D45" s="670" t="s">
        <v>10</v>
      </c>
      <c r="E45" s="297" t="s">
        <v>516</v>
      </c>
      <c r="F45" s="51" t="s">
        <v>13</v>
      </c>
      <c r="G45" s="55">
        <v>76.400000000000006</v>
      </c>
      <c r="H45" s="55">
        <v>92.9</v>
      </c>
      <c r="I45" s="561">
        <v>162.30000000000001</v>
      </c>
      <c r="J45" s="561">
        <v>309.60000000000002</v>
      </c>
      <c r="K45" s="561">
        <v>310</v>
      </c>
      <c r="L45" s="953"/>
    </row>
    <row r="46" spans="1:13" ht="285" customHeight="1" x14ac:dyDescent="0.2">
      <c r="A46" s="993"/>
      <c r="B46" s="950"/>
      <c r="C46" s="275" t="s">
        <v>439</v>
      </c>
      <c r="D46" s="670" t="s">
        <v>440</v>
      </c>
      <c r="E46" s="297" t="s">
        <v>516</v>
      </c>
      <c r="F46" s="51" t="s">
        <v>13</v>
      </c>
      <c r="G46" s="55">
        <v>0</v>
      </c>
      <c r="H46" s="55">
        <v>27.4</v>
      </c>
      <c r="I46" s="561">
        <v>27.7</v>
      </c>
      <c r="J46" s="561">
        <v>30.8</v>
      </c>
      <c r="K46" s="561">
        <v>37.200000000000003</v>
      </c>
      <c r="L46" s="954"/>
    </row>
    <row r="47" spans="1:13" ht="266.25" customHeight="1" x14ac:dyDescent="0.2">
      <c r="A47" s="932"/>
      <c r="B47" s="673" t="s">
        <v>118</v>
      </c>
      <c r="C47" s="280" t="s">
        <v>119</v>
      </c>
      <c r="D47" s="670" t="s">
        <v>10</v>
      </c>
      <c r="E47" s="297" t="s">
        <v>516</v>
      </c>
      <c r="F47" s="41" t="s">
        <v>13</v>
      </c>
      <c r="G47" s="51">
        <v>4759</v>
      </c>
      <c r="H47" s="51">
        <v>41005.300000000003</v>
      </c>
      <c r="I47" s="563">
        <v>8008.2</v>
      </c>
      <c r="J47" s="563">
        <v>13484.8</v>
      </c>
      <c r="K47" s="563">
        <f>15680</f>
        <v>15680</v>
      </c>
      <c r="L47" s="679" t="s">
        <v>16</v>
      </c>
      <c r="M47" s="8"/>
    </row>
    <row r="48" spans="1:13" ht="197.25" customHeight="1" x14ac:dyDescent="0.2">
      <c r="A48" s="932"/>
      <c r="B48" s="961" t="s">
        <v>126</v>
      </c>
      <c r="C48" s="60" t="s">
        <v>127</v>
      </c>
      <c r="D48" s="659" t="s">
        <v>10</v>
      </c>
      <c r="E48" s="696" t="s">
        <v>7</v>
      </c>
      <c r="F48" s="51" t="s">
        <v>13</v>
      </c>
      <c r="G48" s="51">
        <v>935</v>
      </c>
      <c r="H48" s="51">
        <v>3755.2</v>
      </c>
      <c r="I48" s="563">
        <v>801.2</v>
      </c>
      <c r="J48" s="563">
        <v>2284</v>
      </c>
      <c r="K48" s="563">
        <v>10620</v>
      </c>
      <c r="L48" s="49" t="s">
        <v>247</v>
      </c>
    </row>
    <row r="49" spans="1:58" ht="163.5" customHeight="1" x14ac:dyDescent="0.2">
      <c r="A49" s="932"/>
      <c r="B49" s="961"/>
      <c r="C49" s="60" t="s">
        <v>128</v>
      </c>
      <c r="D49" s="659" t="s">
        <v>10</v>
      </c>
      <c r="E49" s="696" t="s">
        <v>7</v>
      </c>
      <c r="F49" s="235" t="s">
        <v>411</v>
      </c>
      <c r="G49" s="51">
        <v>1287</v>
      </c>
      <c r="H49" s="51">
        <v>2012.5</v>
      </c>
      <c r="I49" s="563">
        <v>1451.4</v>
      </c>
      <c r="J49" s="563">
        <v>2339.1999999999998</v>
      </c>
      <c r="K49" s="563">
        <v>3155.5</v>
      </c>
      <c r="L49" s="49" t="s">
        <v>247</v>
      </c>
    </row>
    <row r="50" spans="1:58" ht="153" customHeight="1" x14ac:dyDescent="0.2">
      <c r="A50" s="932"/>
      <c r="B50" s="961"/>
      <c r="C50" s="60" t="s">
        <v>129</v>
      </c>
      <c r="D50" s="659" t="s">
        <v>10</v>
      </c>
      <c r="E50" s="696" t="s">
        <v>7</v>
      </c>
      <c r="F50" s="51" t="s">
        <v>13</v>
      </c>
      <c r="G50" s="51">
        <v>9.3000000000000007</v>
      </c>
      <c r="H50" s="51">
        <v>25.3</v>
      </c>
      <c r="I50" s="563">
        <v>58.7</v>
      </c>
      <c r="J50" s="563">
        <v>83.5</v>
      </c>
      <c r="K50" s="563">
        <v>133.1</v>
      </c>
      <c r="L50" s="49" t="s">
        <v>247</v>
      </c>
    </row>
    <row r="51" spans="1:58" ht="54.75" customHeight="1" x14ac:dyDescent="0.2">
      <c r="A51" s="979"/>
      <c r="B51" s="701" t="s">
        <v>25</v>
      </c>
      <c r="C51" s="64"/>
      <c r="D51" s="655"/>
      <c r="E51" s="655"/>
      <c r="F51" s="51"/>
      <c r="G51" s="59">
        <f>G50+G49+G48+G47+G45+G44+G43+G46</f>
        <v>8897.7000000000007</v>
      </c>
      <c r="H51" s="59">
        <f t="shared" ref="H51:K51" si="2">H50+H49+H48+H47+H45+H44+H43+H46</f>
        <v>48880.500000000007</v>
      </c>
      <c r="I51" s="59">
        <f t="shared" si="2"/>
        <v>12444.8</v>
      </c>
      <c r="J51" s="59">
        <f t="shared" si="2"/>
        <v>20562.499999999996</v>
      </c>
      <c r="K51" s="59">
        <f t="shared" si="2"/>
        <v>32166.5</v>
      </c>
      <c r="L51" s="655"/>
      <c r="M51" s="379"/>
    </row>
    <row r="52" spans="1:58" ht="64.5" customHeight="1" x14ac:dyDescent="0.4">
      <c r="A52" s="972" t="s">
        <v>302</v>
      </c>
      <c r="B52" s="973"/>
      <c r="C52" s="973"/>
      <c r="D52" s="973"/>
      <c r="E52" s="973"/>
      <c r="F52" s="973"/>
      <c r="G52" s="973"/>
      <c r="H52" s="973"/>
      <c r="I52" s="973"/>
      <c r="J52" s="973"/>
      <c r="K52" s="973"/>
      <c r="L52" s="974"/>
      <c r="M52" s="215"/>
    </row>
    <row r="53" spans="1:58" ht="271.5" customHeight="1" x14ac:dyDescent="0.2">
      <c r="A53" s="1104" t="s">
        <v>130</v>
      </c>
      <c r="B53" s="593" t="s">
        <v>121</v>
      </c>
      <c r="C53" s="60" t="s">
        <v>122</v>
      </c>
      <c r="D53" s="659" t="s">
        <v>10</v>
      </c>
      <c r="E53" s="297" t="s">
        <v>516</v>
      </c>
      <c r="F53" s="149" t="s">
        <v>66</v>
      </c>
      <c r="G53" s="149">
        <v>333420.5</v>
      </c>
      <c r="H53" s="149">
        <v>298839.8</v>
      </c>
      <c r="I53" s="149">
        <v>0</v>
      </c>
      <c r="J53" s="149">
        <v>0</v>
      </c>
      <c r="K53" s="149">
        <v>0</v>
      </c>
      <c r="L53" s="225" t="s">
        <v>101</v>
      </c>
      <c r="M53" s="129"/>
      <c r="N53" s="129"/>
      <c r="O53" s="129"/>
      <c r="P53" s="129"/>
      <c r="Q53" s="129"/>
      <c r="R53" s="129"/>
    </row>
    <row r="54" spans="1:58" ht="270" customHeight="1" x14ac:dyDescent="0.2">
      <c r="A54" s="1105"/>
      <c r="B54" s="1107" t="s">
        <v>309</v>
      </c>
      <c r="C54" s="45" t="s">
        <v>268</v>
      </c>
      <c r="D54" s="659" t="s">
        <v>10</v>
      </c>
      <c r="E54" s="297" t="s">
        <v>516</v>
      </c>
      <c r="F54" s="149" t="s">
        <v>66</v>
      </c>
      <c r="G54" s="149">
        <v>362389.1</v>
      </c>
      <c r="H54" s="149">
        <v>398250</v>
      </c>
      <c r="I54" s="564">
        <v>419357.3</v>
      </c>
      <c r="J54" s="564">
        <v>464647.9</v>
      </c>
      <c r="K54" s="564">
        <v>497173.3</v>
      </c>
      <c r="L54" s="225" t="s">
        <v>102</v>
      </c>
      <c r="N54" s="129"/>
    </row>
    <row r="55" spans="1:58" ht="269.25" customHeight="1" x14ac:dyDescent="0.2">
      <c r="A55" s="1105"/>
      <c r="B55" s="1108"/>
      <c r="C55" s="45" t="s">
        <v>124</v>
      </c>
      <c r="D55" s="659" t="s">
        <v>10</v>
      </c>
      <c r="E55" s="297" t="s">
        <v>516</v>
      </c>
      <c r="F55" s="149" t="s">
        <v>66</v>
      </c>
      <c r="G55" s="51">
        <v>158.9</v>
      </c>
      <c r="H55" s="51">
        <v>144.6</v>
      </c>
      <c r="I55" s="563">
        <v>0</v>
      </c>
      <c r="J55" s="563">
        <v>121.1</v>
      </c>
      <c r="K55" s="563">
        <v>0</v>
      </c>
      <c r="L55" s="225" t="s">
        <v>125</v>
      </c>
      <c r="N55" s="129"/>
    </row>
    <row r="56" spans="1:58" ht="271.5" customHeight="1" x14ac:dyDescent="0.2">
      <c r="A56" s="1105"/>
      <c r="B56" s="1108"/>
      <c r="C56" s="594" t="s">
        <v>123</v>
      </c>
      <c r="D56" s="706" t="s">
        <v>10</v>
      </c>
      <c r="E56" s="297" t="s">
        <v>516</v>
      </c>
      <c r="F56" s="235" t="s">
        <v>66</v>
      </c>
      <c r="G56" s="51">
        <v>23950.7</v>
      </c>
      <c r="H56" s="51">
        <v>26715.3</v>
      </c>
      <c r="I56" s="563">
        <v>27315.4</v>
      </c>
      <c r="J56" s="563">
        <v>29241.8</v>
      </c>
      <c r="K56" s="563">
        <v>31288.7</v>
      </c>
      <c r="L56" s="225" t="s">
        <v>106</v>
      </c>
      <c r="N56" s="129"/>
    </row>
    <row r="57" spans="1:58" ht="153" customHeight="1" x14ac:dyDescent="0.2">
      <c r="A57" s="1105"/>
      <c r="B57" s="694" t="s">
        <v>362</v>
      </c>
      <c r="C57" s="693" t="s">
        <v>430</v>
      </c>
      <c r="D57" s="1109" t="s">
        <v>10</v>
      </c>
      <c r="E57" s="1022" t="s">
        <v>516</v>
      </c>
      <c r="F57" s="1112" t="s">
        <v>13</v>
      </c>
      <c r="G57" s="655">
        <f>G58+G59</f>
        <v>1087.2</v>
      </c>
      <c r="H57" s="655">
        <f t="shared" ref="H57:K57" si="3">H58+H59</f>
        <v>1485.8</v>
      </c>
      <c r="I57" s="123">
        <f t="shared" si="3"/>
        <v>923.80000000000007</v>
      </c>
      <c r="J57" s="565">
        <f t="shared" si="3"/>
        <v>0</v>
      </c>
      <c r="K57" s="565">
        <f t="shared" si="3"/>
        <v>0</v>
      </c>
      <c r="L57" s="1090" t="s">
        <v>374</v>
      </c>
    </row>
    <row r="58" spans="1:58" ht="74.25" customHeight="1" x14ac:dyDescent="0.2">
      <c r="A58" s="1105"/>
      <c r="B58" s="684"/>
      <c r="C58" s="152" t="s">
        <v>345</v>
      </c>
      <c r="D58" s="1110"/>
      <c r="E58" s="1023"/>
      <c r="F58" s="1113"/>
      <c r="G58" s="155">
        <v>1.5</v>
      </c>
      <c r="H58" s="155">
        <v>2.2000000000000002</v>
      </c>
      <c r="I58" s="566">
        <v>0.6</v>
      </c>
      <c r="J58" s="567">
        <v>0</v>
      </c>
      <c r="K58" s="567">
        <v>0</v>
      </c>
      <c r="L58" s="1091"/>
    </row>
    <row r="59" spans="1:58" ht="48" customHeight="1" x14ac:dyDescent="0.2">
      <c r="A59" s="1105"/>
      <c r="B59" s="684"/>
      <c r="C59" s="153" t="s">
        <v>344</v>
      </c>
      <c r="D59" s="1111"/>
      <c r="E59" s="1024"/>
      <c r="F59" s="1114"/>
      <c r="G59" s="155">
        <v>1085.7</v>
      </c>
      <c r="H59" s="156">
        <v>1483.6</v>
      </c>
      <c r="I59" s="568">
        <v>923.2</v>
      </c>
      <c r="J59" s="568">
        <v>0</v>
      </c>
      <c r="K59" s="568">
        <v>0</v>
      </c>
      <c r="L59" s="1092"/>
    </row>
    <row r="60" spans="1:58" ht="303" customHeight="1" x14ac:dyDescent="0.2">
      <c r="A60" s="1105"/>
      <c r="B60" s="684"/>
      <c r="C60" s="590" t="s">
        <v>375</v>
      </c>
      <c r="D60" s="706" t="s">
        <v>10</v>
      </c>
      <c r="E60" s="470" t="s">
        <v>553</v>
      </c>
      <c r="F60" s="235" t="s">
        <v>13</v>
      </c>
      <c r="G60" s="51">
        <v>24000</v>
      </c>
      <c r="H60" s="51">
        <v>25488</v>
      </c>
      <c r="I60" s="51">
        <v>0</v>
      </c>
      <c r="J60" s="51">
        <v>0</v>
      </c>
      <c r="K60" s="51">
        <v>0</v>
      </c>
      <c r="L60" s="225" t="s">
        <v>534</v>
      </c>
    </row>
    <row r="61" spans="1:58" ht="233.25" customHeight="1" x14ac:dyDescent="0.2">
      <c r="A61" s="1105"/>
      <c r="B61" s="684"/>
      <c r="C61" s="591" t="s">
        <v>376</v>
      </c>
      <c r="D61" s="706" t="s">
        <v>10</v>
      </c>
      <c r="E61" s="589" t="s">
        <v>310</v>
      </c>
      <c r="F61" s="235" t="s">
        <v>13</v>
      </c>
      <c r="G61" s="51">
        <v>1269.7</v>
      </c>
      <c r="H61" s="51">
        <v>2581</v>
      </c>
      <c r="I61" s="563">
        <v>1543.7</v>
      </c>
      <c r="J61" s="563">
        <v>2500</v>
      </c>
      <c r="K61" s="563">
        <v>2675</v>
      </c>
      <c r="L61" s="225" t="s">
        <v>377</v>
      </c>
    </row>
    <row r="62" spans="1:58" ht="234" customHeight="1" x14ac:dyDescent="0.2">
      <c r="A62" s="1105"/>
      <c r="B62" s="685"/>
      <c r="C62" s="588" t="s">
        <v>428</v>
      </c>
      <c r="D62" s="706" t="s">
        <v>10</v>
      </c>
      <c r="E62" s="589" t="s">
        <v>402</v>
      </c>
      <c r="F62" s="235" t="s">
        <v>13</v>
      </c>
      <c r="G62" s="51">
        <v>0</v>
      </c>
      <c r="H62" s="51">
        <v>1000</v>
      </c>
      <c r="I62" s="51">
        <v>0</v>
      </c>
      <c r="J62" s="51">
        <v>0</v>
      </c>
      <c r="K62" s="51">
        <v>0</v>
      </c>
      <c r="L62" s="666" t="s">
        <v>361</v>
      </c>
    </row>
    <row r="63" spans="1:58" s="6" customFormat="1" ht="70.5" customHeight="1" x14ac:dyDescent="0.2">
      <c r="A63" s="1106"/>
      <c r="B63" s="1093" t="s">
        <v>25</v>
      </c>
      <c r="C63" s="1093"/>
      <c r="D63" s="1093"/>
      <c r="E63" s="1093"/>
      <c r="F63" s="51"/>
      <c r="G63" s="228">
        <f>G53+G54+G55+G56+G57+G60+G62+G61</f>
        <v>746276.09999999986</v>
      </c>
      <c r="H63" s="228">
        <f t="shared" ref="H63:K63" si="4">H53+H54+H55+H56+H57+H60+H62+H61</f>
        <v>754504.50000000012</v>
      </c>
      <c r="I63" s="228">
        <f t="shared" si="4"/>
        <v>449140.2</v>
      </c>
      <c r="J63" s="228">
        <f t="shared" si="4"/>
        <v>496510.8</v>
      </c>
      <c r="K63" s="228">
        <f t="shared" si="4"/>
        <v>531137</v>
      </c>
      <c r="L63" s="655"/>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928" t="s">
        <v>131</v>
      </c>
      <c r="C64" s="1094"/>
      <c r="D64" s="929"/>
      <c r="E64" s="929"/>
      <c r="F64" s="1094"/>
      <c r="G64" s="1094"/>
      <c r="H64" s="1094"/>
      <c r="I64" s="1094"/>
      <c r="J64" s="1094"/>
      <c r="K64" s="1094"/>
      <c r="L64" s="930"/>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931" t="s">
        <v>8</v>
      </c>
      <c r="B65" s="1095" t="s">
        <v>132</v>
      </c>
      <c r="C65" s="686" t="s">
        <v>133</v>
      </c>
      <c r="D65" s="1096" t="s">
        <v>10</v>
      </c>
      <c r="E65" s="1098" t="s">
        <v>516</v>
      </c>
      <c r="F65" s="245" t="s">
        <v>13</v>
      </c>
      <c r="G65" s="651">
        <v>492.6</v>
      </c>
      <c r="H65" s="651">
        <v>536.4</v>
      </c>
      <c r="I65" s="569">
        <v>595.1</v>
      </c>
      <c r="J65" s="569">
        <v>680</v>
      </c>
      <c r="K65" s="570">
        <v>580.4</v>
      </c>
      <c r="L65" s="1100"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46.5" customHeight="1" x14ac:dyDescent="0.2">
      <c r="A66" s="932"/>
      <c r="B66" s="1095"/>
      <c r="C66" s="241"/>
      <c r="D66" s="1097"/>
      <c r="E66" s="1099"/>
      <c r="F66" s="257" t="s">
        <v>401</v>
      </c>
      <c r="G66" s="250">
        <v>277.10000000000002</v>
      </c>
      <c r="H66" s="250">
        <v>236.4</v>
      </c>
      <c r="I66" s="571">
        <v>156.69999999999999</v>
      </c>
      <c r="J66" s="571"/>
      <c r="K66" s="572"/>
      <c r="L66" s="1100"/>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53.5" customHeight="1" x14ac:dyDescent="0.2">
      <c r="A67" s="932"/>
      <c r="B67" s="1083"/>
      <c r="C67" s="685" t="s">
        <v>346</v>
      </c>
      <c r="D67" s="659" t="s">
        <v>10</v>
      </c>
      <c r="E67" s="596" t="s">
        <v>516</v>
      </c>
      <c r="F67" s="652" t="s">
        <v>13</v>
      </c>
      <c r="G67" s="652">
        <v>156.6</v>
      </c>
      <c r="H67" s="361">
        <v>214</v>
      </c>
      <c r="I67" s="573">
        <v>144.6</v>
      </c>
      <c r="J67" s="573">
        <v>100.9</v>
      </c>
      <c r="K67" s="573">
        <v>150</v>
      </c>
      <c r="L67" s="900"/>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70.75" customHeight="1" x14ac:dyDescent="0.35">
      <c r="A68" s="932"/>
      <c r="B68" s="1083"/>
      <c r="C68" s="667" t="s">
        <v>134</v>
      </c>
      <c r="D68" s="659" t="s">
        <v>10</v>
      </c>
      <c r="E68" s="297" t="s">
        <v>516</v>
      </c>
      <c r="F68" s="655" t="s">
        <v>66</v>
      </c>
      <c r="G68" s="655">
        <v>33905.199999999997</v>
      </c>
      <c r="H68" s="655">
        <v>37336.1</v>
      </c>
      <c r="I68" s="565">
        <v>39628.5</v>
      </c>
      <c r="J68" s="655">
        <v>43908.4</v>
      </c>
      <c r="K68" s="50">
        <v>46982</v>
      </c>
      <c r="L68" s="900"/>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56.25" customHeight="1" x14ac:dyDescent="0.2">
      <c r="A69" s="979"/>
      <c r="B69" s="1101" t="s">
        <v>25</v>
      </c>
      <c r="C69" s="1102"/>
      <c r="D69" s="1102"/>
      <c r="E69" s="1103"/>
      <c r="F69" s="50"/>
      <c r="G69" s="150">
        <f>G65+G67+G68</f>
        <v>34554.399999999994</v>
      </c>
      <c r="H69" s="150">
        <f t="shared" ref="H69:K69" si="5">H65+H67+H68</f>
        <v>38086.5</v>
      </c>
      <c r="I69" s="150">
        <f t="shared" si="5"/>
        <v>40368.199999999997</v>
      </c>
      <c r="J69" s="150">
        <f t="shared" si="5"/>
        <v>44689.3</v>
      </c>
      <c r="K69" s="150">
        <f t="shared" si="5"/>
        <v>47712.4</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1080" t="s">
        <v>135</v>
      </c>
      <c r="B70" s="1081"/>
      <c r="C70" s="1081"/>
      <c r="D70" s="1081"/>
      <c r="E70" s="1081"/>
      <c r="F70" s="1081"/>
      <c r="G70" s="1081"/>
      <c r="H70" s="1081"/>
      <c r="I70" s="1081"/>
      <c r="J70" s="1081"/>
      <c r="K70" s="1081"/>
      <c r="L70" s="1082"/>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71.5" customHeight="1" x14ac:dyDescent="0.2">
      <c r="A71" s="980" t="s">
        <v>234</v>
      </c>
      <c r="B71" s="1083" t="s">
        <v>139</v>
      </c>
      <c r="C71" s="60" t="s">
        <v>443</v>
      </c>
      <c r="D71" s="659" t="s">
        <v>10</v>
      </c>
      <c r="E71" s="297" t="s">
        <v>516</v>
      </c>
      <c r="F71" s="125" t="s">
        <v>109</v>
      </c>
      <c r="G71" s="51">
        <v>0</v>
      </c>
      <c r="H71" s="51">
        <v>0</v>
      </c>
      <c r="I71" s="51">
        <v>0</v>
      </c>
      <c r="J71" s="51">
        <v>0</v>
      </c>
      <c r="K71" s="51">
        <v>0</v>
      </c>
      <c r="L71" s="1084"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69.25" customHeight="1" x14ac:dyDescent="0.45">
      <c r="A72" s="980"/>
      <c r="B72" s="1083"/>
      <c r="C72" s="60" t="s">
        <v>140</v>
      </c>
      <c r="D72" s="659" t="s">
        <v>10</v>
      </c>
      <c r="E72" s="297" t="s">
        <v>516</v>
      </c>
      <c r="F72" s="125" t="s">
        <v>66</v>
      </c>
      <c r="G72" s="51">
        <v>1933.8</v>
      </c>
      <c r="H72" s="51">
        <v>2046</v>
      </c>
      <c r="I72" s="563">
        <v>1024.2</v>
      </c>
      <c r="J72" s="51">
        <v>1498.3</v>
      </c>
      <c r="K72" s="51">
        <v>1603.2</v>
      </c>
      <c r="L72" s="1085"/>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70.75" customHeight="1" x14ac:dyDescent="0.45">
      <c r="A73" s="980"/>
      <c r="B73" s="1083"/>
      <c r="C73" s="60" t="s">
        <v>141</v>
      </c>
      <c r="D73" s="659" t="s">
        <v>10</v>
      </c>
      <c r="E73" s="297" t="s">
        <v>516</v>
      </c>
      <c r="F73" s="125" t="s">
        <v>66</v>
      </c>
      <c r="G73" s="51">
        <v>515.70000000000005</v>
      </c>
      <c r="H73" s="51">
        <v>1163</v>
      </c>
      <c r="I73" s="563">
        <v>1337.5</v>
      </c>
      <c r="J73" s="563">
        <v>3183</v>
      </c>
      <c r="K73" s="563">
        <v>1211.3</v>
      </c>
      <c r="L73" s="1085"/>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52.5" customHeight="1" x14ac:dyDescent="0.2">
      <c r="A74" s="980"/>
      <c r="B74" s="1086" t="s">
        <v>25</v>
      </c>
      <c r="C74" s="1086"/>
      <c r="D74" s="1086"/>
      <c r="E74" s="1086"/>
      <c r="F74" s="49"/>
      <c r="G74" s="150">
        <f>G73+G72+G71</f>
        <v>2449.5</v>
      </c>
      <c r="H74" s="150">
        <f>H73+H72+H71</f>
        <v>3209</v>
      </c>
      <c r="I74" s="150">
        <f>I73+I72+I71</f>
        <v>2361.6999999999998</v>
      </c>
      <c r="J74" s="150">
        <f>J73+J72+J71</f>
        <v>4681.3</v>
      </c>
      <c r="K74" s="150">
        <f>K73+K72+K71</f>
        <v>2814.5</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33.75" customHeight="1" x14ac:dyDescent="0.2">
      <c r="A75" s="1087" t="s">
        <v>136</v>
      </c>
      <c r="B75" s="988"/>
      <c r="C75" s="1088"/>
      <c r="D75" s="1088"/>
      <c r="E75" s="1088"/>
      <c r="F75" s="1088"/>
      <c r="G75" s="1088"/>
      <c r="H75" s="1088"/>
      <c r="I75" s="1088"/>
      <c r="J75" s="1088"/>
      <c r="K75" s="1088"/>
      <c r="L75" s="1089"/>
    </row>
    <row r="76" spans="1:58" ht="387" customHeight="1" x14ac:dyDescent="0.2">
      <c r="A76" s="1043" t="s">
        <v>235</v>
      </c>
      <c r="B76" s="1056" t="s">
        <v>551</v>
      </c>
      <c r="C76" s="1155" t="s">
        <v>142</v>
      </c>
      <c r="D76" s="1066" t="s">
        <v>10</v>
      </c>
      <c r="E76" s="1157" t="s">
        <v>9</v>
      </c>
      <c r="F76" s="1054" t="s">
        <v>13</v>
      </c>
      <c r="G76" s="1039">
        <v>25071</v>
      </c>
      <c r="H76" s="1039">
        <v>34833.599999999999</v>
      </c>
      <c r="I76" s="1039">
        <v>27456.799999999999</v>
      </c>
      <c r="J76" s="1039">
        <v>33725.199999999997</v>
      </c>
      <c r="K76" s="1039">
        <v>34066.400000000001</v>
      </c>
      <c r="L76" s="1152" t="s">
        <v>19</v>
      </c>
    </row>
    <row r="77" spans="1:58" ht="58.5" customHeight="1" x14ac:dyDescent="0.2">
      <c r="A77" s="1044"/>
      <c r="B77" s="1154"/>
      <c r="C77" s="1156"/>
      <c r="D77" s="1067"/>
      <c r="E77" s="1059"/>
      <c r="F77" s="1055"/>
      <c r="G77" s="1040"/>
      <c r="H77" s="1040"/>
      <c r="I77" s="1040"/>
      <c r="J77" s="1040"/>
      <c r="K77" s="1040"/>
      <c r="L77" s="1153"/>
    </row>
    <row r="78" spans="1:58" ht="99.75" customHeight="1" x14ac:dyDescent="0.2">
      <c r="A78" s="1044"/>
      <c r="B78" s="1056" t="s">
        <v>552</v>
      </c>
      <c r="C78" s="329" t="s">
        <v>255</v>
      </c>
      <c r="D78" s="330" t="s">
        <v>10</v>
      </c>
      <c r="E78" s="1058" t="s">
        <v>108</v>
      </c>
      <c r="F78" s="331" t="s">
        <v>13</v>
      </c>
      <c r="G78" s="332">
        <v>6007.7</v>
      </c>
      <c r="H78" s="333">
        <v>6938.9</v>
      </c>
      <c r="I78" s="333">
        <v>6879.2</v>
      </c>
      <c r="J78" s="333">
        <v>9202.5</v>
      </c>
      <c r="K78" s="334">
        <v>9254.7000000000007</v>
      </c>
      <c r="L78" s="1064" t="s">
        <v>144</v>
      </c>
    </row>
    <row r="79" spans="1:58" ht="165.75" customHeight="1" x14ac:dyDescent="0.45">
      <c r="A79" s="1044"/>
      <c r="B79" s="1057"/>
      <c r="C79" s="595" t="s">
        <v>422</v>
      </c>
      <c r="D79" s="1066">
        <v>2021</v>
      </c>
      <c r="E79" s="1059"/>
      <c r="F79" s="1054" t="s">
        <v>427</v>
      </c>
      <c r="G79" s="692">
        <f>G80+G81+G82+G83</f>
        <v>900</v>
      </c>
      <c r="H79" s="692">
        <f>H80+H81+H82+H83</f>
        <v>0</v>
      </c>
      <c r="I79" s="692">
        <f>I80+I81+I82+I83</f>
        <v>0</v>
      </c>
      <c r="J79" s="692">
        <f>J80+J81+J82+J83</f>
        <v>0</v>
      </c>
      <c r="K79" s="336">
        <f>K80+K81+K82+K83</f>
        <v>0</v>
      </c>
      <c r="L79" s="1065"/>
      <c r="N79" s="412"/>
    </row>
    <row r="80" spans="1:58" ht="51" customHeight="1" x14ac:dyDescent="0.2">
      <c r="A80" s="1044"/>
      <c r="B80" s="1057"/>
      <c r="C80" s="337" t="s">
        <v>423</v>
      </c>
      <c r="D80" s="1067"/>
      <c r="E80" s="1059"/>
      <c r="F80" s="1055"/>
      <c r="G80" s="321">
        <v>15</v>
      </c>
      <c r="H80" s="322">
        <v>0</v>
      </c>
      <c r="I80" s="322">
        <v>0</v>
      </c>
      <c r="J80" s="322">
        <v>0</v>
      </c>
      <c r="K80" s="338">
        <v>0</v>
      </c>
      <c r="L80" s="1065"/>
    </row>
    <row r="81" spans="1:12" ht="50.25" customHeight="1" x14ac:dyDescent="0.2">
      <c r="A81" s="1044"/>
      <c r="B81" s="1057"/>
      <c r="C81" s="337" t="s">
        <v>424</v>
      </c>
      <c r="D81" s="1067"/>
      <c r="E81" s="1059"/>
      <c r="F81" s="1055"/>
      <c r="G81" s="321">
        <v>15</v>
      </c>
      <c r="H81" s="322">
        <v>0</v>
      </c>
      <c r="I81" s="322">
        <v>0</v>
      </c>
      <c r="J81" s="322">
        <v>0</v>
      </c>
      <c r="K81" s="338">
        <v>0</v>
      </c>
      <c r="L81" s="1065"/>
    </row>
    <row r="82" spans="1:12" ht="36" customHeight="1" x14ac:dyDescent="0.2">
      <c r="A82" s="1044"/>
      <c r="B82" s="1057"/>
      <c r="C82" s="337" t="s">
        <v>425</v>
      </c>
      <c r="D82" s="1067"/>
      <c r="E82" s="1059"/>
      <c r="F82" s="1055"/>
      <c r="G82" s="321">
        <v>370</v>
      </c>
      <c r="H82" s="322">
        <v>0</v>
      </c>
      <c r="I82" s="322">
        <v>0</v>
      </c>
      <c r="J82" s="322">
        <v>0</v>
      </c>
      <c r="K82" s="338">
        <v>0</v>
      </c>
      <c r="L82" s="1065"/>
    </row>
    <row r="83" spans="1:12" ht="33" customHeight="1" x14ac:dyDescent="0.2">
      <c r="A83" s="1044"/>
      <c r="B83" s="1057"/>
      <c r="C83" s="327" t="s">
        <v>426</v>
      </c>
      <c r="D83" s="1068"/>
      <c r="E83" s="1060"/>
      <c r="F83" s="1069"/>
      <c r="G83" s="339">
        <v>500</v>
      </c>
      <c r="H83" s="339">
        <v>0</v>
      </c>
      <c r="I83" s="339">
        <v>0</v>
      </c>
      <c r="J83" s="339">
        <v>0</v>
      </c>
      <c r="K83" s="340">
        <v>0</v>
      </c>
      <c r="L83" s="1065"/>
    </row>
    <row r="84" spans="1:12" ht="82.5" customHeight="1" x14ac:dyDescent="0.2">
      <c r="A84" s="1044"/>
      <c r="B84" s="1061" t="s">
        <v>547</v>
      </c>
      <c r="C84" s="422" t="s">
        <v>545</v>
      </c>
      <c r="D84" s="1070" t="s">
        <v>440</v>
      </c>
      <c r="E84" s="1020" t="s">
        <v>460</v>
      </c>
      <c r="F84" s="1073" t="s">
        <v>411</v>
      </c>
      <c r="G84" s="351"/>
      <c r="H84" s="351">
        <v>6498.8</v>
      </c>
      <c r="I84" s="351">
        <v>8100</v>
      </c>
      <c r="J84" s="351">
        <f>10675.7-61.4</f>
        <v>10614.300000000001</v>
      </c>
      <c r="K84" s="352">
        <v>11001.3</v>
      </c>
      <c r="L84" s="1075" t="s">
        <v>459</v>
      </c>
    </row>
    <row r="85" spans="1:12" ht="53.25" customHeight="1" x14ac:dyDescent="0.2">
      <c r="A85" s="1044"/>
      <c r="B85" s="1062"/>
      <c r="C85" s="468" t="s">
        <v>546</v>
      </c>
      <c r="D85" s="1071"/>
      <c r="E85" s="1072"/>
      <c r="F85" s="1074"/>
      <c r="G85" s="351"/>
      <c r="H85" s="351"/>
      <c r="I85" s="328">
        <v>14</v>
      </c>
      <c r="J85" s="351"/>
      <c r="K85" s="352"/>
      <c r="L85" s="1076"/>
    </row>
    <row r="86" spans="1:12" ht="168" customHeight="1" x14ac:dyDescent="0.2">
      <c r="A86" s="1044"/>
      <c r="B86" s="1062"/>
      <c r="C86" s="708" t="s">
        <v>444</v>
      </c>
      <c r="D86" s="1071"/>
      <c r="E86" s="691" t="s">
        <v>461</v>
      </c>
      <c r="F86" s="1074"/>
      <c r="G86" s="351"/>
      <c r="H86" s="351"/>
      <c r="I86" s="351"/>
      <c r="J86" s="351"/>
      <c r="K86" s="352"/>
      <c r="L86" s="1076"/>
    </row>
    <row r="87" spans="1:12" ht="199.5" customHeight="1" x14ac:dyDescent="0.2">
      <c r="A87" s="1044"/>
      <c r="B87" s="1062"/>
      <c r="C87" s="422" t="s">
        <v>445</v>
      </c>
      <c r="D87" s="1071"/>
      <c r="E87" s="614" t="s">
        <v>462</v>
      </c>
      <c r="F87" s="1074"/>
      <c r="G87" s="351"/>
      <c r="H87" s="351"/>
      <c r="I87" s="351"/>
      <c r="J87" s="351"/>
      <c r="K87" s="352"/>
      <c r="L87" s="1077"/>
    </row>
    <row r="88" spans="1:12" ht="159" customHeight="1" x14ac:dyDescent="0.2">
      <c r="A88" s="1044"/>
      <c r="B88" s="695"/>
      <c r="C88" s="422" t="s">
        <v>446</v>
      </c>
      <c r="D88" s="1071"/>
      <c r="E88" s="614" t="s">
        <v>460</v>
      </c>
      <c r="F88" s="1074"/>
      <c r="G88" s="351"/>
      <c r="H88" s="351"/>
      <c r="I88" s="351"/>
      <c r="J88" s="351"/>
      <c r="K88" s="352"/>
      <c r="L88" s="1077"/>
    </row>
    <row r="89" spans="1:12" ht="183" customHeight="1" x14ac:dyDescent="0.2">
      <c r="A89" s="1044"/>
      <c r="B89" s="1079"/>
      <c r="C89" s="422" t="s">
        <v>612</v>
      </c>
      <c r="D89" s="1071"/>
      <c r="E89" s="1020" t="s">
        <v>614</v>
      </c>
      <c r="F89" s="1074"/>
      <c r="G89" s="328"/>
      <c r="H89" s="328"/>
      <c r="I89" s="328"/>
      <c r="J89" s="617">
        <f>J90</f>
        <v>72</v>
      </c>
      <c r="K89" s="618">
        <f>K90</f>
        <v>28.8</v>
      </c>
      <c r="L89" s="1077"/>
    </row>
    <row r="90" spans="1:12" ht="81" customHeight="1" x14ac:dyDescent="0.2">
      <c r="A90" s="1044"/>
      <c r="B90" s="1077"/>
      <c r="C90" s="616" t="s">
        <v>613</v>
      </c>
      <c r="D90" s="1071"/>
      <c r="E90" s="1021"/>
      <c r="F90" s="1074"/>
      <c r="G90" s="328"/>
      <c r="H90" s="328"/>
      <c r="I90" s="328"/>
      <c r="J90" s="328">
        <v>72</v>
      </c>
      <c r="K90" s="341">
        <v>28.8</v>
      </c>
      <c r="L90" s="1077"/>
    </row>
    <row r="91" spans="1:12" ht="186" customHeight="1" x14ac:dyDescent="0.2">
      <c r="A91" s="1044"/>
      <c r="B91" s="695"/>
      <c r="C91" s="422" t="s">
        <v>448</v>
      </c>
      <c r="D91" s="1071"/>
      <c r="E91" s="614" t="s">
        <v>464</v>
      </c>
      <c r="F91" s="1074"/>
      <c r="G91" s="328"/>
      <c r="H91" s="328"/>
      <c r="I91" s="328"/>
      <c r="J91" s="328"/>
      <c r="K91" s="341"/>
      <c r="L91" s="1077"/>
    </row>
    <row r="92" spans="1:12" ht="120" customHeight="1" x14ac:dyDescent="0.2">
      <c r="A92" s="1044"/>
      <c r="B92" s="695"/>
      <c r="C92" s="422" t="s">
        <v>449</v>
      </c>
      <c r="D92" s="1071"/>
      <c r="E92" s="614" t="s">
        <v>465</v>
      </c>
      <c r="F92" s="1074"/>
      <c r="G92" s="328"/>
      <c r="H92" s="328"/>
      <c r="I92" s="328"/>
      <c r="J92" s="328"/>
      <c r="K92" s="341"/>
      <c r="L92" s="1077"/>
    </row>
    <row r="93" spans="1:12" ht="127.5" customHeight="1" x14ac:dyDescent="0.2">
      <c r="A93" s="1044"/>
      <c r="B93" s="695"/>
      <c r="C93" s="422" t="s">
        <v>450</v>
      </c>
      <c r="D93" s="1071"/>
      <c r="E93" s="614" t="s">
        <v>466</v>
      </c>
      <c r="F93" s="1074"/>
      <c r="G93" s="328"/>
      <c r="H93" s="328"/>
      <c r="I93" s="328"/>
      <c r="J93" s="328"/>
      <c r="K93" s="341"/>
      <c r="L93" s="1077"/>
    </row>
    <row r="94" spans="1:12" ht="223.5" customHeight="1" x14ac:dyDescent="0.2">
      <c r="A94" s="1044"/>
      <c r="B94" s="695"/>
      <c r="C94" s="422" t="s">
        <v>451</v>
      </c>
      <c r="D94" s="1071"/>
      <c r="E94" s="614" t="s">
        <v>467</v>
      </c>
      <c r="F94" s="1074"/>
      <c r="G94" s="328"/>
      <c r="H94" s="328"/>
      <c r="I94" s="328"/>
      <c r="J94" s="328"/>
      <c r="K94" s="341"/>
      <c r="L94" s="1077"/>
    </row>
    <row r="95" spans="1:12" ht="138" customHeight="1" x14ac:dyDescent="0.2">
      <c r="A95" s="1044"/>
      <c r="B95" s="695"/>
      <c r="C95" s="422" t="s">
        <v>550</v>
      </c>
      <c r="D95" s="1071"/>
      <c r="E95" s="614" t="s">
        <v>468</v>
      </c>
      <c r="F95" s="1074"/>
      <c r="G95" s="351"/>
      <c r="H95" s="351"/>
      <c r="I95" s="351"/>
      <c r="J95" s="351"/>
      <c r="K95" s="352"/>
      <c r="L95" s="1077"/>
    </row>
    <row r="96" spans="1:12" ht="117.75" customHeight="1" x14ac:dyDescent="0.2">
      <c r="A96" s="1044"/>
      <c r="B96" s="695"/>
      <c r="C96" s="422" t="s">
        <v>475</v>
      </c>
      <c r="D96" s="1071"/>
      <c r="E96" s="614" t="s">
        <v>460</v>
      </c>
      <c r="F96" s="1074"/>
      <c r="G96" s="328"/>
      <c r="H96" s="328"/>
      <c r="I96" s="328"/>
      <c r="J96" s="328"/>
      <c r="K96" s="341"/>
      <c r="L96" s="1077"/>
    </row>
    <row r="97" spans="1:13" ht="197.25" customHeight="1" x14ac:dyDescent="0.2">
      <c r="A97" s="1044"/>
      <c r="B97" s="695"/>
      <c r="C97" s="423" t="s">
        <v>476</v>
      </c>
      <c r="D97" s="1071"/>
      <c r="E97" s="691" t="s">
        <v>469</v>
      </c>
      <c r="F97" s="1074"/>
      <c r="G97" s="342"/>
      <c r="H97" s="342"/>
      <c r="I97" s="342"/>
      <c r="J97" s="342"/>
      <c r="K97" s="343"/>
      <c r="L97" s="1078"/>
    </row>
    <row r="98" spans="1:13" ht="257.25" customHeight="1" x14ac:dyDescent="0.2">
      <c r="A98" s="1044"/>
      <c r="B98" s="695"/>
      <c r="C98" s="716" t="s">
        <v>529</v>
      </c>
      <c r="D98" s="1071"/>
      <c r="E98" s="615" t="s">
        <v>538</v>
      </c>
      <c r="F98" s="131" t="s">
        <v>611</v>
      </c>
      <c r="G98" s="342"/>
      <c r="H98" s="374">
        <v>88.4</v>
      </c>
      <c r="I98" s="574">
        <v>3455.2</v>
      </c>
      <c r="J98" s="374">
        <v>4945</v>
      </c>
      <c r="K98" s="538">
        <v>5645</v>
      </c>
      <c r="L98" s="666" t="s">
        <v>494</v>
      </c>
    </row>
    <row r="99" spans="1:13" ht="144" customHeight="1" x14ac:dyDescent="0.2">
      <c r="A99" s="1044"/>
      <c r="B99" s="695"/>
      <c r="C99" s="423" t="s">
        <v>618</v>
      </c>
      <c r="D99" s="1071"/>
      <c r="E99" s="615" t="s">
        <v>619</v>
      </c>
      <c r="F99" s="537" t="s">
        <v>411</v>
      </c>
      <c r="G99" s="342"/>
      <c r="H99" s="374"/>
      <c r="I99" s="574"/>
      <c r="J99" s="374">
        <v>310.3</v>
      </c>
      <c r="K99" s="538">
        <v>250</v>
      </c>
      <c r="L99" s="694" t="s">
        <v>620</v>
      </c>
    </row>
    <row r="100" spans="1:13" ht="63" customHeight="1" x14ac:dyDescent="0.2">
      <c r="A100" s="1044"/>
      <c r="B100" s="1061" t="s">
        <v>574</v>
      </c>
      <c r="C100" s="423" t="s">
        <v>576</v>
      </c>
      <c r="D100" s="1071"/>
      <c r="E100" s="615" t="s">
        <v>6</v>
      </c>
      <c r="F100" s="537" t="s">
        <v>109</v>
      </c>
      <c r="G100" s="342"/>
      <c r="H100" s="374"/>
      <c r="I100" s="574"/>
      <c r="J100" s="342"/>
      <c r="K100" s="343"/>
      <c r="L100" s="1022" t="s">
        <v>575</v>
      </c>
    </row>
    <row r="101" spans="1:13" ht="47.25" customHeight="1" x14ac:dyDescent="0.2">
      <c r="A101" s="1044"/>
      <c r="B101" s="1062"/>
      <c r="C101" s="423" t="s">
        <v>577</v>
      </c>
      <c r="D101" s="1071"/>
      <c r="E101" s="615" t="s">
        <v>6</v>
      </c>
      <c r="F101" s="537" t="s">
        <v>109</v>
      </c>
      <c r="G101" s="342"/>
      <c r="H101" s="374"/>
      <c r="I101" s="700"/>
      <c r="J101" s="342"/>
      <c r="K101" s="343"/>
      <c r="L101" s="1023"/>
    </row>
    <row r="102" spans="1:13" ht="91.5" customHeight="1" x14ac:dyDescent="0.2">
      <c r="A102" s="1044"/>
      <c r="B102" s="1062"/>
      <c r="C102" s="716" t="s">
        <v>578</v>
      </c>
      <c r="D102" s="1071"/>
      <c r="E102" s="615" t="s">
        <v>6</v>
      </c>
      <c r="F102" s="537" t="s">
        <v>109</v>
      </c>
      <c r="G102" s="342"/>
      <c r="H102" s="374"/>
      <c r="I102" s="700"/>
      <c r="J102" s="342"/>
      <c r="K102" s="343"/>
      <c r="L102" s="1023"/>
    </row>
    <row r="103" spans="1:13" ht="79.5" customHeight="1" x14ac:dyDescent="0.2">
      <c r="A103" s="1044"/>
      <c r="B103" s="1063"/>
      <c r="C103" s="423" t="s">
        <v>579</v>
      </c>
      <c r="D103" s="1071"/>
      <c r="E103" s="615" t="s">
        <v>6</v>
      </c>
      <c r="F103" s="537" t="s">
        <v>109</v>
      </c>
      <c r="G103" s="342"/>
      <c r="H103" s="374"/>
      <c r="I103" s="700"/>
      <c r="J103" s="342"/>
      <c r="K103" s="343"/>
      <c r="L103" s="1024"/>
    </row>
    <row r="104" spans="1:13" ht="42" customHeight="1" x14ac:dyDescent="0.2">
      <c r="A104" s="1045"/>
      <c r="B104" s="1025" t="s">
        <v>25</v>
      </c>
      <c r="C104" s="1025"/>
      <c r="D104" s="1025"/>
      <c r="E104" s="1025"/>
      <c r="F104" s="344"/>
      <c r="G104" s="228">
        <f>G76+G78+G79+G84+G95+G103+G98</f>
        <v>31978.7</v>
      </c>
      <c r="H104" s="228">
        <f t="shared" ref="H104:I104" si="6">H76+H78+H79+H84+H95+H103+H98</f>
        <v>48359.700000000004</v>
      </c>
      <c r="I104" s="228">
        <f t="shared" si="6"/>
        <v>45891.199999999997</v>
      </c>
      <c r="J104" s="228">
        <f>J76+J78+J79+J84+J95+J103+J98+J89+J99</f>
        <v>58869.3</v>
      </c>
      <c r="K104" s="228">
        <f>K76+K78+K79+K84+K95+K103+K98+K89+K99</f>
        <v>60246.200000000012</v>
      </c>
      <c r="L104" s="344"/>
      <c r="M104" s="383"/>
    </row>
    <row r="105" spans="1:13" ht="36" customHeight="1" x14ac:dyDescent="0.2">
      <c r="A105" s="1026" t="s">
        <v>363</v>
      </c>
      <c r="B105" s="1027"/>
      <c r="C105" s="1028"/>
      <c r="D105" s="1027"/>
      <c r="E105" s="1027"/>
      <c r="F105" s="1027"/>
      <c r="G105" s="1027"/>
      <c r="H105" s="1027"/>
      <c r="I105" s="1027"/>
      <c r="J105" s="1027"/>
      <c r="K105" s="1027"/>
      <c r="L105" s="1029"/>
    </row>
    <row r="106" spans="1:13" ht="168.75" customHeight="1" x14ac:dyDescent="0.2">
      <c r="A106" s="931" t="s">
        <v>236</v>
      </c>
      <c r="B106" s="1030" t="s">
        <v>399</v>
      </c>
      <c r="C106" s="434" t="s">
        <v>628</v>
      </c>
      <c r="D106" s="1033" t="s">
        <v>10</v>
      </c>
      <c r="E106" s="1036" t="s">
        <v>406</v>
      </c>
      <c r="F106" s="953" t="s">
        <v>13</v>
      </c>
      <c r="G106" s="44">
        <f>G107+G108+G109+G110+G111+G114</f>
        <v>104.3</v>
      </c>
      <c r="H106" s="44">
        <v>184.3</v>
      </c>
      <c r="I106" s="44">
        <v>0</v>
      </c>
      <c r="J106" s="44">
        <v>93.4</v>
      </c>
      <c r="K106" s="44">
        <v>102.3</v>
      </c>
      <c r="L106" s="893" t="s">
        <v>357</v>
      </c>
    </row>
    <row r="107" spans="1:13" ht="32.25" customHeight="1" x14ac:dyDescent="0.2">
      <c r="A107" s="932"/>
      <c r="B107" s="1031"/>
      <c r="C107" s="720" t="s">
        <v>453</v>
      </c>
      <c r="D107" s="1034"/>
      <c r="E107" s="1037"/>
      <c r="F107" s="1016"/>
      <c r="G107" s="347">
        <v>14.1</v>
      </c>
      <c r="H107" s="347">
        <v>0</v>
      </c>
      <c r="I107" s="347">
        <v>0</v>
      </c>
      <c r="J107" s="347">
        <v>0</v>
      </c>
      <c r="K107" s="347">
        <v>0</v>
      </c>
      <c r="L107" s="919"/>
    </row>
    <row r="108" spans="1:13" ht="31.5" customHeight="1" x14ac:dyDescent="0.2">
      <c r="A108" s="932"/>
      <c r="B108" s="1031"/>
      <c r="C108" s="345" t="s">
        <v>454</v>
      </c>
      <c r="D108" s="1034"/>
      <c r="E108" s="1037"/>
      <c r="F108" s="1016"/>
      <c r="G108" s="347">
        <v>14</v>
      </c>
      <c r="H108" s="347">
        <v>0</v>
      </c>
      <c r="I108" s="347">
        <v>0</v>
      </c>
      <c r="J108" s="347">
        <v>0</v>
      </c>
      <c r="K108" s="347">
        <v>0</v>
      </c>
      <c r="L108" s="919"/>
    </row>
    <row r="109" spans="1:13" ht="31.5" customHeight="1" x14ac:dyDescent="0.2">
      <c r="A109" s="932"/>
      <c r="B109" s="1031"/>
      <c r="C109" s="345" t="s">
        <v>455</v>
      </c>
      <c r="D109" s="1034"/>
      <c r="E109" s="1037"/>
      <c r="F109" s="1016"/>
      <c r="G109" s="347">
        <v>14.2</v>
      </c>
      <c r="H109" s="347">
        <v>0</v>
      </c>
      <c r="I109" s="347">
        <v>0</v>
      </c>
      <c r="J109" s="347">
        <v>0</v>
      </c>
      <c r="K109" s="347">
        <v>0</v>
      </c>
      <c r="L109" s="919"/>
    </row>
    <row r="110" spans="1:13" ht="20.25" customHeight="1" x14ac:dyDescent="0.2">
      <c r="A110" s="932"/>
      <c r="B110" s="1031"/>
      <c r="C110" s="345" t="s">
        <v>456</v>
      </c>
      <c r="D110" s="1034"/>
      <c r="E110" s="1037"/>
      <c r="F110" s="1016"/>
      <c r="G110" s="347">
        <v>25</v>
      </c>
      <c r="H110" s="347">
        <v>0</v>
      </c>
      <c r="I110" s="347">
        <v>0</v>
      </c>
      <c r="J110" s="347">
        <v>0</v>
      </c>
      <c r="K110" s="347">
        <v>0</v>
      </c>
      <c r="L110" s="919"/>
    </row>
    <row r="111" spans="1:13" ht="33" customHeight="1" x14ac:dyDescent="0.2">
      <c r="A111" s="932"/>
      <c r="B111" s="1031"/>
      <c r="C111" s="345" t="s">
        <v>457</v>
      </c>
      <c r="D111" s="1034"/>
      <c r="E111" s="1037"/>
      <c r="F111" s="1016"/>
      <c r="G111" s="347">
        <v>29.3</v>
      </c>
      <c r="H111" s="347">
        <v>0</v>
      </c>
      <c r="I111" s="347">
        <v>0</v>
      </c>
      <c r="J111" s="347">
        <v>18.7</v>
      </c>
      <c r="K111" s="347">
        <v>0</v>
      </c>
      <c r="L111" s="919"/>
    </row>
    <row r="112" spans="1:13" ht="33" customHeight="1" x14ac:dyDescent="0.2">
      <c r="A112" s="932"/>
      <c r="B112" s="1031"/>
      <c r="C112" s="346" t="s">
        <v>458</v>
      </c>
      <c r="D112" s="1034"/>
      <c r="E112" s="1037"/>
      <c r="F112" s="1016"/>
      <c r="G112" s="347">
        <v>7.7</v>
      </c>
      <c r="H112" s="347">
        <v>0</v>
      </c>
      <c r="I112" s="347">
        <v>0</v>
      </c>
      <c r="J112" s="347">
        <v>18.600000000000001</v>
      </c>
      <c r="K112" s="347">
        <v>0</v>
      </c>
      <c r="L112" s="919"/>
    </row>
    <row r="113" spans="1:13" ht="46.5" customHeight="1" x14ac:dyDescent="0.2">
      <c r="A113" s="932"/>
      <c r="B113" s="1031"/>
      <c r="C113" s="720" t="s">
        <v>621</v>
      </c>
      <c r="D113" s="1034"/>
      <c r="E113" s="1037"/>
      <c r="F113" s="1016"/>
      <c r="G113" s="347">
        <v>0</v>
      </c>
      <c r="H113" s="347">
        <v>0</v>
      </c>
      <c r="I113" s="347">
        <v>0</v>
      </c>
      <c r="J113" s="347">
        <v>37.200000000000003</v>
      </c>
      <c r="K113" s="347">
        <v>0</v>
      </c>
      <c r="L113" s="919"/>
    </row>
    <row r="114" spans="1:13" ht="21.75" customHeight="1" x14ac:dyDescent="0.2">
      <c r="A114" s="932"/>
      <c r="B114" s="1032"/>
      <c r="C114" s="346" t="s">
        <v>622</v>
      </c>
      <c r="D114" s="1035"/>
      <c r="E114" s="1038"/>
      <c r="F114" s="954"/>
      <c r="G114" s="347">
        <v>7.7</v>
      </c>
      <c r="H114" s="347">
        <v>0</v>
      </c>
      <c r="I114" s="347">
        <v>0</v>
      </c>
      <c r="J114" s="347">
        <v>18.7</v>
      </c>
      <c r="K114" s="347">
        <v>0</v>
      </c>
      <c r="L114" s="894"/>
    </row>
    <row r="115" spans="1:13" ht="216" customHeight="1" x14ac:dyDescent="0.2">
      <c r="A115" s="932"/>
      <c r="B115" s="718" t="s">
        <v>378</v>
      </c>
      <c r="C115" s="717" t="s">
        <v>379</v>
      </c>
      <c r="D115" s="659" t="s">
        <v>10</v>
      </c>
      <c r="E115" s="231" t="s">
        <v>380</v>
      </c>
      <c r="F115" s="655" t="s">
        <v>13</v>
      </c>
      <c r="G115" s="50">
        <v>0</v>
      </c>
      <c r="H115" s="50">
        <v>10</v>
      </c>
      <c r="I115" s="50">
        <v>0</v>
      </c>
      <c r="J115" s="50">
        <v>0</v>
      </c>
      <c r="K115" s="50">
        <v>0</v>
      </c>
      <c r="L115" s="719" t="s">
        <v>381</v>
      </c>
    </row>
    <row r="116" spans="1:13" ht="237.75" customHeight="1" x14ac:dyDescent="0.2">
      <c r="A116" s="932"/>
      <c r="B116" s="669" t="s">
        <v>261</v>
      </c>
      <c r="C116" s="721" t="s">
        <v>387</v>
      </c>
      <c r="D116" s="670" t="s">
        <v>10</v>
      </c>
      <c r="E116" s="180" t="s">
        <v>386</v>
      </c>
      <c r="F116" s="679" t="s">
        <v>13</v>
      </c>
      <c r="G116" s="55">
        <v>39.799999999999997</v>
      </c>
      <c r="H116" s="55">
        <v>80</v>
      </c>
      <c r="I116" s="561">
        <v>25</v>
      </c>
      <c r="J116" s="561">
        <v>50</v>
      </c>
      <c r="K116" s="561">
        <v>50</v>
      </c>
      <c r="L116" s="285" t="s">
        <v>385</v>
      </c>
    </row>
    <row r="117" spans="1:13" ht="102" customHeight="1" x14ac:dyDescent="0.2">
      <c r="A117" s="932"/>
      <c r="B117" s="949" t="s">
        <v>145</v>
      </c>
      <c r="C117" s="53" t="s">
        <v>146</v>
      </c>
      <c r="D117" s="670" t="s">
        <v>10</v>
      </c>
      <c r="E117" s="596" t="s">
        <v>32</v>
      </c>
      <c r="F117" s="679" t="s">
        <v>33</v>
      </c>
      <c r="G117" s="55"/>
      <c r="H117" s="55"/>
      <c r="I117" s="55"/>
      <c r="J117" s="55"/>
      <c r="K117" s="68"/>
      <c r="L117" s="679" t="s">
        <v>17</v>
      </c>
      <c r="M117" s="2"/>
    </row>
    <row r="118" spans="1:13" ht="178.5" customHeight="1" x14ac:dyDescent="0.2">
      <c r="A118" s="932"/>
      <c r="B118" s="950"/>
      <c r="C118" s="53" t="s">
        <v>147</v>
      </c>
      <c r="D118" s="670" t="s">
        <v>10</v>
      </c>
      <c r="E118" s="238" t="s">
        <v>393</v>
      </c>
      <c r="F118" s="285" t="s">
        <v>30</v>
      </c>
      <c r="G118" s="55"/>
      <c r="H118" s="55"/>
      <c r="I118" s="55"/>
      <c r="J118" s="55"/>
      <c r="K118" s="68"/>
      <c r="L118" s="679" t="s">
        <v>392</v>
      </c>
      <c r="M118" s="2"/>
    </row>
    <row r="119" spans="1:13" ht="302.25" customHeight="1" x14ac:dyDescent="0.2">
      <c r="A119" s="932"/>
      <c r="B119" s="304" t="s">
        <v>274</v>
      </c>
      <c r="C119" s="585" t="s">
        <v>388</v>
      </c>
      <c r="D119" s="670" t="s">
        <v>10</v>
      </c>
      <c r="E119" s="596" t="s">
        <v>389</v>
      </c>
      <c r="F119" s="285" t="s">
        <v>30</v>
      </c>
      <c r="G119" s="55"/>
      <c r="H119" s="55"/>
      <c r="I119" s="55"/>
      <c r="J119" s="55"/>
      <c r="K119" s="68"/>
      <c r="L119" s="679" t="s">
        <v>35</v>
      </c>
      <c r="M119" s="2"/>
    </row>
    <row r="120" spans="1:13" ht="127.5" customHeight="1" x14ac:dyDescent="0.2">
      <c r="A120" s="932"/>
      <c r="B120" s="69"/>
      <c r="C120" s="585" t="s">
        <v>269</v>
      </c>
      <c r="D120" s="670" t="s">
        <v>10</v>
      </c>
      <c r="E120" s="722" t="s">
        <v>390</v>
      </c>
      <c r="F120" s="41" t="s">
        <v>13</v>
      </c>
      <c r="G120" s="55">
        <v>0</v>
      </c>
      <c r="H120" s="55">
        <v>100</v>
      </c>
      <c r="I120" s="561">
        <v>0</v>
      </c>
      <c r="J120" s="561">
        <v>1000</v>
      </c>
      <c r="K120" s="561">
        <v>1000</v>
      </c>
      <c r="L120" s="655" t="s">
        <v>20</v>
      </c>
      <c r="M120" s="2"/>
    </row>
    <row r="121" spans="1:13" ht="174.75" customHeight="1" x14ac:dyDescent="0.2">
      <c r="A121" s="932"/>
      <c r="B121" s="669" t="s">
        <v>279</v>
      </c>
      <c r="C121" s="238" t="s">
        <v>394</v>
      </c>
      <c r="D121" s="670" t="s">
        <v>10</v>
      </c>
      <c r="E121" s="596" t="s">
        <v>391</v>
      </c>
      <c r="F121" s="285" t="s">
        <v>30</v>
      </c>
      <c r="G121" s="55"/>
      <c r="H121" s="55"/>
      <c r="I121" s="55"/>
      <c r="J121" s="55"/>
      <c r="K121" s="68"/>
      <c r="L121" s="679" t="s">
        <v>34</v>
      </c>
      <c r="M121" s="2"/>
    </row>
    <row r="122" spans="1:13" ht="30" customHeight="1" x14ac:dyDescent="0.2">
      <c r="A122" s="979"/>
      <c r="B122" s="701" t="s">
        <v>25</v>
      </c>
      <c r="C122" s="70"/>
      <c r="D122" s="70"/>
      <c r="E122" s="689"/>
      <c r="F122" s="41"/>
      <c r="G122" s="59">
        <f>G121+G120+G119+G118+G117+G116+G115+G106</f>
        <v>144.1</v>
      </c>
      <c r="H122" s="59">
        <f t="shared" ref="H122:K122" si="7">H121+H120+H119+H118+H117+H116+H115+H106</f>
        <v>374.3</v>
      </c>
      <c r="I122" s="59">
        <f t="shared" si="7"/>
        <v>25</v>
      </c>
      <c r="J122" s="59">
        <f t="shared" si="7"/>
        <v>1143.4000000000001</v>
      </c>
      <c r="K122" s="59">
        <f t="shared" si="7"/>
        <v>1152.3</v>
      </c>
      <c r="L122" s="679"/>
      <c r="M122" s="384">
        <f>G122+H122+I122+J122+K122</f>
        <v>2839.1000000000004</v>
      </c>
    </row>
    <row r="123" spans="1:13" ht="65.25" customHeight="1" x14ac:dyDescent="0.2">
      <c r="A123" s="1014" t="s">
        <v>143</v>
      </c>
      <c r="B123" s="1014"/>
      <c r="C123" s="1014"/>
      <c r="D123" s="1014"/>
      <c r="E123" s="1014"/>
      <c r="F123" s="1014"/>
      <c r="G123" s="1014"/>
      <c r="H123" s="1014"/>
      <c r="I123" s="1014"/>
      <c r="J123" s="1014"/>
      <c r="K123" s="1014"/>
      <c r="L123" s="1014"/>
    </row>
    <row r="124" spans="1:13" ht="363" customHeight="1" x14ac:dyDescent="0.2">
      <c r="A124" s="980" t="s">
        <v>233</v>
      </c>
      <c r="B124" s="961" t="s">
        <v>148</v>
      </c>
      <c r="C124" s="53" t="s">
        <v>149</v>
      </c>
      <c r="D124" s="670" t="s">
        <v>10</v>
      </c>
      <c r="E124" s="461" t="s">
        <v>300</v>
      </c>
      <c r="F124" s="41" t="s">
        <v>270</v>
      </c>
      <c r="G124" s="55"/>
      <c r="H124" s="62"/>
      <c r="I124" s="62"/>
      <c r="J124" s="62"/>
      <c r="K124" s="68"/>
      <c r="L124" s="704" t="s">
        <v>157</v>
      </c>
    </row>
    <row r="125" spans="1:13" ht="135" customHeight="1" x14ac:dyDescent="0.2">
      <c r="A125" s="980"/>
      <c r="B125" s="961"/>
      <c r="C125" s="53" t="s">
        <v>150</v>
      </c>
      <c r="D125" s="670" t="s">
        <v>10</v>
      </c>
      <c r="E125" s="671" t="s">
        <v>76</v>
      </c>
      <c r="F125" s="41" t="s">
        <v>33</v>
      </c>
      <c r="G125" s="55"/>
      <c r="H125" s="62"/>
      <c r="I125" s="62"/>
      <c r="J125" s="62"/>
      <c r="K125" s="68"/>
      <c r="L125" s="679" t="s">
        <v>95</v>
      </c>
    </row>
    <row r="126" spans="1:13" ht="350.25" customHeight="1" x14ac:dyDescent="0.2">
      <c r="A126" s="980"/>
      <c r="B126" s="669" t="s">
        <v>284</v>
      </c>
      <c r="C126" s="60" t="s">
        <v>151</v>
      </c>
      <c r="D126" s="670" t="s">
        <v>10</v>
      </c>
      <c r="E126" s="670" t="s">
        <v>77</v>
      </c>
      <c r="F126" s="277" t="s">
        <v>30</v>
      </c>
      <c r="G126" s="55"/>
      <c r="H126" s="62"/>
      <c r="I126" s="62"/>
      <c r="J126" s="62"/>
      <c r="K126" s="68"/>
      <c r="L126" s="679" t="s">
        <v>94</v>
      </c>
    </row>
    <row r="127" spans="1:13" ht="297" customHeight="1" x14ac:dyDescent="0.2">
      <c r="A127" s="980"/>
      <c r="B127" s="669" t="s">
        <v>152</v>
      </c>
      <c r="C127" s="280" t="s">
        <v>280</v>
      </c>
      <c r="D127" s="670" t="s">
        <v>10</v>
      </c>
      <c r="E127" s="670" t="s">
        <v>78</v>
      </c>
      <c r="F127" s="41" t="s">
        <v>33</v>
      </c>
      <c r="G127" s="55"/>
      <c r="H127" s="62"/>
      <c r="I127" s="62"/>
      <c r="J127" s="62"/>
      <c r="K127" s="68"/>
      <c r="L127" s="679" t="s">
        <v>96</v>
      </c>
    </row>
    <row r="128" spans="1:13" ht="287.25" customHeight="1" x14ac:dyDescent="0.2">
      <c r="A128" s="980"/>
      <c r="B128" s="669" t="s">
        <v>153</v>
      </c>
      <c r="C128" s="585" t="s">
        <v>154</v>
      </c>
      <c r="D128" s="670" t="s">
        <v>10</v>
      </c>
      <c r="E128" s="670" t="s">
        <v>78</v>
      </c>
      <c r="F128" s="41" t="s">
        <v>33</v>
      </c>
      <c r="G128" s="55"/>
      <c r="H128" s="62"/>
      <c r="I128" s="62"/>
      <c r="J128" s="62"/>
      <c r="K128" s="68"/>
      <c r="L128" s="679" t="s">
        <v>36</v>
      </c>
    </row>
    <row r="129" spans="1:13" ht="149.25" customHeight="1" x14ac:dyDescent="0.2">
      <c r="A129" s="980"/>
      <c r="B129" s="961" t="s">
        <v>281</v>
      </c>
      <c r="C129" s="668" t="s">
        <v>155</v>
      </c>
      <c r="D129" s="670" t="s">
        <v>10</v>
      </c>
      <c r="E129" s="670" t="s">
        <v>78</v>
      </c>
      <c r="F129" s="41" t="s">
        <v>33</v>
      </c>
      <c r="G129" s="55"/>
      <c r="H129" s="62"/>
      <c r="I129" s="62"/>
      <c r="J129" s="62"/>
      <c r="K129" s="68"/>
      <c r="L129" s="679" t="s">
        <v>97</v>
      </c>
    </row>
    <row r="130" spans="1:13" ht="155.25" customHeight="1" x14ac:dyDescent="0.2">
      <c r="A130" s="980"/>
      <c r="B130" s="961"/>
      <c r="C130" s="53" t="s">
        <v>227</v>
      </c>
      <c r="D130" s="670" t="s">
        <v>10</v>
      </c>
      <c r="E130" s="670" t="s">
        <v>78</v>
      </c>
      <c r="F130" s="41" t="s">
        <v>33</v>
      </c>
      <c r="G130" s="55"/>
      <c r="H130" s="62"/>
      <c r="I130" s="62"/>
      <c r="J130" s="62"/>
      <c r="K130" s="68"/>
      <c r="L130" s="679" t="s">
        <v>98</v>
      </c>
    </row>
    <row r="131" spans="1:13" ht="195" customHeight="1" x14ac:dyDescent="0.2">
      <c r="A131" s="980"/>
      <c r="B131" s="961"/>
      <c r="C131" s="53" t="s">
        <v>226</v>
      </c>
      <c r="D131" s="670" t="s">
        <v>10</v>
      </c>
      <c r="E131" s="670" t="s">
        <v>78</v>
      </c>
      <c r="F131" s="41" t="s">
        <v>33</v>
      </c>
      <c r="G131" s="55"/>
      <c r="H131" s="62"/>
      <c r="I131" s="62"/>
      <c r="J131" s="62"/>
      <c r="K131" s="68"/>
      <c r="L131" s="679" t="s">
        <v>37</v>
      </c>
    </row>
    <row r="132" spans="1:13" ht="254.25" customHeight="1" x14ac:dyDescent="0.2">
      <c r="A132" s="980"/>
      <c r="B132" s="961"/>
      <c r="C132" s="53" t="s">
        <v>156</v>
      </c>
      <c r="D132" s="670" t="s">
        <v>10</v>
      </c>
      <c r="E132" s="670" t="s">
        <v>285</v>
      </c>
      <c r="F132" s="41" t="s">
        <v>33</v>
      </c>
      <c r="G132" s="55"/>
      <c r="H132" s="62"/>
      <c r="I132" s="62"/>
      <c r="J132" s="62"/>
      <c r="K132" s="68"/>
      <c r="L132" s="679" t="s">
        <v>37</v>
      </c>
    </row>
    <row r="133" spans="1:13" ht="351.75" customHeight="1" x14ac:dyDescent="0.2">
      <c r="A133" s="980"/>
      <c r="B133" s="669" t="s">
        <v>308</v>
      </c>
      <c r="C133" s="585" t="s">
        <v>282</v>
      </c>
      <c r="D133" s="670" t="s">
        <v>10</v>
      </c>
      <c r="E133" s="670" t="s">
        <v>38</v>
      </c>
      <c r="F133" s="277" t="s">
        <v>30</v>
      </c>
      <c r="G133" s="55"/>
      <c r="H133" s="62"/>
      <c r="I133" s="62"/>
      <c r="J133" s="62"/>
      <c r="K133" s="68"/>
      <c r="L133" s="679" t="s">
        <v>99</v>
      </c>
    </row>
    <row r="134" spans="1:13" ht="409.5" customHeight="1" x14ac:dyDescent="0.2">
      <c r="A134" s="980"/>
      <c r="B134" s="669" t="s">
        <v>307</v>
      </c>
      <c r="C134" s="53" t="s">
        <v>283</v>
      </c>
      <c r="D134" s="670" t="s">
        <v>10</v>
      </c>
      <c r="E134" s="670" t="s">
        <v>39</v>
      </c>
      <c r="F134" s="584" t="s">
        <v>40</v>
      </c>
      <c r="G134" s="55"/>
      <c r="H134" s="62"/>
      <c r="I134" s="87"/>
      <c r="J134" s="62"/>
      <c r="K134" s="68"/>
      <c r="L134" s="679" t="s">
        <v>100</v>
      </c>
    </row>
    <row r="135" spans="1:13" ht="166.5" customHeight="1" x14ac:dyDescent="0.2">
      <c r="A135" s="980"/>
      <c r="B135" s="977" t="s">
        <v>599</v>
      </c>
      <c r="C135" s="605" t="s">
        <v>606</v>
      </c>
      <c r="D135" s="953" t="s">
        <v>10</v>
      </c>
      <c r="E135" s="1017" t="s">
        <v>600</v>
      </c>
      <c r="F135" s="608" t="s">
        <v>109</v>
      </c>
      <c r="G135" s="597"/>
      <c r="H135" s="599"/>
      <c r="I135" s="599"/>
      <c r="J135" s="599"/>
      <c r="K135" s="601"/>
      <c r="L135" s="1005" t="s">
        <v>601</v>
      </c>
    </row>
    <row r="136" spans="1:13" ht="118.5" customHeight="1" x14ac:dyDescent="0.2">
      <c r="A136" s="980"/>
      <c r="B136" s="1015"/>
      <c r="C136" s="280" t="s">
        <v>605</v>
      </c>
      <c r="D136" s="1016"/>
      <c r="E136" s="1018"/>
      <c r="F136" s="608" t="s">
        <v>109</v>
      </c>
      <c r="G136" s="603"/>
      <c r="H136" s="87"/>
      <c r="I136" s="87"/>
      <c r="J136" s="87"/>
      <c r="K136" s="604"/>
      <c r="L136" s="1006"/>
    </row>
    <row r="137" spans="1:13" ht="169.5" customHeight="1" x14ac:dyDescent="0.2">
      <c r="A137" s="980"/>
      <c r="B137" s="978"/>
      <c r="C137" s="606" t="s">
        <v>607</v>
      </c>
      <c r="D137" s="954"/>
      <c r="E137" s="1019"/>
      <c r="F137" s="608" t="s">
        <v>109</v>
      </c>
      <c r="G137" s="598"/>
      <c r="H137" s="600"/>
      <c r="I137" s="600"/>
      <c r="J137" s="600"/>
      <c r="K137" s="602"/>
      <c r="L137" s="1007"/>
    </row>
    <row r="138" spans="1:13" ht="182.25" customHeight="1" x14ac:dyDescent="0.2">
      <c r="A138" s="980"/>
      <c r="B138" s="949" t="s">
        <v>602</v>
      </c>
      <c r="C138" s="611" t="s">
        <v>608</v>
      </c>
      <c r="D138" s="953" t="s">
        <v>10</v>
      </c>
      <c r="E138" s="1005" t="s">
        <v>604</v>
      </c>
      <c r="F138" s="608" t="s">
        <v>109</v>
      </c>
      <c r="G138" s="597"/>
      <c r="H138" s="599"/>
      <c r="I138" s="599"/>
      <c r="J138" s="599"/>
      <c r="K138" s="601"/>
      <c r="L138" s="1005" t="s">
        <v>603</v>
      </c>
    </row>
    <row r="139" spans="1:13" ht="387.75" customHeight="1" x14ac:dyDescent="0.2">
      <c r="A139" s="980"/>
      <c r="B139" s="976"/>
      <c r="C139" s="612" t="s">
        <v>609</v>
      </c>
      <c r="D139" s="1016"/>
      <c r="E139" s="1006"/>
      <c r="F139" s="609" t="s">
        <v>109</v>
      </c>
      <c r="G139" s="603"/>
      <c r="H139" s="87"/>
      <c r="I139" s="87"/>
      <c r="J139" s="87"/>
      <c r="K139" s="604"/>
      <c r="L139" s="1006"/>
    </row>
    <row r="140" spans="1:13" ht="244.5" customHeight="1" x14ac:dyDescent="0.2">
      <c r="A140" s="980"/>
      <c r="B140" s="950"/>
      <c r="C140" s="611" t="s">
        <v>610</v>
      </c>
      <c r="D140" s="954"/>
      <c r="E140" s="1007"/>
      <c r="F140" s="609" t="s">
        <v>109</v>
      </c>
      <c r="G140" s="581"/>
      <c r="H140" s="582"/>
      <c r="I140" s="582"/>
      <c r="J140" s="582"/>
      <c r="K140" s="583"/>
      <c r="L140" s="1007"/>
    </row>
    <row r="141" spans="1:13" ht="31.5" customHeight="1" x14ac:dyDescent="0.2">
      <c r="A141" s="980"/>
      <c r="B141" s="701" t="s">
        <v>25</v>
      </c>
      <c r="C141" s="280"/>
      <c r="D141" s="679"/>
      <c r="E141" s="679"/>
      <c r="F141" s="41"/>
      <c r="G141" s="59">
        <f>G134+G133+G132+G131+G130+G129+G128+G127+G126+G125+G124</f>
        <v>0</v>
      </c>
      <c r="H141" s="59">
        <f>H134+H133+H132+H131+H130+H129+H128+H127+H126+H125+H124</f>
        <v>0</v>
      </c>
      <c r="I141" s="59">
        <f>I134+I133+I132+I131+I130+I129+I128+I127+I126+I125+I124</f>
        <v>0</v>
      </c>
      <c r="J141" s="59">
        <f>J134+J133+J132+J131+J130+J129+J128+J127+J126+J125+J124</f>
        <v>0</v>
      </c>
      <c r="K141" s="59">
        <f>K134+K133+K132+K131+K130+K129+K128+K127+K126+K125+K124</f>
        <v>0</v>
      </c>
      <c r="L141" s="679"/>
      <c r="M141" s="383"/>
    </row>
    <row r="142" spans="1:13" ht="35.25" customHeight="1" x14ac:dyDescent="0.2">
      <c r="A142" s="1008" t="s">
        <v>137</v>
      </c>
      <c r="B142" s="1009"/>
      <c r="C142" s="1009"/>
      <c r="D142" s="1009"/>
      <c r="E142" s="1009"/>
      <c r="F142" s="1009"/>
      <c r="G142" s="1009"/>
      <c r="H142" s="1009"/>
      <c r="I142" s="1009"/>
      <c r="J142" s="1009"/>
      <c r="K142" s="1009"/>
      <c r="L142" s="1009"/>
    </row>
    <row r="143" spans="1:13" ht="216" customHeight="1" x14ac:dyDescent="0.2">
      <c r="A143" s="931" t="s">
        <v>237</v>
      </c>
      <c r="B143" s="961" t="s">
        <v>158</v>
      </c>
      <c r="C143" s="669" t="s">
        <v>159</v>
      </c>
      <c r="D143" s="674" t="s">
        <v>10</v>
      </c>
      <c r="E143" s="674" t="s">
        <v>499</v>
      </c>
      <c r="F143" s="349" t="s">
        <v>30</v>
      </c>
      <c r="G143" s="674"/>
      <c r="H143" s="674"/>
      <c r="I143" s="674"/>
      <c r="J143" s="674"/>
      <c r="K143" s="674"/>
      <c r="L143" s="607" t="s">
        <v>41</v>
      </c>
    </row>
    <row r="144" spans="1:13" ht="341.25" customHeight="1" x14ac:dyDescent="0.2">
      <c r="A144" s="932"/>
      <c r="B144" s="961"/>
      <c r="C144" s="430" t="s">
        <v>160</v>
      </c>
      <c r="D144" s="674" t="s">
        <v>10</v>
      </c>
      <c r="E144" s="674" t="s">
        <v>498</v>
      </c>
      <c r="F144" s="349" t="s">
        <v>30</v>
      </c>
      <c r="G144" s="91"/>
      <c r="H144" s="91"/>
      <c r="I144" s="91"/>
      <c r="J144" s="91"/>
      <c r="K144" s="91"/>
      <c r="L144" s="704" t="s">
        <v>42</v>
      </c>
    </row>
    <row r="145" spans="1:12" ht="328.5" customHeight="1" x14ac:dyDescent="0.2">
      <c r="A145" s="932"/>
      <c r="B145" s="961"/>
      <c r="C145" s="678" t="s">
        <v>161</v>
      </c>
      <c r="D145" s="674" t="s">
        <v>10</v>
      </c>
      <c r="E145" s="704" t="s">
        <v>498</v>
      </c>
      <c r="F145" s="349" t="s">
        <v>30</v>
      </c>
      <c r="G145" s="674"/>
      <c r="H145" s="674"/>
      <c r="I145" s="674"/>
      <c r="J145" s="674"/>
      <c r="K145" s="674"/>
      <c r="L145" s="704" t="s">
        <v>43</v>
      </c>
    </row>
    <row r="146" spans="1:12" ht="246" customHeight="1" x14ac:dyDescent="0.2">
      <c r="A146" s="932"/>
      <c r="B146" s="961"/>
      <c r="C146" s="690" t="s">
        <v>496</v>
      </c>
      <c r="D146" s="674" t="s">
        <v>10</v>
      </c>
      <c r="E146" s="674" t="s">
        <v>497</v>
      </c>
      <c r="F146" s="349" t="s">
        <v>30</v>
      </c>
      <c r="G146" s="674"/>
      <c r="H146" s="674"/>
      <c r="I146" s="674"/>
      <c r="J146" s="674"/>
      <c r="K146" s="674"/>
      <c r="L146" s="704" t="s">
        <v>44</v>
      </c>
    </row>
    <row r="147" spans="1:12" ht="260.25" customHeight="1" x14ac:dyDescent="0.35">
      <c r="A147" s="932"/>
      <c r="B147" s="669" t="s">
        <v>162</v>
      </c>
      <c r="C147" s="669" t="s">
        <v>163</v>
      </c>
      <c r="D147" s="674" t="s">
        <v>10</v>
      </c>
      <c r="E147" s="674" t="s">
        <v>499</v>
      </c>
      <c r="F147" s="349" t="s">
        <v>30</v>
      </c>
      <c r="G147" s="674"/>
      <c r="H147" s="674"/>
      <c r="I147" s="674"/>
      <c r="J147" s="674"/>
      <c r="K147" s="674"/>
      <c r="L147" s="586" t="s">
        <v>45</v>
      </c>
    </row>
    <row r="148" spans="1:12" ht="254.25" customHeight="1" x14ac:dyDescent="0.2">
      <c r="A148" s="932"/>
      <c r="B148" s="990" t="s">
        <v>164</v>
      </c>
      <c r="C148" s="669" t="s">
        <v>165</v>
      </c>
      <c r="D148" s="674" t="s">
        <v>10</v>
      </c>
      <c r="E148" s="674" t="s">
        <v>500</v>
      </c>
      <c r="F148" s="349" t="s">
        <v>30</v>
      </c>
      <c r="G148" s="674"/>
      <c r="H148" s="674"/>
      <c r="I148" s="674"/>
      <c r="J148" s="674"/>
      <c r="K148" s="674"/>
      <c r="L148" s="704" t="s">
        <v>46</v>
      </c>
    </row>
    <row r="149" spans="1:12" ht="409.5" customHeight="1" x14ac:dyDescent="0.2">
      <c r="A149" s="932"/>
      <c r="B149" s="990"/>
      <c r="C149" s="949" t="s">
        <v>510</v>
      </c>
      <c r="D149" s="931" t="s">
        <v>10</v>
      </c>
      <c r="E149" s="931" t="s">
        <v>501</v>
      </c>
      <c r="F149" s="1010" t="s">
        <v>30</v>
      </c>
      <c r="G149" s="931"/>
      <c r="H149" s="931"/>
      <c r="I149" s="931"/>
      <c r="J149" s="931"/>
      <c r="K149" s="931"/>
      <c r="L149" s="931" t="s">
        <v>47</v>
      </c>
    </row>
    <row r="150" spans="1:12" ht="303" customHeight="1" x14ac:dyDescent="0.2">
      <c r="A150" s="932"/>
      <c r="B150" s="990"/>
      <c r="C150" s="950"/>
      <c r="D150" s="979"/>
      <c r="E150" s="979"/>
      <c r="F150" s="1011"/>
      <c r="G150" s="979"/>
      <c r="H150" s="979"/>
      <c r="I150" s="979"/>
      <c r="J150" s="979"/>
      <c r="K150" s="979"/>
      <c r="L150" s="979"/>
    </row>
    <row r="151" spans="1:12" ht="195.75" customHeight="1" x14ac:dyDescent="0.2">
      <c r="A151" s="932"/>
      <c r="B151" s="990"/>
      <c r="C151" s="669" t="s">
        <v>166</v>
      </c>
      <c r="D151" s="674" t="s">
        <v>10</v>
      </c>
      <c r="E151" s="674" t="s">
        <v>502</v>
      </c>
      <c r="F151" s="349" t="s">
        <v>30</v>
      </c>
      <c r="G151" s="674"/>
      <c r="H151" s="674"/>
      <c r="I151" s="674"/>
      <c r="J151" s="674"/>
      <c r="K151" s="674"/>
      <c r="L151" s="704" t="s">
        <v>48</v>
      </c>
    </row>
    <row r="152" spans="1:12" ht="370.5" customHeight="1" x14ac:dyDescent="0.2">
      <c r="A152" s="932"/>
      <c r="B152" s="990"/>
      <c r="C152" s="669" t="s">
        <v>230</v>
      </c>
      <c r="D152" s="674" t="s">
        <v>10</v>
      </c>
      <c r="E152" s="674" t="s">
        <v>503</v>
      </c>
      <c r="F152" s="349" t="s">
        <v>30</v>
      </c>
      <c r="G152" s="674"/>
      <c r="H152" s="674"/>
      <c r="I152" s="674"/>
      <c r="J152" s="674"/>
      <c r="K152" s="674"/>
      <c r="L152" s="704" t="s">
        <v>49</v>
      </c>
    </row>
    <row r="153" spans="1:12" ht="204" customHeight="1" x14ac:dyDescent="0.2">
      <c r="A153" s="932"/>
      <c r="B153" s="990"/>
      <c r="C153" s="669" t="s">
        <v>167</v>
      </c>
      <c r="D153" s="674" t="s">
        <v>10</v>
      </c>
      <c r="E153" s="674" t="s">
        <v>502</v>
      </c>
      <c r="F153" s="349" t="s">
        <v>30</v>
      </c>
      <c r="G153" s="674"/>
      <c r="H153" s="674"/>
      <c r="I153" s="674"/>
      <c r="J153" s="674"/>
      <c r="K153" s="674"/>
      <c r="L153" s="704" t="s">
        <v>50</v>
      </c>
    </row>
    <row r="154" spans="1:12" ht="252.75" customHeight="1" x14ac:dyDescent="0.2">
      <c r="A154" s="932"/>
      <c r="B154" s="990"/>
      <c r="C154" s="669" t="s">
        <v>168</v>
      </c>
      <c r="D154" s="674" t="s">
        <v>10</v>
      </c>
      <c r="E154" s="674" t="s">
        <v>498</v>
      </c>
      <c r="F154" s="349" t="s">
        <v>30</v>
      </c>
      <c r="G154" s="674"/>
      <c r="H154" s="674"/>
      <c r="I154" s="674"/>
      <c r="J154" s="674"/>
      <c r="K154" s="674"/>
      <c r="L154" s="704" t="s">
        <v>51</v>
      </c>
    </row>
    <row r="155" spans="1:12" ht="409.6" customHeight="1" x14ac:dyDescent="0.2">
      <c r="A155" s="932"/>
      <c r="B155" s="961" t="s">
        <v>169</v>
      </c>
      <c r="C155" s="1012" t="s">
        <v>170</v>
      </c>
      <c r="D155" s="931" t="s">
        <v>10</v>
      </c>
      <c r="E155" s="931" t="s">
        <v>504</v>
      </c>
      <c r="F155" s="1010" t="s">
        <v>30</v>
      </c>
      <c r="G155" s="931"/>
      <c r="H155" s="931"/>
      <c r="I155" s="931"/>
      <c r="J155" s="931"/>
      <c r="K155" s="931"/>
      <c r="L155" s="1002" t="s">
        <v>52</v>
      </c>
    </row>
    <row r="156" spans="1:12" ht="39.75" customHeight="1" x14ac:dyDescent="0.2">
      <c r="A156" s="932"/>
      <c r="B156" s="961"/>
      <c r="C156" s="1013"/>
      <c r="D156" s="979"/>
      <c r="E156" s="979"/>
      <c r="F156" s="1011"/>
      <c r="G156" s="979"/>
      <c r="H156" s="979"/>
      <c r="I156" s="979"/>
      <c r="J156" s="979"/>
      <c r="K156" s="979"/>
      <c r="L156" s="1004"/>
    </row>
    <row r="157" spans="1:12" ht="391.5" customHeight="1" x14ac:dyDescent="0.2">
      <c r="A157" s="932"/>
      <c r="B157" s="961"/>
      <c r="C157" s="669" t="s">
        <v>171</v>
      </c>
      <c r="D157" s="674" t="s">
        <v>10</v>
      </c>
      <c r="E157" s="674" t="s">
        <v>505</v>
      </c>
      <c r="F157" s="349" t="s">
        <v>30</v>
      </c>
      <c r="G157" s="674"/>
      <c r="H157" s="674"/>
      <c r="I157" s="674"/>
      <c r="J157" s="674"/>
      <c r="K157" s="674"/>
      <c r="L157" s="704" t="s">
        <v>53</v>
      </c>
    </row>
    <row r="158" spans="1:12" ht="211.5" customHeight="1" x14ac:dyDescent="0.2">
      <c r="A158" s="932"/>
      <c r="B158" s="961"/>
      <c r="C158" s="669" t="s">
        <v>172</v>
      </c>
      <c r="D158" s="674" t="s">
        <v>10</v>
      </c>
      <c r="E158" s="674" t="s">
        <v>498</v>
      </c>
      <c r="F158" s="349" t="s">
        <v>30</v>
      </c>
      <c r="G158" s="674"/>
      <c r="H158" s="674"/>
      <c r="I158" s="674"/>
      <c r="J158" s="674"/>
      <c r="K158" s="674"/>
      <c r="L158" s="704" t="s">
        <v>54</v>
      </c>
    </row>
    <row r="159" spans="1:12" ht="279" customHeight="1" x14ac:dyDescent="0.2">
      <c r="A159" s="932"/>
      <c r="B159" s="961" t="s">
        <v>173</v>
      </c>
      <c r="C159" s="669" t="s">
        <v>511</v>
      </c>
      <c r="D159" s="674" t="s">
        <v>10</v>
      </c>
      <c r="E159" s="675" t="s">
        <v>536</v>
      </c>
      <c r="F159" s="349" t="s">
        <v>30</v>
      </c>
      <c r="G159" s="674"/>
      <c r="H159" s="674"/>
      <c r="I159" s="674"/>
      <c r="J159" s="674"/>
      <c r="K159" s="674"/>
      <c r="L159" s="704" t="s">
        <v>55</v>
      </c>
    </row>
    <row r="160" spans="1:12" ht="300" customHeight="1" x14ac:dyDescent="0.2">
      <c r="A160" s="932"/>
      <c r="B160" s="961"/>
      <c r="C160" s="669" t="s">
        <v>174</v>
      </c>
      <c r="D160" s="674" t="s">
        <v>10</v>
      </c>
      <c r="E160" s="674" t="s">
        <v>517</v>
      </c>
      <c r="F160" s="349" t="s">
        <v>30</v>
      </c>
      <c r="G160" s="674"/>
      <c r="H160" s="674"/>
      <c r="I160" s="674"/>
      <c r="J160" s="674"/>
      <c r="K160" s="674"/>
      <c r="L160" s="675" t="s">
        <v>56</v>
      </c>
    </row>
    <row r="161" spans="1:14" ht="201.75" customHeight="1" x14ac:dyDescent="0.2">
      <c r="A161" s="932"/>
      <c r="B161" s="961" t="s">
        <v>175</v>
      </c>
      <c r="C161" s="669" t="s">
        <v>176</v>
      </c>
      <c r="D161" s="674" t="s">
        <v>10</v>
      </c>
      <c r="E161" s="674" t="s">
        <v>500</v>
      </c>
      <c r="F161" s="349" t="s">
        <v>30</v>
      </c>
      <c r="G161" s="674"/>
      <c r="H161" s="674"/>
      <c r="I161" s="674"/>
      <c r="J161" s="674"/>
      <c r="K161" s="674"/>
      <c r="L161" s="704" t="s">
        <v>57</v>
      </c>
    </row>
    <row r="162" spans="1:14" ht="201" customHeight="1" x14ac:dyDescent="0.2">
      <c r="A162" s="932"/>
      <c r="B162" s="961"/>
      <c r="C162" s="669" t="s">
        <v>177</v>
      </c>
      <c r="D162" s="674" t="s">
        <v>10</v>
      </c>
      <c r="E162" s="674" t="s">
        <v>506</v>
      </c>
      <c r="F162" s="349" t="s">
        <v>30</v>
      </c>
      <c r="G162" s="674"/>
      <c r="H162" s="674"/>
      <c r="I162" s="674"/>
      <c r="J162" s="674"/>
      <c r="K162" s="674"/>
      <c r="L162" s="704" t="s">
        <v>58</v>
      </c>
    </row>
    <row r="163" spans="1:14" ht="181.5" customHeight="1" x14ac:dyDescent="0.2">
      <c r="A163" s="932"/>
      <c r="B163" s="961"/>
      <c r="C163" s="669" t="s">
        <v>178</v>
      </c>
      <c r="D163" s="674" t="s">
        <v>10</v>
      </c>
      <c r="E163" s="675" t="s">
        <v>507</v>
      </c>
      <c r="F163" s="349" t="s">
        <v>30</v>
      </c>
      <c r="G163" s="674"/>
      <c r="H163" s="674"/>
      <c r="I163" s="674"/>
      <c r="J163" s="674"/>
      <c r="K163" s="674"/>
      <c r="L163" s="704" t="s">
        <v>59</v>
      </c>
    </row>
    <row r="164" spans="1:14" ht="210" customHeight="1" x14ac:dyDescent="0.2">
      <c r="A164" s="932"/>
      <c r="B164" s="961"/>
      <c r="C164" s="669" t="s">
        <v>400</v>
      </c>
      <c r="D164" s="674" t="s">
        <v>10</v>
      </c>
      <c r="E164" s="674" t="s">
        <v>506</v>
      </c>
      <c r="F164" s="349" t="s">
        <v>30</v>
      </c>
      <c r="G164" s="674"/>
      <c r="H164" s="674"/>
      <c r="I164" s="674"/>
      <c r="J164" s="674"/>
      <c r="K164" s="674"/>
      <c r="L164" s="704" t="s">
        <v>60</v>
      </c>
    </row>
    <row r="165" spans="1:14" ht="388.5" customHeight="1" x14ac:dyDescent="0.2">
      <c r="A165" s="932"/>
      <c r="B165" s="669" t="s">
        <v>398</v>
      </c>
      <c r="C165" s="669" t="s">
        <v>179</v>
      </c>
      <c r="D165" s="674" t="s">
        <v>10</v>
      </c>
      <c r="E165" s="674" t="s">
        <v>508</v>
      </c>
      <c r="F165" s="349" t="s">
        <v>30</v>
      </c>
      <c r="G165" s="674"/>
      <c r="H165" s="674"/>
      <c r="I165" s="674"/>
      <c r="J165" s="674"/>
      <c r="K165" s="674"/>
      <c r="L165" s="704" t="s">
        <v>61</v>
      </c>
    </row>
    <row r="166" spans="1:14" ht="364.5" customHeight="1" x14ac:dyDescent="0.2">
      <c r="A166" s="932"/>
      <c r="B166" s="669" t="s">
        <v>256</v>
      </c>
      <c r="C166" s="669" t="s">
        <v>382</v>
      </c>
      <c r="D166" s="674" t="s">
        <v>10</v>
      </c>
      <c r="E166" s="646" t="s">
        <v>509</v>
      </c>
      <c r="F166" s="120" t="s">
        <v>360</v>
      </c>
      <c r="G166" s="92">
        <v>135.6</v>
      </c>
      <c r="H166" s="92">
        <v>23.8</v>
      </c>
      <c r="I166" s="681">
        <v>18.2</v>
      </c>
      <c r="J166" s="681">
        <v>29.3</v>
      </c>
      <c r="K166" s="681">
        <v>27.9</v>
      </c>
      <c r="L166" s="704" t="s">
        <v>383</v>
      </c>
    </row>
    <row r="167" spans="1:14" ht="409.6" customHeight="1" x14ac:dyDescent="0.2">
      <c r="A167" s="932"/>
      <c r="B167" s="931" t="s">
        <v>180</v>
      </c>
      <c r="C167" s="949" t="s">
        <v>181</v>
      </c>
      <c r="D167" s="931" t="s">
        <v>10</v>
      </c>
      <c r="E167" s="931" t="s">
        <v>6</v>
      </c>
      <c r="F167" s="931" t="s">
        <v>30</v>
      </c>
      <c r="G167" s="931"/>
      <c r="H167" s="931"/>
      <c r="I167" s="931"/>
      <c r="J167" s="931"/>
      <c r="K167" s="931"/>
      <c r="L167" s="931" t="s">
        <v>62</v>
      </c>
    </row>
    <row r="168" spans="1:14" ht="71.25" customHeight="1" x14ac:dyDescent="0.2">
      <c r="A168" s="932"/>
      <c r="B168" s="979"/>
      <c r="C168" s="950"/>
      <c r="D168" s="979"/>
      <c r="E168" s="979"/>
      <c r="F168" s="979"/>
      <c r="G168" s="979"/>
      <c r="H168" s="979"/>
      <c r="I168" s="979"/>
      <c r="J168" s="979"/>
      <c r="K168" s="979"/>
      <c r="L168" s="979"/>
    </row>
    <row r="169" spans="1:14" ht="223.5" customHeight="1" x14ac:dyDescent="0.2">
      <c r="A169" s="932"/>
      <c r="B169" s="669" t="s">
        <v>182</v>
      </c>
      <c r="C169" s="669" t="s">
        <v>183</v>
      </c>
      <c r="D169" s="674" t="s">
        <v>10</v>
      </c>
      <c r="E169" s="674" t="s">
        <v>298</v>
      </c>
      <c r="F169" s="349" t="s">
        <v>30</v>
      </c>
      <c r="G169" s="674"/>
      <c r="H169" s="674"/>
      <c r="I169" s="674"/>
      <c r="J169" s="674"/>
      <c r="K169" s="674"/>
      <c r="L169" s="704" t="s">
        <v>63</v>
      </c>
    </row>
    <row r="170" spans="1:14" ht="67.5" customHeight="1" x14ac:dyDescent="0.2">
      <c r="A170" s="979"/>
      <c r="B170" s="701" t="s">
        <v>25</v>
      </c>
      <c r="C170" s="669"/>
      <c r="D170" s="674"/>
      <c r="E170" s="669"/>
      <c r="F170" s="655"/>
      <c r="G170" s="54">
        <f>G169+G167+G166+G165+G164+G163+G162+G161+G160+G159+G158+G157+G155+G154+G153+G152+G151+G149+G148+G147+G146+G145+G144+G143</f>
        <v>135.6</v>
      </c>
      <c r="H170" s="54">
        <f t="shared" ref="H170:K170" si="8">H169+H167+H166+H165+H164+H163+H162+H161+H160+H159+H158+H157+H155+H154+H153+H152+H151+H149+H148+H147+H146+H145+H144+H143</f>
        <v>23.8</v>
      </c>
      <c r="I170" s="54">
        <f t="shared" si="8"/>
        <v>18.2</v>
      </c>
      <c r="J170" s="54">
        <f t="shared" si="8"/>
        <v>29.3</v>
      </c>
      <c r="K170" s="54">
        <f t="shared" si="8"/>
        <v>27.9</v>
      </c>
      <c r="L170" s="704"/>
      <c r="M170" s="386"/>
    </row>
    <row r="171" spans="1:14" ht="67.5" customHeight="1" x14ac:dyDescent="0.2">
      <c r="A171" s="998" t="s">
        <v>303</v>
      </c>
      <c r="B171" s="973"/>
      <c r="C171" s="973"/>
      <c r="D171" s="973"/>
      <c r="E171" s="973"/>
      <c r="F171" s="973"/>
      <c r="G171" s="973"/>
      <c r="H171" s="973"/>
      <c r="I171" s="973"/>
      <c r="J171" s="973"/>
      <c r="K171" s="973"/>
      <c r="L171" s="974"/>
    </row>
    <row r="172" spans="1:14" ht="351.75" customHeight="1" x14ac:dyDescent="0.2">
      <c r="A172" s="980" t="s">
        <v>238</v>
      </c>
      <c r="B172" s="669" t="s">
        <v>484</v>
      </c>
      <c r="C172" s="667" t="s">
        <v>441</v>
      </c>
      <c r="D172" s="674" t="s">
        <v>10</v>
      </c>
      <c r="E172" s="674" t="s">
        <v>6</v>
      </c>
      <c r="F172" s="687" t="s">
        <v>13</v>
      </c>
      <c r="G172" s="92">
        <v>160</v>
      </c>
      <c r="H172" s="92">
        <v>220</v>
      </c>
      <c r="I172" s="681">
        <v>160</v>
      </c>
      <c r="J172" s="681">
        <v>240</v>
      </c>
      <c r="K172" s="681">
        <v>240</v>
      </c>
      <c r="L172" s="49" t="s">
        <v>14</v>
      </c>
    </row>
    <row r="173" spans="1:14" ht="130.5" customHeight="1" x14ac:dyDescent="0.45">
      <c r="A173" s="980"/>
      <c r="B173" s="949" t="s">
        <v>184</v>
      </c>
      <c r="C173" s="999" t="s">
        <v>304</v>
      </c>
      <c r="D173" s="949" t="s">
        <v>10</v>
      </c>
      <c r="E173" s="1000" t="s">
        <v>518</v>
      </c>
      <c r="F173" s="316"/>
      <c r="G173" s="314">
        <f>G174+G175</f>
        <v>7626.1</v>
      </c>
      <c r="H173" s="92">
        <v>0</v>
      </c>
      <c r="I173" s="92">
        <v>0</v>
      </c>
      <c r="J173" s="92">
        <v>0</v>
      </c>
      <c r="K173" s="92">
        <v>0</v>
      </c>
      <c r="L173" s="1002" t="s">
        <v>64</v>
      </c>
      <c r="N173" s="414"/>
    </row>
    <row r="174" spans="1:14" ht="57.75" customHeight="1" x14ac:dyDescent="0.2">
      <c r="A174" s="980"/>
      <c r="B174" s="976"/>
      <c r="C174" s="994"/>
      <c r="D174" s="976"/>
      <c r="E174" s="993"/>
      <c r="F174" s="317" t="s">
        <v>420</v>
      </c>
      <c r="G174" s="318">
        <v>3509.5</v>
      </c>
      <c r="H174" s="319">
        <v>0</v>
      </c>
      <c r="I174" s="319">
        <v>0</v>
      </c>
      <c r="J174" s="319">
        <v>0</v>
      </c>
      <c r="K174" s="319">
        <v>0</v>
      </c>
      <c r="L174" s="1003"/>
    </row>
    <row r="175" spans="1:14" ht="150.75" customHeight="1" x14ac:dyDescent="0.2">
      <c r="A175" s="980"/>
      <c r="B175" s="950"/>
      <c r="C175" s="995"/>
      <c r="D175" s="950"/>
      <c r="E175" s="1001"/>
      <c r="F175" s="320" t="s">
        <v>421</v>
      </c>
      <c r="G175" s="318">
        <v>4116.6000000000004</v>
      </c>
      <c r="H175" s="319">
        <v>0</v>
      </c>
      <c r="I175" s="319">
        <v>0</v>
      </c>
      <c r="J175" s="319">
        <v>0</v>
      </c>
      <c r="K175" s="319">
        <v>0</v>
      </c>
      <c r="L175" s="1004"/>
    </row>
    <row r="176" spans="1:14" ht="63" customHeight="1" x14ac:dyDescent="0.2">
      <c r="A176" s="931"/>
      <c r="B176" s="305" t="s">
        <v>25</v>
      </c>
      <c r="C176" s="672"/>
      <c r="D176" s="677"/>
      <c r="E176" s="672"/>
      <c r="F176" s="688"/>
      <c r="G176" s="306">
        <f>G172+G173</f>
        <v>7786.1</v>
      </c>
      <c r="H176" s="306">
        <f t="shared" ref="H176:K176" si="9">H172+H173</f>
        <v>220</v>
      </c>
      <c r="I176" s="306">
        <f t="shared" si="9"/>
        <v>160</v>
      </c>
      <c r="J176" s="306">
        <f t="shared" si="9"/>
        <v>240</v>
      </c>
      <c r="K176" s="306">
        <f t="shared" si="9"/>
        <v>240</v>
      </c>
      <c r="L176" s="651"/>
      <c r="M176" s="385"/>
    </row>
    <row r="177" spans="1:14" ht="44.25" customHeight="1" x14ac:dyDescent="0.2">
      <c r="A177" s="296"/>
      <c r="B177" s="929" t="s">
        <v>231</v>
      </c>
      <c r="C177" s="929"/>
      <c r="D177" s="929"/>
      <c r="E177" s="929"/>
      <c r="F177" s="929"/>
      <c r="G177" s="929"/>
      <c r="H177" s="929"/>
      <c r="I177" s="929"/>
      <c r="J177" s="929"/>
      <c r="K177" s="929"/>
      <c r="L177" s="930"/>
    </row>
    <row r="178" spans="1:14" ht="320.25" customHeight="1" x14ac:dyDescent="0.2">
      <c r="A178" s="932" t="s">
        <v>232</v>
      </c>
      <c r="B178" s="994" t="s">
        <v>483</v>
      </c>
      <c r="C178" s="649" t="s">
        <v>480</v>
      </c>
      <c r="D178" s="307" t="s">
        <v>10</v>
      </c>
      <c r="E178" s="657" t="s">
        <v>6</v>
      </c>
      <c r="F178" s="702" t="s">
        <v>13</v>
      </c>
      <c r="G178" s="581">
        <v>284</v>
      </c>
      <c r="H178" s="309">
        <v>4727.8</v>
      </c>
      <c r="I178" s="576">
        <v>8345.6</v>
      </c>
      <c r="J178" s="576">
        <v>5905.7</v>
      </c>
      <c r="K178" s="576">
        <v>5200</v>
      </c>
      <c r="L178" s="996" t="s">
        <v>14</v>
      </c>
    </row>
    <row r="179" spans="1:14" ht="218.25" customHeight="1" x14ac:dyDescent="0.45">
      <c r="A179" s="932"/>
      <c r="B179" s="995"/>
      <c r="C179" s="93" t="s">
        <v>442</v>
      </c>
      <c r="D179" s="94" t="s">
        <v>10</v>
      </c>
      <c r="E179" s="461" t="s">
        <v>516</v>
      </c>
      <c r="F179" s="122" t="s">
        <v>66</v>
      </c>
      <c r="G179" s="55">
        <v>8272.2999999999993</v>
      </c>
      <c r="H179" s="51">
        <v>2521.1999999999998</v>
      </c>
      <c r="I179" s="51">
        <v>0</v>
      </c>
      <c r="J179" s="51">
        <v>0</v>
      </c>
      <c r="K179" s="51">
        <v>0</v>
      </c>
      <c r="L179" s="997"/>
      <c r="N179" s="412"/>
    </row>
    <row r="180" spans="1:14" ht="104.25" customHeight="1" x14ac:dyDescent="0.45">
      <c r="A180" s="932"/>
      <c r="B180" s="949" t="s">
        <v>530</v>
      </c>
      <c r="C180" s="669" t="s">
        <v>286</v>
      </c>
      <c r="D180" s="674" t="s">
        <v>10</v>
      </c>
      <c r="E180" s="674" t="s">
        <v>228</v>
      </c>
      <c r="F180" s="349" t="s">
        <v>30</v>
      </c>
      <c r="G180" s="674"/>
      <c r="H180" s="674"/>
      <c r="I180" s="674"/>
      <c r="J180" s="674"/>
      <c r="K180" s="674"/>
      <c r="L180" s="949" t="s">
        <v>65</v>
      </c>
      <c r="N180" s="412"/>
    </row>
    <row r="181" spans="1:14" ht="224.25" customHeight="1" x14ac:dyDescent="0.45">
      <c r="A181" s="932"/>
      <c r="B181" s="976"/>
      <c r="C181" s="699" t="s">
        <v>287</v>
      </c>
      <c r="D181" s="677" t="s">
        <v>10</v>
      </c>
      <c r="E181" s="462" t="s">
        <v>512</v>
      </c>
      <c r="F181" s="310" t="s">
        <v>267</v>
      </c>
      <c r="G181" s="674"/>
      <c r="H181" s="674"/>
      <c r="I181" s="674"/>
      <c r="J181" s="674"/>
      <c r="K181" s="674"/>
      <c r="L181" s="950"/>
      <c r="N181" s="412"/>
    </row>
    <row r="182" spans="1:14" ht="333" customHeight="1" x14ac:dyDescent="0.45">
      <c r="A182" s="993"/>
      <c r="B182" s="976"/>
      <c r="C182" s="686" t="s">
        <v>472</v>
      </c>
      <c r="D182" s="677" t="s">
        <v>10</v>
      </c>
      <c r="E182" s="723" t="s">
        <v>554</v>
      </c>
      <c r="F182" s="653" t="s">
        <v>250</v>
      </c>
      <c r="G182" s="619">
        <v>1328.9</v>
      </c>
      <c r="H182" s="619"/>
      <c r="I182" s="620">
        <f>15303.6+1644.7</f>
        <v>16948.3</v>
      </c>
      <c r="J182" s="620">
        <v>22300.3</v>
      </c>
      <c r="K182" s="620"/>
      <c r="L182" s="446" t="s">
        <v>251</v>
      </c>
      <c r="N182" s="412"/>
    </row>
    <row r="183" spans="1:14" ht="409.5" customHeight="1" x14ac:dyDescent="0.45">
      <c r="A183" s="993"/>
      <c r="B183" s="976"/>
      <c r="C183" s="967" t="s">
        <v>513</v>
      </c>
      <c r="D183" s="900">
        <v>2023</v>
      </c>
      <c r="E183" s="900" t="s">
        <v>492</v>
      </c>
      <c r="F183" s="900" t="s">
        <v>13</v>
      </c>
      <c r="G183" s="900"/>
      <c r="H183" s="900"/>
      <c r="I183" s="983">
        <v>237.6</v>
      </c>
      <c r="J183" s="991">
        <v>289.10000000000002</v>
      </c>
      <c r="K183" s="983">
        <v>640</v>
      </c>
      <c r="L183" s="900" t="s">
        <v>14</v>
      </c>
      <c r="N183" s="412"/>
    </row>
    <row r="184" spans="1:14" ht="144" customHeight="1" x14ac:dyDescent="0.45">
      <c r="A184" s="993"/>
      <c r="B184" s="950"/>
      <c r="C184" s="967"/>
      <c r="D184" s="900"/>
      <c r="E184" s="900"/>
      <c r="F184" s="900"/>
      <c r="G184" s="900"/>
      <c r="H184" s="900"/>
      <c r="I184" s="983"/>
      <c r="J184" s="991"/>
      <c r="K184" s="983"/>
      <c r="L184" s="900"/>
      <c r="N184" s="412"/>
    </row>
    <row r="185" spans="1:14" ht="37.5" customHeight="1" x14ac:dyDescent="0.45">
      <c r="A185" s="993"/>
      <c r="B185" s="402" t="s">
        <v>25</v>
      </c>
      <c r="C185" s="403"/>
      <c r="D185" s="404"/>
      <c r="E185" s="405"/>
      <c r="F185" s="242"/>
      <c r="G185" s="406">
        <f>G181+G179+G178+G180+G183+G182</f>
        <v>9885.1999999999989</v>
      </c>
      <c r="H185" s="406">
        <f t="shared" ref="H185:K185" si="10">H181+H179+H178+H180+H183+H182</f>
        <v>7249</v>
      </c>
      <c r="I185" s="406">
        <f t="shared" si="10"/>
        <v>25531.5</v>
      </c>
      <c r="J185" s="406">
        <f t="shared" si="10"/>
        <v>28495.1</v>
      </c>
      <c r="K185" s="406">
        <f t="shared" si="10"/>
        <v>5840</v>
      </c>
      <c r="L185" s="687"/>
      <c r="M185" s="383"/>
      <c r="N185" s="412"/>
    </row>
    <row r="186" spans="1:14" ht="93" customHeight="1" x14ac:dyDescent="0.45">
      <c r="A186" s="988" t="s">
        <v>533</v>
      </c>
      <c r="B186" s="988"/>
      <c r="C186" s="988"/>
      <c r="D186" s="988"/>
      <c r="E186" s="988"/>
      <c r="F186" s="988"/>
      <c r="G186" s="988"/>
      <c r="H186" s="988"/>
      <c r="I186" s="988"/>
      <c r="J186" s="988"/>
      <c r="K186" s="988"/>
      <c r="L186" s="988"/>
      <c r="N186" s="412"/>
    </row>
    <row r="187" spans="1:14" ht="409.5" customHeight="1" x14ac:dyDescent="0.2">
      <c r="A187" s="980" t="s">
        <v>239</v>
      </c>
      <c r="B187" s="961" t="s">
        <v>535</v>
      </c>
      <c r="C187" s="669" t="s">
        <v>288</v>
      </c>
      <c r="D187" s="675" t="s">
        <v>10</v>
      </c>
      <c r="E187" s="482" t="s">
        <v>557</v>
      </c>
      <c r="F187" s="349" t="s">
        <v>30</v>
      </c>
      <c r="G187" s="675"/>
      <c r="H187" s="675"/>
      <c r="I187" s="675"/>
      <c r="J187" s="675"/>
      <c r="K187" s="675"/>
      <c r="L187" s="704" t="s">
        <v>580</v>
      </c>
    </row>
    <row r="188" spans="1:14" ht="388.5" customHeight="1" x14ac:dyDescent="0.2">
      <c r="A188" s="980"/>
      <c r="B188" s="961"/>
      <c r="C188" s="669" t="s">
        <v>581</v>
      </c>
      <c r="D188" s="675" t="s">
        <v>10</v>
      </c>
      <c r="E188" s="706" t="s">
        <v>557</v>
      </c>
      <c r="F188" s="349" t="s">
        <v>30</v>
      </c>
      <c r="G188" s="675"/>
      <c r="H188" s="675"/>
      <c r="I188" s="675"/>
      <c r="J188" s="675"/>
      <c r="K188" s="675"/>
      <c r="L188" s="704" t="s">
        <v>582</v>
      </c>
    </row>
    <row r="189" spans="1:14" s="728" customFormat="1" ht="168" customHeight="1" x14ac:dyDescent="0.2">
      <c r="A189" s="980"/>
      <c r="B189" s="961" t="s">
        <v>514</v>
      </c>
      <c r="C189" s="726" t="s">
        <v>470</v>
      </c>
      <c r="D189" s="727" t="s">
        <v>10</v>
      </c>
      <c r="E189" s="725" t="s">
        <v>555</v>
      </c>
      <c r="F189" s="44" t="s">
        <v>13</v>
      </c>
      <c r="G189" s="563">
        <v>215</v>
      </c>
      <c r="H189" s="563">
        <v>281.39999999999998</v>
      </c>
      <c r="I189" s="563">
        <v>451.4</v>
      </c>
      <c r="J189" s="563">
        <v>1357.5</v>
      </c>
      <c r="K189" s="563">
        <v>1000</v>
      </c>
      <c r="L189" s="989" t="s">
        <v>515</v>
      </c>
    </row>
    <row r="190" spans="1:14" ht="320.25" customHeight="1" x14ac:dyDescent="0.2">
      <c r="A190" s="980"/>
      <c r="B190" s="961"/>
      <c r="C190" s="53" t="s">
        <v>471</v>
      </c>
      <c r="D190" s="670" t="s">
        <v>10</v>
      </c>
      <c r="E190" s="659" t="s">
        <v>624</v>
      </c>
      <c r="F190" s="41" t="s">
        <v>13</v>
      </c>
      <c r="G190" s="51">
        <v>326.8</v>
      </c>
      <c r="H190" s="51">
        <v>979</v>
      </c>
      <c r="I190" s="563">
        <v>2330.8000000000002</v>
      </c>
      <c r="J190" s="563">
        <v>3049.9</v>
      </c>
      <c r="K190" s="563">
        <v>3375.7</v>
      </c>
      <c r="L190" s="989"/>
    </row>
    <row r="191" spans="1:14" ht="409.5" customHeight="1" x14ac:dyDescent="0.2">
      <c r="A191" s="980"/>
      <c r="B191" s="975" t="s">
        <v>583</v>
      </c>
      <c r="C191" s="669" t="s">
        <v>584</v>
      </c>
      <c r="D191" s="674" t="s">
        <v>10</v>
      </c>
      <c r="E191" s="482" t="s">
        <v>556</v>
      </c>
      <c r="F191" s="349" t="s">
        <v>30</v>
      </c>
      <c r="G191" s="674"/>
      <c r="H191" s="674"/>
      <c r="I191" s="674"/>
      <c r="J191" s="674"/>
      <c r="K191" s="674"/>
      <c r="L191" s="704" t="s">
        <v>586</v>
      </c>
    </row>
    <row r="192" spans="1:14" ht="408.75" customHeight="1" x14ac:dyDescent="0.2">
      <c r="A192" s="980"/>
      <c r="B192" s="975"/>
      <c r="C192" s="669" t="s">
        <v>585</v>
      </c>
      <c r="D192" s="674" t="s">
        <v>10</v>
      </c>
      <c r="E192" s="706" t="s">
        <v>558</v>
      </c>
      <c r="F192" s="675" t="s">
        <v>30</v>
      </c>
      <c r="G192" s="674"/>
      <c r="H192" s="674"/>
      <c r="I192" s="674"/>
      <c r="J192" s="674"/>
      <c r="K192" s="674"/>
      <c r="L192" s="704" t="s">
        <v>587</v>
      </c>
    </row>
    <row r="193" spans="1:14" ht="261" customHeight="1" x14ac:dyDescent="0.2">
      <c r="A193" s="980"/>
      <c r="B193" s="975"/>
      <c r="C193" s="669" t="s">
        <v>188</v>
      </c>
      <c r="D193" s="674" t="s">
        <v>10</v>
      </c>
      <c r="E193" s="666" t="s">
        <v>559</v>
      </c>
      <c r="F193" s="675" t="s">
        <v>30</v>
      </c>
      <c r="G193" s="674"/>
      <c r="H193" s="674"/>
      <c r="I193" s="674"/>
      <c r="J193" s="674"/>
      <c r="K193" s="674"/>
      <c r="L193" s="704" t="s">
        <v>83</v>
      </c>
    </row>
    <row r="194" spans="1:14" ht="255" customHeight="1" x14ac:dyDescent="0.2">
      <c r="A194" s="980"/>
      <c r="B194" s="669" t="s">
        <v>189</v>
      </c>
      <c r="C194" s="667" t="s">
        <v>490</v>
      </c>
      <c r="D194" s="659" t="s">
        <v>10</v>
      </c>
      <c r="E194" s="231" t="s">
        <v>554</v>
      </c>
      <c r="F194" s="659" t="s">
        <v>13</v>
      </c>
      <c r="G194" s="659">
        <v>682.8</v>
      </c>
      <c r="H194" s="659">
        <v>725.2</v>
      </c>
      <c r="I194" s="680">
        <v>2017.7</v>
      </c>
      <c r="J194" s="680">
        <v>4103.1000000000004</v>
      </c>
      <c r="K194" s="680">
        <v>6357.4</v>
      </c>
      <c r="L194" s="655" t="s">
        <v>491</v>
      </c>
    </row>
    <row r="195" spans="1:14" ht="230.25" customHeight="1" x14ac:dyDescent="0.2">
      <c r="A195" s="980"/>
      <c r="B195" s="669" t="s">
        <v>190</v>
      </c>
      <c r="C195" s="669" t="s">
        <v>191</v>
      </c>
      <c r="D195" s="674" t="s">
        <v>10</v>
      </c>
      <c r="E195" s="667" t="s">
        <v>560</v>
      </c>
      <c r="F195" s="674" t="s">
        <v>33</v>
      </c>
      <c r="G195" s="674"/>
      <c r="H195" s="674"/>
      <c r="I195" s="674"/>
      <c r="J195" s="674"/>
      <c r="K195" s="674"/>
      <c r="L195" s="704" t="s">
        <v>84</v>
      </c>
    </row>
    <row r="196" spans="1:14" ht="344.25" customHeight="1" x14ac:dyDescent="0.2">
      <c r="A196" s="980"/>
      <c r="B196" s="961" t="s">
        <v>192</v>
      </c>
      <c r="C196" s="669" t="s">
        <v>193</v>
      </c>
      <c r="D196" s="674" t="s">
        <v>10</v>
      </c>
      <c r="E196" s="667" t="s">
        <v>561</v>
      </c>
      <c r="F196" s="674" t="s">
        <v>33</v>
      </c>
      <c r="G196" s="674"/>
      <c r="H196" s="674"/>
      <c r="I196" s="674"/>
      <c r="J196" s="674"/>
      <c r="K196" s="674"/>
      <c r="L196" s="704" t="s">
        <v>85</v>
      </c>
    </row>
    <row r="197" spans="1:14" ht="320.25" customHeight="1" x14ac:dyDescent="0.45">
      <c r="A197" s="980"/>
      <c r="B197" s="961"/>
      <c r="C197" s="667" t="s">
        <v>252</v>
      </c>
      <c r="D197" s="674" t="s">
        <v>10</v>
      </c>
      <c r="E197" s="482" t="s">
        <v>554</v>
      </c>
      <c r="F197" s="659" t="s">
        <v>250</v>
      </c>
      <c r="G197" s="621">
        <v>9004.6</v>
      </c>
      <c r="H197" s="621"/>
      <c r="I197" s="622">
        <v>53651</v>
      </c>
      <c r="J197" s="621">
        <v>207963.8</v>
      </c>
      <c r="K197" s="659"/>
      <c r="L197" s="696" t="s">
        <v>246</v>
      </c>
      <c r="N197" s="413"/>
    </row>
    <row r="198" spans="1:14" ht="327.75" customHeight="1" x14ac:dyDescent="0.45">
      <c r="A198" s="980"/>
      <c r="B198" s="961"/>
      <c r="C198" s="667" t="s">
        <v>473</v>
      </c>
      <c r="D198" s="674" t="s">
        <v>10</v>
      </c>
      <c r="E198" s="706" t="s">
        <v>554</v>
      </c>
      <c r="F198" s="131" t="s">
        <v>250</v>
      </c>
      <c r="G198" s="621">
        <v>3711.9</v>
      </c>
      <c r="H198" s="621"/>
      <c r="I198" s="622">
        <v>16914.3</v>
      </c>
      <c r="J198" s="621">
        <v>20313.599999999999</v>
      </c>
      <c r="K198" s="659"/>
      <c r="L198" s="151" t="s">
        <v>248</v>
      </c>
      <c r="N198" s="413"/>
    </row>
    <row r="199" spans="1:14" ht="298.5" customHeight="1" x14ac:dyDescent="0.2">
      <c r="A199" s="980"/>
      <c r="B199" s="961"/>
      <c r="C199" s="667" t="s">
        <v>493</v>
      </c>
      <c r="D199" s="674" t="s">
        <v>488</v>
      </c>
      <c r="E199" s="665" t="s">
        <v>516</v>
      </c>
      <c r="F199" s="131" t="s">
        <v>548</v>
      </c>
      <c r="G199" s="621"/>
      <c r="H199" s="623">
        <v>100000</v>
      </c>
      <c r="I199" s="624">
        <v>248472.5</v>
      </c>
      <c r="J199" s="621"/>
      <c r="K199" s="659"/>
      <c r="L199" s="696" t="s">
        <v>487</v>
      </c>
    </row>
    <row r="200" spans="1:14" ht="300.75" customHeight="1" x14ac:dyDescent="0.2">
      <c r="A200" s="980"/>
      <c r="B200" s="669" t="s">
        <v>294</v>
      </c>
      <c r="C200" s="669" t="s">
        <v>588</v>
      </c>
      <c r="D200" s="674" t="s">
        <v>10</v>
      </c>
      <c r="E200" s="666" t="s">
        <v>562</v>
      </c>
      <c r="F200" s="674" t="s">
        <v>33</v>
      </c>
      <c r="G200" s="674"/>
      <c r="H200" s="674"/>
      <c r="I200" s="674"/>
      <c r="J200" s="674"/>
      <c r="K200" s="674"/>
      <c r="L200" s="915" t="s">
        <v>67</v>
      </c>
    </row>
    <row r="201" spans="1:14" ht="297" customHeight="1" x14ac:dyDescent="0.2">
      <c r="A201" s="980"/>
      <c r="B201" s="669"/>
      <c r="C201" s="669" t="s">
        <v>195</v>
      </c>
      <c r="D201" s="674" t="s">
        <v>10</v>
      </c>
      <c r="E201" s="556" t="s">
        <v>562</v>
      </c>
      <c r="F201" s="674" t="s">
        <v>33</v>
      </c>
      <c r="G201" s="674"/>
      <c r="H201" s="674"/>
      <c r="I201" s="674"/>
      <c r="J201" s="674"/>
      <c r="K201" s="674"/>
      <c r="L201" s="915"/>
    </row>
    <row r="202" spans="1:14" ht="366" customHeight="1" x14ac:dyDescent="0.2">
      <c r="A202" s="980"/>
      <c r="B202" s="669"/>
      <c r="C202" s="669" t="s">
        <v>537</v>
      </c>
      <c r="D202" s="674" t="s">
        <v>10</v>
      </c>
      <c r="E202" s="482" t="s">
        <v>562</v>
      </c>
      <c r="F202" s="674" t="s">
        <v>33</v>
      </c>
      <c r="G202" s="674"/>
      <c r="H202" s="674"/>
      <c r="I202" s="674"/>
      <c r="J202" s="674"/>
      <c r="K202" s="674"/>
      <c r="L202" s="915"/>
    </row>
    <row r="203" spans="1:14" ht="256.5" customHeight="1" x14ac:dyDescent="0.2">
      <c r="A203" s="980"/>
      <c r="B203" s="669"/>
      <c r="C203" s="392" t="s">
        <v>301</v>
      </c>
      <c r="D203" s="674" t="s">
        <v>10</v>
      </c>
      <c r="E203" s="666" t="s">
        <v>554</v>
      </c>
      <c r="F203" s="674" t="s">
        <v>13</v>
      </c>
      <c r="G203" s="92">
        <v>556.9</v>
      </c>
      <c r="H203" s="92">
        <v>718.5</v>
      </c>
      <c r="I203" s="681">
        <v>718.5</v>
      </c>
      <c r="J203" s="92">
        <v>0</v>
      </c>
      <c r="K203" s="92">
        <v>0</v>
      </c>
      <c r="L203" s="704" t="s">
        <v>87</v>
      </c>
    </row>
    <row r="204" spans="1:14" ht="298.5" customHeight="1" x14ac:dyDescent="0.45">
      <c r="A204" s="980"/>
      <c r="B204" s="669"/>
      <c r="C204" s="669" t="s">
        <v>290</v>
      </c>
      <c r="D204" s="674" t="s">
        <v>10</v>
      </c>
      <c r="E204" s="481" t="s">
        <v>554</v>
      </c>
      <c r="F204" s="120" t="s">
        <v>66</v>
      </c>
      <c r="G204" s="92">
        <v>881.9</v>
      </c>
      <c r="H204" s="92">
        <v>955.9</v>
      </c>
      <c r="I204" s="92">
        <v>0</v>
      </c>
      <c r="J204" s="92">
        <v>1402.6</v>
      </c>
      <c r="K204" s="92">
        <v>1500.8</v>
      </c>
      <c r="L204" s="704" t="s">
        <v>291</v>
      </c>
      <c r="N204" s="414"/>
    </row>
    <row r="205" spans="1:14" ht="204.75" customHeight="1" x14ac:dyDescent="0.2">
      <c r="A205" s="980"/>
      <c r="B205" s="949" t="s">
        <v>589</v>
      </c>
      <c r="C205" s="287" t="s">
        <v>292</v>
      </c>
      <c r="D205" s="674" t="s">
        <v>10</v>
      </c>
      <c r="E205" s="696" t="s">
        <v>563</v>
      </c>
      <c r="F205" s="704" t="s">
        <v>33</v>
      </c>
      <c r="G205" s="674"/>
      <c r="H205" s="674"/>
      <c r="I205" s="674"/>
      <c r="J205" s="674"/>
      <c r="K205" s="674"/>
      <c r="L205" s="704" t="s">
        <v>590</v>
      </c>
    </row>
    <row r="206" spans="1:14" ht="409.5" customHeight="1" x14ac:dyDescent="0.2">
      <c r="A206" s="980"/>
      <c r="B206" s="950"/>
      <c r="C206" s="669" t="s">
        <v>293</v>
      </c>
      <c r="D206" s="674" t="s">
        <v>10</v>
      </c>
      <c r="E206" s="659" t="s">
        <v>564</v>
      </c>
      <c r="F206" s="349" t="s">
        <v>30</v>
      </c>
      <c r="G206" s="674"/>
      <c r="H206" s="674"/>
      <c r="I206" s="674"/>
      <c r="J206" s="674"/>
      <c r="K206" s="674"/>
      <c r="L206" s="704" t="s">
        <v>86</v>
      </c>
    </row>
    <row r="207" spans="1:14" ht="228" customHeight="1" x14ac:dyDescent="0.2">
      <c r="A207" s="980"/>
      <c r="B207" s="67"/>
      <c r="C207" s="669" t="s">
        <v>229</v>
      </c>
      <c r="D207" s="674" t="s">
        <v>10</v>
      </c>
      <c r="E207" s="659" t="s">
        <v>564</v>
      </c>
      <c r="F207" s="704" t="s">
        <v>33</v>
      </c>
      <c r="G207" s="674"/>
      <c r="H207" s="674"/>
      <c r="I207" s="674"/>
      <c r="J207" s="674"/>
      <c r="K207" s="674"/>
      <c r="L207" s="704" t="s">
        <v>88</v>
      </c>
    </row>
    <row r="208" spans="1:14" ht="200.25" customHeight="1" x14ac:dyDescent="0.2">
      <c r="A208" s="980"/>
      <c r="B208" s="961" t="s">
        <v>295</v>
      </c>
      <c r="C208" s="669" t="s">
        <v>197</v>
      </c>
      <c r="D208" s="674" t="s">
        <v>10</v>
      </c>
      <c r="E208" s="659" t="s">
        <v>565</v>
      </c>
      <c r="F208" s="704" t="s">
        <v>33</v>
      </c>
      <c r="G208" s="674"/>
      <c r="H208" s="674"/>
      <c r="I208" s="674"/>
      <c r="J208" s="674"/>
      <c r="K208" s="674"/>
      <c r="L208" s="704" t="s">
        <v>70</v>
      </c>
    </row>
    <row r="209" spans="1:14" ht="150" customHeight="1" x14ac:dyDescent="0.2">
      <c r="A209" s="980"/>
      <c r="B209" s="961"/>
      <c r="C209" s="67" t="s">
        <v>198</v>
      </c>
      <c r="D209" s="674" t="s">
        <v>10</v>
      </c>
      <c r="E209" s="659" t="s">
        <v>565</v>
      </c>
      <c r="F209" s="704" t="s">
        <v>33</v>
      </c>
      <c r="G209" s="674"/>
      <c r="H209" s="674"/>
      <c r="I209" s="674"/>
      <c r="J209" s="674"/>
      <c r="K209" s="674"/>
      <c r="L209" s="704" t="s">
        <v>70</v>
      </c>
    </row>
    <row r="210" spans="1:14" ht="200.25" customHeight="1" x14ac:dyDescent="0.2">
      <c r="A210" s="980"/>
      <c r="B210" s="961"/>
      <c r="C210" s="67" t="s">
        <v>199</v>
      </c>
      <c r="D210" s="674" t="s">
        <v>10</v>
      </c>
      <c r="E210" s="659" t="s">
        <v>565</v>
      </c>
      <c r="F210" s="704" t="s">
        <v>33</v>
      </c>
      <c r="G210" s="674"/>
      <c r="H210" s="674"/>
      <c r="I210" s="674"/>
      <c r="J210" s="674"/>
      <c r="K210" s="674"/>
      <c r="L210" s="704" t="s">
        <v>71</v>
      </c>
    </row>
    <row r="211" spans="1:14" ht="225" customHeight="1" x14ac:dyDescent="0.2">
      <c r="A211" s="980"/>
      <c r="B211" s="961"/>
      <c r="C211" s="713" t="s">
        <v>200</v>
      </c>
      <c r="D211" s="674" t="s">
        <v>10</v>
      </c>
      <c r="E211" s="659" t="s">
        <v>565</v>
      </c>
      <c r="F211" s="704" t="s">
        <v>33</v>
      </c>
      <c r="G211" s="674"/>
      <c r="H211" s="674"/>
      <c r="I211" s="674"/>
      <c r="J211" s="674"/>
      <c r="K211" s="674"/>
      <c r="L211" s="704" t="s">
        <v>70</v>
      </c>
    </row>
    <row r="212" spans="1:14" ht="149.25" customHeight="1" x14ac:dyDescent="0.2">
      <c r="A212" s="980"/>
      <c r="B212" s="961"/>
      <c r="C212" s="669" t="s">
        <v>201</v>
      </c>
      <c r="D212" s="674" t="s">
        <v>10</v>
      </c>
      <c r="E212" s="659" t="s">
        <v>565</v>
      </c>
      <c r="F212" s="704" t="s">
        <v>33</v>
      </c>
      <c r="G212" s="674"/>
      <c r="H212" s="674"/>
      <c r="I212" s="674"/>
      <c r="J212" s="674"/>
      <c r="K212" s="674"/>
      <c r="L212" s="704" t="s">
        <v>70</v>
      </c>
    </row>
    <row r="213" spans="1:14" ht="291" customHeight="1" x14ac:dyDescent="0.2">
      <c r="A213" s="980"/>
      <c r="B213" s="669" t="s">
        <v>202</v>
      </c>
      <c r="C213" s="287" t="s">
        <v>591</v>
      </c>
      <c r="D213" s="674" t="s">
        <v>10</v>
      </c>
      <c r="E213" s="659" t="s">
        <v>566</v>
      </c>
      <c r="F213" s="349" t="s">
        <v>30</v>
      </c>
      <c r="G213" s="674"/>
      <c r="H213" s="674"/>
      <c r="I213" s="674"/>
      <c r="J213" s="674"/>
      <c r="K213" s="674"/>
      <c r="L213" s="704" t="s">
        <v>89</v>
      </c>
    </row>
    <row r="214" spans="1:14" ht="190.5" customHeight="1" x14ac:dyDescent="0.2">
      <c r="A214" s="980"/>
      <c r="B214" s="669" t="s">
        <v>204</v>
      </c>
      <c r="C214" s="287" t="s">
        <v>205</v>
      </c>
      <c r="D214" s="674" t="s">
        <v>10</v>
      </c>
      <c r="E214" s="659" t="s">
        <v>567</v>
      </c>
      <c r="F214" s="349" t="s">
        <v>30</v>
      </c>
      <c r="G214" s="674"/>
      <c r="H214" s="674"/>
      <c r="I214" s="674"/>
      <c r="J214" s="674"/>
      <c r="K214" s="674"/>
      <c r="L214" s="704" t="s">
        <v>72</v>
      </c>
    </row>
    <row r="215" spans="1:14" ht="288" customHeight="1" x14ac:dyDescent="0.2">
      <c r="A215" s="980"/>
      <c r="B215" s="669" t="s">
        <v>296</v>
      </c>
      <c r="C215" s="669" t="s">
        <v>592</v>
      </c>
      <c r="D215" s="674" t="s">
        <v>10</v>
      </c>
      <c r="E215" s="666" t="s">
        <v>568</v>
      </c>
      <c r="F215" s="349" t="s">
        <v>30</v>
      </c>
      <c r="G215" s="674"/>
      <c r="H215" s="674"/>
      <c r="I215" s="674"/>
      <c r="J215" s="674"/>
      <c r="K215" s="674"/>
      <c r="L215" s="704" t="s">
        <v>593</v>
      </c>
    </row>
    <row r="216" spans="1:14" ht="326.25" customHeight="1" x14ac:dyDescent="0.2">
      <c r="A216" s="980"/>
      <c r="B216" s="961" t="s">
        <v>594</v>
      </c>
      <c r="C216" s="669" t="s">
        <v>595</v>
      </c>
      <c r="D216" s="674" t="s">
        <v>10</v>
      </c>
      <c r="E216" s="666" t="s">
        <v>569</v>
      </c>
      <c r="F216" s="704" t="s">
        <v>33</v>
      </c>
      <c r="G216" s="674"/>
      <c r="H216" s="674"/>
      <c r="I216" s="674"/>
      <c r="J216" s="674"/>
      <c r="K216" s="674"/>
      <c r="L216" s="704" t="s">
        <v>596</v>
      </c>
    </row>
    <row r="217" spans="1:14" ht="255.75" customHeight="1" x14ac:dyDescent="0.2">
      <c r="A217" s="980"/>
      <c r="B217" s="961"/>
      <c r="C217" s="669" t="s">
        <v>209</v>
      </c>
      <c r="D217" s="674" t="s">
        <v>10</v>
      </c>
      <c r="E217" s="715" t="s">
        <v>570</v>
      </c>
      <c r="F217" s="349" t="s">
        <v>30</v>
      </c>
      <c r="G217" s="674"/>
      <c r="H217" s="674"/>
      <c r="I217" s="674"/>
      <c r="J217" s="674"/>
      <c r="K217" s="674"/>
      <c r="L217" s="704" t="s">
        <v>92</v>
      </c>
    </row>
    <row r="218" spans="1:14" ht="163.5" customHeight="1" x14ac:dyDescent="0.2">
      <c r="A218" s="980"/>
      <c r="B218" s="961"/>
      <c r="C218" s="678" t="s">
        <v>597</v>
      </c>
      <c r="D218" s="674" t="s">
        <v>10</v>
      </c>
      <c r="E218" s="665" t="s">
        <v>571</v>
      </c>
      <c r="F218" s="349" t="s">
        <v>30</v>
      </c>
      <c r="G218" s="674"/>
      <c r="H218" s="674"/>
      <c r="I218" s="674"/>
      <c r="J218" s="674"/>
      <c r="K218" s="674"/>
      <c r="L218" s="704" t="s">
        <v>73</v>
      </c>
    </row>
    <row r="219" spans="1:14" ht="221.25" customHeight="1" x14ac:dyDescent="0.2">
      <c r="A219" s="980"/>
      <c r="B219" s="961"/>
      <c r="C219" s="551" t="s">
        <v>211</v>
      </c>
      <c r="D219" s="674" t="s">
        <v>10</v>
      </c>
      <c r="E219" s="556" t="s">
        <v>570</v>
      </c>
      <c r="F219" s="349" t="s">
        <v>30</v>
      </c>
      <c r="G219" s="674"/>
      <c r="H219" s="674"/>
      <c r="I219" s="674"/>
      <c r="J219" s="674"/>
      <c r="K219" s="674"/>
      <c r="L219" s="704" t="s">
        <v>74</v>
      </c>
    </row>
    <row r="220" spans="1:14" ht="221.25" customHeight="1" x14ac:dyDescent="0.2">
      <c r="A220" s="980"/>
      <c r="B220" s="961"/>
      <c r="C220" s="669" t="s">
        <v>598</v>
      </c>
      <c r="D220" s="674" t="s">
        <v>10</v>
      </c>
      <c r="E220" s="556" t="s">
        <v>572</v>
      </c>
      <c r="F220" s="704" t="s">
        <v>33</v>
      </c>
      <c r="G220" s="674"/>
      <c r="H220" s="674"/>
      <c r="I220" s="674"/>
      <c r="J220" s="674"/>
      <c r="K220" s="674"/>
      <c r="L220" s="704" t="s">
        <v>596</v>
      </c>
    </row>
    <row r="221" spans="1:14" ht="225.75" customHeight="1" x14ac:dyDescent="0.2">
      <c r="A221" s="980"/>
      <c r="B221" s="990" t="s">
        <v>213</v>
      </c>
      <c r="C221" s="304" t="s">
        <v>214</v>
      </c>
      <c r="D221" s="674" t="s">
        <v>10</v>
      </c>
      <c r="E221" s="706" t="s">
        <v>555</v>
      </c>
      <c r="F221" s="704" t="s">
        <v>13</v>
      </c>
      <c r="G221" s="92">
        <v>238</v>
      </c>
      <c r="H221" s="92">
        <v>396.6</v>
      </c>
      <c r="I221" s="92">
        <v>0</v>
      </c>
      <c r="J221" s="92">
        <v>0</v>
      </c>
      <c r="K221" s="92">
        <v>0</v>
      </c>
      <c r="L221" s="980" t="s">
        <v>93</v>
      </c>
    </row>
    <row r="222" spans="1:14" ht="324.75" customHeight="1" x14ac:dyDescent="0.45">
      <c r="A222" s="980"/>
      <c r="B222" s="990"/>
      <c r="C222" s="669" t="s">
        <v>215</v>
      </c>
      <c r="D222" s="674" t="s">
        <v>10</v>
      </c>
      <c r="E222" s="666" t="s">
        <v>554</v>
      </c>
      <c r="F222" s="120" t="s">
        <v>66</v>
      </c>
      <c r="G222" s="92">
        <v>1341.9</v>
      </c>
      <c r="H222" s="92">
        <v>1405.8</v>
      </c>
      <c r="I222" s="92">
        <v>0</v>
      </c>
      <c r="J222" s="92">
        <v>1554.3</v>
      </c>
      <c r="K222" s="92">
        <v>1663.1</v>
      </c>
      <c r="L222" s="980"/>
      <c r="N222" s="414"/>
    </row>
    <row r="223" spans="1:14" ht="257.25" customHeight="1" x14ac:dyDescent="0.45">
      <c r="A223" s="980"/>
      <c r="B223" s="990"/>
      <c r="C223" s="678" t="s">
        <v>413</v>
      </c>
      <c r="D223" s="675" t="s">
        <v>10</v>
      </c>
      <c r="E223" s="556" t="s">
        <v>554</v>
      </c>
      <c r="F223" s="121" t="s">
        <v>66</v>
      </c>
      <c r="G223" s="92">
        <v>410.5</v>
      </c>
      <c r="H223" s="92">
        <v>680.2</v>
      </c>
      <c r="I223" s="92">
        <v>406.6</v>
      </c>
      <c r="J223" s="92">
        <v>1526.3</v>
      </c>
      <c r="K223" s="92">
        <v>1633.1</v>
      </c>
      <c r="L223" s="980"/>
      <c r="N223" s="414"/>
    </row>
    <row r="224" spans="1:14" ht="234" customHeight="1" x14ac:dyDescent="0.45">
      <c r="A224" s="980"/>
      <c r="B224" s="990"/>
      <c r="C224" s="669" t="s">
        <v>495</v>
      </c>
      <c r="D224" s="675" t="s">
        <v>10</v>
      </c>
      <c r="E224" s="553" t="s">
        <v>554</v>
      </c>
      <c r="F224" s="121" t="s">
        <v>66</v>
      </c>
      <c r="G224" s="625">
        <v>4012.2</v>
      </c>
      <c r="H224" s="625">
        <v>3066.9</v>
      </c>
      <c r="I224" s="626">
        <v>8462.1</v>
      </c>
      <c r="J224" s="626">
        <v>7467.7</v>
      </c>
      <c r="K224" s="626">
        <v>0</v>
      </c>
      <c r="L224" s="980"/>
      <c r="N224" s="414"/>
    </row>
    <row r="225" spans="1:14" ht="341.25" customHeight="1" x14ac:dyDescent="0.2">
      <c r="A225" s="980"/>
      <c r="B225" s="990"/>
      <c r="C225" s="552" t="s">
        <v>412</v>
      </c>
      <c r="D225" s="675" t="s">
        <v>10</v>
      </c>
      <c r="E225" s="666" t="s">
        <v>573</v>
      </c>
      <c r="F225" s="675" t="s">
        <v>13</v>
      </c>
      <c r="G225" s="625">
        <v>42</v>
      </c>
      <c r="H225" s="625">
        <v>147.30000000000001</v>
      </c>
      <c r="I225" s="626">
        <v>19</v>
      </c>
      <c r="J225" s="626">
        <v>0</v>
      </c>
      <c r="K225" s="626">
        <v>45</v>
      </c>
      <c r="L225" s="980"/>
    </row>
    <row r="226" spans="1:14" ht="33.75" customHeight="1" x14ac:dyDescent="0.2">
      <c r="A226" s="980"/>
      <c r="B226" s="990"/>
      <c r="C226" s="311" t="s">
        <v>416</v>
      </c>
      <c r="D226" s="675"/>
      <c r="E226" s="696"/>
      <c r="F226" s="675"/>
      <c r="G226" s="312">
        <v>21</v>
      </c>
      <c r="H226" s="388">
        <v>52.3</v>
      </c>
      <c r="I226" s="312">
        <v>0</v>
      </c>
      <c r="J226" s="312">
        <v>0</v>
      </c>
      <c r="K226" s="312">
        <v>0</v>
      </c>
      <c r="L226" s="980"/>
    </row>
    <row r="227" spans="1:14" ht="304.5" customHeight="1" x14ac:dyDescent="0.45">
      <c r="A227" s="980"/>
      <c r="B227" s="990"/>
      <c r="C227" s="287" t="s">
        <v>417</v>
      </c>
      <c r="D227" s="675" t="s">
        <v>10</v>
      </c>
      <c r="E227" s="724" t="s">
        <v>554</v>
      </c>
      <c r="F227" s="675" t="s">
        <v>66</v>
      </c>
      <c r="G227" s="92">
        <v>200</v>
      </c>
      <c r="H227" s="92">
        <v>0</v>
      </c>
      <c r="I227" s="92">
        <v>0</v>
      </c>
      <c r="J227" s="92">
        <v>0</v>
      </c>
      <c r="K227" s="92">
        <v>0</v>
      </c>
      <c r="L227" s="980"/>
      <c r="N227" s="414"/>
    </row>
    <row r="228" spans="1:14" ht="219" customHeight="1" x14ac:dyDescent="0.45">
      <c r="A228" s="980"/>
      <c r="B228" s="710"/>
      <c r="C228" s="711" t="s">
        <v>626</v>
      </c>
      <c r="D228" s="712" t="s">
        <v>10</v>
      </c>
      <c r="E228" s="711" t="s">
        <v>625</v>
      </c>
      <c r="F228" s="712" t="s">
        <v>250</v>
      </c>
      <c r="G228" s="709"/>
      <c r="H228" s="709"/>
      <c r="I228" s="709"/>
      <c r="J228" s="709">
        <v>56.6</v>
      </c>
      <c r="K228" s="709"/>
      <c r="L228" s="712" t="s">
        <v>627</v>
      </c>
      <c r="N228" s="414"/>
    </row>
    <row r="229" spans="1:14" ht="28.5" customHeight="1" x14ac:dyDescent="0.2">
      <c r="A229" s="980"/>
      <c r="B229" s="701" t="s">
        <v>25</v>
      </c>
      <c r="C229" s="53"/>
      <c r="D229" s="679"/>
      <c r="E229" s="679"/>
      <c r="F229" s="298"/>
      <c r="G229" s="150">
        <f>+G222+G221+G204+G203+G194+G190+G189+G220+G219+G218+G217+G216+G215+G214+G213+G212+G211+G209+G210+G208+G206+G205+G207+G187+G191+G188+G192+G193+G195+G196+G197+G199+G201+G202+G200+G223+G224+G225+G227+G198</f>
        <v>21624.500000000004</v>
      </c>
      <c r="H229" s="150">
        <f>+H222+H221+H204+H203+H194+H190+H189+H220+H219+H218+H217+H216+H215+H214+H213+H212+H211+H209+H210+H208+H206+H205+H207+H187+H191+H188+H192+H193+H195+H196+H197+H199+H201+H202+H200+H223+H224+H225+H227+H198</f>
        <v>109356.79999999999</v>
      </c>
      <c r="I229" s="150">
        <f>+I222+I221+I204+I203+I194+I190+I189+I220+I219+I218+I217+I216+I215+I214+I213+I212+I211+I209+I210+I208+I206+I205+I207+I187+I191+I188+I192+I193+I195+I196+I197+I199+I201+I202+I200+I223+I224+I225+I227+I198</f>
        <v>333443.89999999997</v>
      </c>
      <c r="J229" s="150">
        <f>+J222+J221+J204+J203+J194+J190+J189+J220+J219+J218+J217+J216+J215+J214+J213+J212+J211+J209+J210+J208+J206+J205+J207+J187+J191+J188+J192+J193+J195+J196+J197+J199+J201+J202+J200+J223+J224+J225+J227+J198+J228</f>
        <v>248795.4</v>
      </c>
      <c r="K229" s="150">
        <f>+K222+K221+K204+K203+K194+K190+K189+K220+K219+K218+K217+K216+K215+K214+K213+K212+K211+K209+K210+K208+K206+K205+K207+K187+K191+K188+K192+K193+K195+K196+K197+K199+K201+K202+K200+K223+K224+K225+K227+K198+K228</f>
        <v>15575.1</v>
      </c>
      <c r="L229" s="679"/>
      <c r="M229" s="383"/>
    </row>
    <row r="230" spans="1:14" ht="44.25" customHeight="1" x14ac:dyDescent="0.2">
      <c r="A230" s="972" t="s">
        <v>138</v>
      </c>
      <c r="B230" s="973"/>
      <c r="C230" s="973"/>
      <c r="D230" s="973"/>
      <c r="E230" s="973"/>
      <c r="F230" s="973"/>
      <c r="G230" s="973"/>
      <c r="H230" s="973"/>
      <c r="I230" s="973"/>
      <c r="J230" s="973"/>
      <c r="K230" s="973"/>
      <c r="L230" s="974"/>
    </row>
    <row r="231" spans="1:14" ht="198.75" customHeight="1" x14ac:dyDescent="0.2">
      <c r="A231" s="961" t="s">
        <v>240</v>
      </c>
      <c r="B231" s="975" t="s">
        <v>216</v>
      </c>
      <c r="C231" s="678" t="s">
        <v>217</v>
      </c>
      <c r="D231" s="675" t="s">
        <v>10</v>
      </c>
      <c r="E231" s="678" t="s">
        <v>263</v>
      </c>
      <c r="F231" s="675" t="s">
        <v>30</v>
      </c>
      <c r="G231" s="678"/>
      <c r="H231" s="678"/>
      <c r="I231" s="678"/>
      <c r="J231" s="678"/>
      <c r="K231" s="678"/>
      <c r="L231" s="678" t="s">
        <v>75</v>
      </c>
    </row>
    <row r="232" spans="1:14" ht="290.25" customHeight="1" x14ac:dyDescent="0.2">
      <c r="A232" s="961"/>
      <c r="B232" s="975"/>
      <c r="C232" s="554" t="s">
        <v>218</v>
      </c>
      <c r="D232" s="675" t="s">
        <v>10</v>
      </c>
      <c r="E232" s="675" t="s">
        <v>540</v>
      </c>
      <c r="F232" s="675" t="s">
        <v>30</v>
      </c>
      <c r="G232" s="678"/>
      <c r="H232" s="678"/>
      <c r="I232" s="678"/>
      <c r="J232" s="678"/>
      <c r="K232" s="678"/>
      <c r="L232" s="678" t="s">
        <v>27</v>
      </c>
    </row>
    <row r="233" spans="1:14" ht="268.5" customHeight="1" x14ac:dyDescent="0.2">
      <c r="A233" s="961"/>
      <c r="B233" s="949" t="s">
        <v>219</v>
      </c>
      <c r="C233" s="678" t="s">
        <v>220</v>
      </c>
      <c r="D233" s="674" t="s">
        <v>10</v>
      </c>
      <c r="E233" s="674" t="s">
        <v>541</v>
      </c>
      <c r="F233" s="675" t="s">
        <v>30</v>
      </c>
      <c r="G233" s="669"/>
      <c r="H233" s="669"/>
      <c r="I233" s="669"/>
      <c r="J233" s="669"/>
      <c r="K233" s="669"/>
      <c r="L233" s="669" t="s">
        <v>28</v>
      </c>
    </row>
    <row r="234" spans="1:14" ht="409.5" customHeight="1" x14ac:dyDescent="0.2">
      <c r="A234" s="961"/>
      <c r="B234" s="976"/>
      <c r="C234" s="977" t="s">
        <v>221</v>
      </c>
      <c r="D234" s="931" t="s">
        <v>10</v>
      </c>
      <c r="E234" s="931" t="s">
        <v>264</v>
      </c>
      <c r="F234" s="984" t="s">
        <v>30</v>
      </c>
      <c r="G234" s="931"/>
      <c r="H234" s="931"/>
      <c r="I234" s="931"/>
      <c r="J234" s="931"/>
      <c r="K234" s="931"/>
      <c r="L234" s="931" t="s">
        <v>29</v>
      </c>
    </row>
    <row r="235" spans="1:14" ht="85.5" customHeight="1" x14ac:dyDescent="0.2">
      <c r="A235" s="961"/>
      <c r="B235" s="950"/>
      <c r="C235" s="978"/>
      <c r="D235" s="979"/>
      <c r="E235" s="979"/>
      <c r="F235" s="985"/>
      <c r="G235" s="979"/>
      <c r="H235" s="979"/>
      <c r="I235" s="979"/>
      <c r="J235" s="979"/>
      <c r="K235" s="979"/>
      <c r="L235" s="979"/>
    </row>
    <row r="236" spans="1:14" ht="405.75" customHeight="1" x14ac:dyDescent="0.2">
      <c r="A236" s="961"/>
      <c r="B236" s="961" t="s">
        <v>260</v>
      </c>
      <c r="C236" s="961" t="s">
        <v>222</v>
      </c>
      <c r="D236" s="980" t="s">
        <v>10</v>
      </c>
      <c r="E236" s="981" t="s">
        <v>531</v>
      </c>
      <c r="F236" s="982" t="s">
        <v>30</v>
      </c>
      <c r="G236" s="980"/>
      <c r="H236" s="980"/>
      <c r="I236" s="980"/>
      <c r="J236" s="980"/>
      <c r="K236" s="980"/>
      <c r="L236" s="961" t="s">
        <v>405</v>
      </c>
    </row>
    <row r="237" spans="1:14" ht="93.75" hidden="1" customHeight="1" x14ac:dyDescent="0.2">
      <c r="A237" s="961"/>
      <c r="B237" s="961"/>
      <c r="C237" s="961"/>
      <c r="D237" s="980"/>
      <c r="E237" s="981"/>
      <c r="F237" s="982"/>
      <c r="G237" s="980"/>
      <c r="H237" s="980"/>
      <c r="I237" s="980"/>
      <c r="J237" s="980"/>
      <c r="K237" s="980"/>
      <c r="L237" s="961"/>
    </row>
    <row r="238" spans="1:14" ht="409.5" customHeight="1" x14ac:dyDescent="0.2">
      <c r="A238" s="961"/>
      <c r="B238" s="961"/>
      <c r="C238" s="669" t="s">
        <v>223</v>
      </c>
      <c r="D238" s="674" t="s">
        <v>10</v>
      </c>
      <c r="E238" s="714" t="s">
        <v>265</v>
      </c>
      <c r="F238" s="675" t="s">
        <v>30</v>
      </c>
      <c r="G238" s="669"/>
      <c r="H238" s="669"/>
      <c r="I238" s="669"/>
      <c r="J238" s="669"/>
      <c r="K238" s="669"/>
      <c r="L238" s="669" t="s">
        <v>31</v>
      </c>
    </row>
    <row r="239" spans="1:14" ht="253.5" customHeight="1" x14ac:dyDescent="0.2">
      <c r="A239" s="961"/>
      <c r="B239" s="961"/>
      <c r="C239" s="668" t="s">
        <v>404</v>
      </c>
      <c r="D239" s="670" t="s">
        <v>10</v>
      </c>
      <c r="E239" s="670" t="s">
        <v>542</v>
      </c>
      <c r="F239" s="670" t="s">
        <v>13</v>
      </c>
      <c r="G239" s="97">
        <v>1164.2</v>
      </c>
      <c r="H239" s="97">
        <v>1269</v>
      </c>
      <c r="I239" s="578">
        <v>1269</v>
      </c>
      <c r="J239" s="578">
        <v>1540.8</v>
      </c>
      <c r="K239" s="578">
        <v>1540.8</v>
      </c>
      <c r="L239" s="668" t="s">
        <v>253</v>
      </c>
    </row>
    <row r="240" spans="1:14" ht="49.5" customHeight="1" x14ac:dyDescent="0.2">
      <c r="A240" s="961"/>
      <c r="B240" s="98" t="s">
        <v>25</v>
      </c>
      <c r="C240" s="668"/>
      <c r="D240" s="668"/>
      <c r="E240" s="668"/>
      <c r="F240" s="668"/>
      <c r="G240" s="59">
        <f>G239+G238+G236+G234+G233+G232+G231</f>
        <v>1164.2</v>
      </c>
      <c r="H240" s="59">
        <f>H239+H238+H236+H234+H233+H232+H231</f>
        <v>1269</v>
      </c>
      <c r="I240" s="59">
        <f>I239+I238+I236+I234+I233+I232+I231</f>
        <v>1269</v>
      </c>
      <c r="J240" s="59">
        <f>J239+J238+J236+J234+J233+J232+J231</f>
        <v>1540.8</v>
      </c>
      <c r="K240" s="59">
        <f>K239+K238+K236+K234+K233+K232+K231</f>
        <v>1540.8</v>
      </c>
      <c r="L240" s="668"/>
      <c r="M240" s="379"/>
    </row>
    <row r="241" spans="1:13" ht="43.5" customHeight="1" x14ac:dyDescent="0.2">
      <c r="A241" s="962" t="s">
        <v>254</v>
      </c>
      <c r="B241" s="963"/>
      <c r="C241" s="963"/>
      <c r="D241" s="963"/>
      <c r="E241" s="963"/>
      <c r="F241" s="963"/>
      <c r="G241" s="963"/>
      <c r="H241" s="963"/>
      <c r="I241" s="963"/>
      <c r="J241" s="963"/>
      <c r="K241" s="963"/>
      <c r="L241" s="964"/>
    </row>
    <row r="242" spans="1:13" ht="128.25" customHeight="1" x14ac:dyDescent="0.2">
      <c r="A242" s="961" t="s">
        <v>241</v>
      </c>
      <c r="B242" s="961" t="s">
        <v>224</v>
      </c>
      <c r="C242" s="667" t="s">
        <v>225</v>
      </c>
      <c r="D242" s="668" t="s">
        <v>10</v>
      </c>
      <c r="E242" s="965" t="s">
        <v>6</v>
      </c>
      <c r="F242" s="966" t="s">
        <v>13</v>
      </c>
      <c r="G242" s="51">
        <v>37713.4</v>
      </c>
      <c r="H242" s="51">
        <v>38204.1</v>
      </c>
      <c r="I242" s="563">
        <v>35656.199999999997</v>
      </c>
      <c r="J242" s="563">
        <v>40204.300000000003</v>
      </c>
      <c r="K242" s="563">
        <v>41171.599999999999</v>
      </c>
      <c r="L242" s="967" t="s">
        <v>21</v>
      </c>
    </row>
    <row r="243" spans="1:13" ht="97.5" customHeight="1" x14ac:dyDescent="0.2">
      <c r="A243" s="961"/>
      <c r="B243" s="961"/>
      <c r="C243" s="99" t="s">
        <v>245</v>
      </c>
      <c r="D243" s="668" t="s">
        <v>10</v>
      </c>
      <c r="E243" s="965"/>
      <c r="F243" s="966"/>
      <c r="G243" s="123">
        <v>0</v>
      </c>
      <c r="H243" s="44">
        <v>50</v>
      </c>
      <c r="I243" s="44">
        <v>0</v>
      </c>
      <c r="J243" s="44">
        <v>0</v>
      </c>
      <c r="K243" s="41">
        <v>0</v>
      </c>
      <c r="L243" s="967"/>
    </row>
    <row r="244" spans="1:13" ht="224.25" customHeight="1" x14ac:dyDescent="0.2">
      <c r="A244" s="961"/>
      <c r="B244" s="961" t="s">
        <v>271</v>
      </c>
      <c r="C244" s="436" t="s">
        <v>272</v>
      </c>
      <c r="D244" s="101" t="s">
        <v>10</v>
      </c>
      <c r="E244" s="965" t="s">
        <v>6</v>
      </c>
      <c r="F244" s="671" t="s">
        <v>109</v>
      </c>
      <c r="G244" s="100"/>
      <c r="H244" s="100"/>
      <c r="I244" s="100"/>
      <c r="J244" s="100"/>
      <c r="K244" s="102"/>
      <c r="L244" s="946" t="s">
        <v>110</v>
      </c>
    </row>
    <row r="245" spans="1:13" ht="246.75" customHeight="1" x14ac:dyDescent="0.2">
      <c r="A245" s="961"/>
      <c r="B245" s="961"/>
      <c r="C245" s="101" t="s">
        <v>273</v>
      </c>
      <c r="D245" s="101" t="s">
        <v>10</v>
      </c>
      <c r="E245" s="965"/>
      <c r="F245" s="671" t="s">
        <v>109</v>
      </c>
      <c r="G245" s="100"/>
      <c r="H245" s="100"/>
      <c r="I245" s="100"/>
      <c r="J245" s="100"/>
      <c r="K245" s="102"/>
      <c r="L245" s="946"/>
    </row>
    <row r="246" spans="1:13" ht="176.25" customHeight="1" x14ac:dyDescent="0.2">
      <c r="A246" s="961"/>
      <c r="B246" s="961"/>
      <c r="C246" s="101" t="s">
        <v>397</v>
      </c>
      <c r="D246" s="101" t="s">
        <v>10</v>
      </c>
      <c r="E246" s="670" t="s">
        <v>6</v>
      </c>
      <c r="F246" s="671" t="s">
        <v>109</v>
      </c>
      <c r="G246" s="100"/>
      <c r="H246" s="100"/>
      <c r="I246" s="100"/>
      <c r="J246" s="100"/>
      <c r="K246" s="102"/>
      <c r="L246" s="946"/>
    </row>
    <row r="247" spans="1:13" ht="210" customHeight="1" x14ac:dyDescent="0.2">
      <c r="A247" s="961"/>
      <c r="B247" s="669" t="s">
        <v>349</v>
      </c>
      <c r="C247" s="101" t="s">
        <v>350</v>
      </c>
      <c r="D247" s="101" t="s">
        <v>10</v>
      </c>
      <c r="E247" s="670" t="s">
        <v>6</v>
      </c>
      <c r="F247" s="670" t="s">
        <v>257</v>
      </c>
      <c r="G247" s="100"/>
      <c r="H247" s="100"/>
      <c r="I247" s="100"/>
      <c r="J247" s="100"/>
      <c r="K247" s="102"/>
      <c r="L247" s="668" t="s">
        <v>249</v>
      </c>
    </row>
    <row r="248" spans="1:13" ht="264.75" customHeight="1" x14ac:dyDescent="0.2">
      <c r="A248" s="961"/>
      <c r="B248" s="947" t="s">
        <v>351</v>
      </c>
      <c r="C248" s="949" t="s">
        <v>544</v>
      </c>
      <c r="D248" s="951" t="s">
        <v>10</v>
      </c>
      <c r="E248" s="953" t="s">
        <v>516</v>
      </c>
      <c r="F248" s="955" t="s">
        <v>109</v>
      </c>
      <c r="G248" s="957"/>
      <c r="H248" s="957"/>
      <c r="I248" s="957"/>
      <c r="J248" s="957"/>
      <c r="K248" s="1150"/>
      <c r="L248" s="970" t="s">
        <v>258</v>
      </c>
    </row>
    <row r="249" spans="1:13" ht="216" customHeight="1" x14ac:dyDescent="0.2">
      <c r="A249" s="961"/>
      <c r="B249" s="948"/>
      <c r="C249" s="950"/>
      <c r="D249" s="952"/>
      <c r="E249" s="954"/>
      <c r="F249" s="956"/>
      <c r="G249" s="958"/>
      <c r="H249" s="958"/>
      <c r="I249" s="958"/>
      <c r="J249" s="958"/>
      <c r="K249" s="1151"/>
      <c r="L249" s="971"/>
    </row>
    <row r="250" spans="1:13" ht="194.25" customHeight="1" x14ac:dyDescent="0.2">
      <c r="A250" s="961"/>
      <c r="B250" s="967" t="s">
        <v>352</v>
      </c>
      <c r="C250" s="101" t="s">
        <v>353</v>
      </c>
      <c r="D250" s="101" t="s">
        <v>10</v>
      </c>
      <c r="E250" s="670" t="s">
        <v>6</v>
      </c>
      <c r="F250" s="671" t="s">
        <v>109</v>
      </c>
      <c r="G250" s="100"/>
      <c r="H250" s="100"/>
      <c r="I250" s="100"/>
      <c r="J250" s="100"/>
      <c r="K250" s="102"/>
      <c r="L250" s="946" t="s">
        <v>259</v>
      </c>
    </row>
    <row r="251" spans="1:13" ht="173.25" customHeight="1" x14ac:dyDescent="0.2">
      <c r="A251" s="961"/>
      <c r="B251" s="967"/>
      <c r="C251" s="101" t="s">
        <v>354</v>
      </c>
      <c r="D251" s="101" t="s">
        <v>10</v>
      </c>
      <c r="E251" s="670" t="s">
        <v>6</v>
      </c>
      <c r="F251" s="671" t="s">
        <v>109</v>
      </c>
      <c r="G251" s="100"/>
      <c r="H251" s="100"/>
      <c r="I251" s="100"/>
      <c r="J251" s="100"/>
      <c r="K251" s="102"/>
      <c r="L251" s="946"/>
    </row>
    <row r="252" spans="1:13" ht="216" customHeight="1" x14ac:dyDescent="0.2">
      <c r="A252" s="961"/>
      <c r="B252" s="967"/>
      <c r="C252" s="99" t="s">
        <v>355</v>
      </c>
      <c r="D252" s="99" t="s">
        <v>10</v>
      </c>
      <c r="E252" s="666" t="s">
        <v>516</v>
      </c>
      <c r="F252" s="659" t="s">
        <v>13</v>
      </c>
      <c r="G252" s="158">
        <v>0</v>
      </c>
      <c r="H252" s="158">
        <v>42</v>
      </c>
      <c r="I252" s="158">
        <v>0</v>
      </c>
      <c r="J252" s="158">
        <v>0</v>
      </c>
      <c r="K252" s="158">
        <v>0</v>
      </c>
      <c r="L252" s="667" t="s">
        <v>22</v>
      </c>
    </row>
    <row r="253" spans="1:13" ht="67.5" customHeight="1" x14ac:dyDescent="0.2">
      <c r="A253" s="961"/>
      <c r="B253" s="689" t="s">
        <v>25</v>
      </c>
      <c r="C253" s="124"/>
      <c r="D253" s="124"/>
      <c r="E253" s="679"/>
      <c r="F253" s="679"/>
      <c r="G253" s="54">
        <f>G252+G251+G250+G248+G247+G246+G245+G244+G243+G242</f>
        <v>37713.4</v>
      </c>
      <c r="H253" s="54">
        <f t="shared" ref="H253:K253" si="11">H252+H251+H250+H248+H247+H246+H245+H244+H243+H242</f>
        <v>38296.1</v>
      </c>
      <c r="I253" s="54">
        <f t="shared" si="11"/>
        <v>35656.199999999997</v>
      </c>
      <c r="J253" s="54">
        <f t="shared" si="11"/>
        <v>40204.300000000003</v>
      </c>
      <c r="K253" s="54">
        <f t="shared" si="11"/>
        <v>41171.599999999999</v>
      </c>
      <c r="L253" s="668"/>
      <c r="M253" s="385"/>
    </row>
    <row r="254" spans="1:13" ht="69.75" customHeight="1" x14ac:dyDescent="0.2">
      <c r="A254" s="945" t="s">
        <v>244</v>
      </c>
      <c r="B254" s="945"/>
      <c r="C254" s="945"/>
      <c r="D254" s="945"/>
      <c r="E254" s="945"/>
      <c r="F254" s="945"/>
      <c r="G254" s="945"/>
      <c r="H254" s="945"/>
      <c r="I254" s="945"/>
      <c r="J254" s="945"/>
      <c r="K254" s="945"/>
      <c r="L254" s="945"/>
    </row>
    <row r="255" spans="1:13" ht="230.25" customHeight="1" x14ac:dyDescent="0.2">
      <c r="A255" s="893" t="s">
        <v>242</v>
      </c>
      <c r="B255" s="60" t="s">
        <v>297</v>
      </c>
      <c r="C255" s="667" t="s">
        <v>262</v>
      </c>
      <c r="D255" s="659" t="s">
        <v>10</v>
      </c>
      <c r="E255" s="659" t="s">
        <v>68</v>
      </c>
      <c r="F255" s="655" t="s">
        <v>33</v>
      </c>
      <c r="G255" s="659"/>
      <c r="H255" s="659"/>
      <c r="I255" s="659"/>
      <c r="J255" s="659"/>
      <c r="K255" s="659"/>
      <c r="L255" s="915" t="s">
        <v>69</v>
      </c>
    </row>
    <row r="256" spans="1:13" ht="394.5" customHeight="1" x14ac:dyDescent="0.2">
      <c r="A256" s="919"/>
      <c r="B256" s="659"/>
      <c r="C256" s="210" t="s">
        <v>266</v>
      </c>
      <c r="D256" s="213" t="s">
        <v>10</v>
      </c>
      <c r="E256" s="659" t="s">
        <v>519</v>
      </c>
      <c r="F256" s="659" t="s">
        <v>33</v>
      </c>
      <c r="G256" s="50"/>
      <c r="H256" s="50"/>
      <c r="I256" s="50"/>
      <c r="J256" s="50"/>
      <c r="K256" s="214"/>
      <c r="L256" s="915"/>
    </row>
    <row r="257" spans="1:58" ht="70.5" customHeight="1" x14ac:dyDescent="0.2">
      <c r="A257" s="928" t="s">
        <v>337</v>
      </c>
      <c r="B257" s="929"/>
      <c r="C257" s="929"/>
      <c r="D257" s="929"/>
      <c r="E257" s="929"/>
      <c r="F257" s="929"/>
      <c r="G257" s="929"/>
      <c r="H257" s="929"/>
      <c r="I257" s="929"/>
      <c r="J257" s="929"/>
      <c r="K257" s="929"/>
      <c r="L257" s="930"/>
    </row>
    <row r="258" spans="1:58" ht="171.75" customHeight="1" x14ac:dyDescent="0.2">
      <c r="A258" s="931" t="s">
        <v>243</v>
      </c>
      <c r="B258" s="1148" t="s">
        <v>338</v>
      </c>
      <c r="C258" s="192" t="s">
        <v>339</v>
      </c>
      <c r="D258" s="193">
        <v>2021</v>
      </c>
      <c r="E258" s="193" t="s">
        <v>104</v>
      </c>
      <c r="F258" s="659" t="s">
        <v>13</v>
      </c>
      <c r="G258" s="194">
        <v>242.8</v>
      </c>
      <c r="H258" s="194"/>
      <c r="I258" s="194"/>
      <c r="J258" s="194"/>
      <c r="K258" s="194"/>
      <c r="L258" s="195" t="s">
        <v>23</v>
      </c>
    </row>
    <row r="259" spans="1:58" ht="280.5" customHeight="1" x14ac:dyDescent="0.2">
      <c r="A259" s="932"/>
      <c r="B259" s="1149"/>
      <c r="C259" s="435" t="s">
        <v>340</v>
      </c>
      <c r="D259" s="196">
        <v>2021</v>
      </c>
      <c r="E259" s="463" t="s">
        <v>104</v>
      </c>
      <c r="F259" s="653" t="s">
        <v>13</v>
      </c>
      <c r="G259" s="197">
        <v>6</v>
      </c>
      <c r="H259" s="197"/>
      <c r="I259" s="197"/>
      <c r="J259" s="197"/>
      <c r="K259" s="197"/>
      <c r="L259" s="198" t="s">
        <v>23</v>
      </c>
    </row>
    <row r="260" spans="1:58" ht="408.75" customHeight="1" x14ac:dyDescent="0.2">
      <c r="A260" s="932"/>
      <c r="B260" s="1149"/>
      <c r="C260" s="905" t="s">
        <v>341</v>
      </c>
      <c r="D260" s="900">
        <v>2021</v>
      </c>
      <c r="E260" s="937" t="s">
        <v>520</v>
      </c>
      <c r="F260" s="893" t="s">
        <v>13</v>
      </c>
      <c r="G260" s="878">
        <v>16.5</v>
      </c>
      <c r="H260" s="878"/>
      <c r="I260" s="878"/>
      <c r="J260" s="878"/>
      <c r="K260" s="878"/>
      <c r="L260" s="915" t="s">
        <v>23</v>
      </c>
    </row>
    <row r="261" spans="1:58" ht="62.25" customHeight="1" x14ac:dyDescent="0.2">
      <c r="A261" s="932"/>
      <c r="B261" s="1149"/>
      <c r="C261" s="905"/>
      <c r="D261" s="900"/>
      <c r="E261" s="938"/>
      <c r="F261" s="894"/>
      <c r="G261" s="878"/>
      <c r="H261" s="878"/>
      <c r="I261" s="878"/>
      <c r="J261" s="878"/>
      <c r="K261" s="878"/>
      <c r="L261" s="915"/>
    </row>
    <row r="262" spans="1:58" ht="191.25" customHeight="1" x14ac:dyDescent="0.2">
      <c r="A262" s="932"/>
      <c r="B262" s="1149"/>
      <c r="C262" s="93" t="s">
        <v>342</v>
      </c>
      <c r="D262" s="659">
        <v>2021</v>
      </c>
      <c r="E262" s="467" t="s">
        <v>104</v>
      </c>
      <c r="F262" s="659" t="s">
        <v>13</v>
      </c>
      <c r="G262" s="199">
        <v>9</v>
      </c>
      <c r="H262" s="200"/>
      <c r="I262" s="200"/>
      <c r="J262" s="200"/>
      <c r="K262" s="200"/>
      <c r="L262" s="659" t="s">
        <v>23</v>
      </c>
    </row>
    <row r="263" spans="1:58" ht="272.25" customHeight="1" x14ac:dyDescent="0.2">
      <c r="A263" s="932"/>
      <c r="B263" s="1149"/>
      <c r="C263" s="437" t="s">
        <v>543</v>
      </c>
      <c r="D263" s="201">
        <v>2021</v>
      </c>
      <c r="E263" s="464" t="s">
        <v>104</v>
      </c>
      <c r="F263" s="661" t="s">
        <v>13</v>
      </c>
      <c r="G263" s="202">
        <v>173</v>
      </c>
      <c r="H263" s="202"/>
      <c r="I263" s="202"/>
      <c r="J263" s="202"/>
      <c r="K263" s="202"/>
      <c r="L263" s="195" t="s">
        <v>24</v>
      </c>
    </row>
    <row r="264" spans="1:58" ht="119.25" customHeight="1" x14ac:dyDescent="0.2">
      <c r="A264" s="932"/>
      <c r="B264" s="1149"/>
      <c r="C264" s="203" t="s">
        <v>343</v>
      </c>
      <c r="D264" s="653">
        <v>2021</v>
      </c>
      <c r="E264" s="465" t="s">
        <v>104</v>
      </c>
      <c r="F264" s="651" t="s">
        <v>13</v>
      </c>
      <c r="G264" s="650">
        <v>5</v>
      </c>
      <c r="H264" s="650"/>
      <c r="I264" s="650"/>
      <c r="J264" s="650"/>
      <c r="K264" s="650"/>
      <c r="L264" s="651" t="s">
        <v>105</v>
      </c>
    </row>
    <row r="265" spans="1:58" s="136" customFormat="1" ht="38.25" customHeight="1" x14ac:dyDescent="0.2">
      <c r="A265" s="932"/>
      <c r="B265" s="633" t="s">
        <v>323</v>
      </c>
      <c r="C265" s="205"/>
      <c r="D265" s="204"/>
      <c r="E265" s="206"/>
      <c r="F265" s="204"/>
      <c r="G265" s="207">
        <f>G264+G263+G262+G260+G259+G258</f>
        <v>452.3</v>
      </c>
      <c r="H265" s="207">
        <f t="shared" ref="H265:K265" si="12">H264+H263+H262+H260+H259+H258</f>
        <v>0</v>
      </c>
      <c r="I265" s="207">
        <f t="shared" si="12"/>
        <v>0</v>
      </c>
      <c r="J265" s="207">
        <f t="shared" si="12"/>
        <v>0</v>
      </c>
      <c r="K265" s="207">
        <f t="shared" si="12"/>
        <v>0</v>
      </c>
      <c r="L265" s="208"/>
      <c r="M265" s="387"/>
      <c r="Y265" s="137"/>
      <c r="Z265" s="137"/>
      <c r="AA265" s="137"/>
      <c r="AB265" s="137"/>
      <c r="AC265" s="137"/>
      <c r="AD265" s="137"/>
      <c r="AE265" s="137"/>
      <c r="AF265" s="137"/>
      <c r="AG265" s="137"/>
      <c r="AH265" s="137"/>
      <c r="AI265" s="137"/>
      <c r="AJ265" s="137"/>
      <c r="AK265" s="137"/>
      <c r="AL265" s="137"/>
      <c r="AM265" s="137"/>
      <c r="AN265" s="137"/>
      <c r="AO265" s="137"/>
      <c r="AP265" s="137"/>
      <c r="AQ265" s="137"/>
      <c r="AR265" s="137"/>
      <c r="AS265" s="137"/>
      <c r="AT265" s="137"/>
      <c r="AU265" s="137"/>
      <c r="AV265" s="137"/>
      <c r="AW265" s="137"/>
      <c r="AX265" s="137"/>
      <c r="AY265" s="137"/>
      <c r="AZ265" s="137"/>
      <c r="BA265" s="137"/>
      <c r="BB265" s="137"/>
      <c r="BC265" s="137"/>
      <c r="BD265" s="137"/>
      <c r="BE265" s="137"/>
      <c r="BF265" s="137"/>
    </row>
    <row r="266" spans="1:58" ht="48.75" customHeight="1" x14ac:dyDescent="0.2">
      <c r="A266" s="932"/>
      <c r="B266" s="939" t="s">
        <v>395</v>
      </c>
      <c r="C266" s="940"/>
      <c r="D266" s="940"/>
      <c r="E266" s="940"/>
      <c r="F266" s="940"/>
      <c r="G266" s="940"/>
      <c r="H266" s="940"/>
      <c r="I266" s="940"/>
      <c r="J266" s="940"/>
      <c r="K266" s="940"/>
      <c r="L266" s="940"/>
    </row>
    <row r="267" spans="1:58" ht="409.5" customHeight="1" x14ac:dyDescent="0.2">
      <c r="A267" s="932"/>
      <c r="B267" s="941" t="s">
        <v>347</v>
      </c>
      <c r="C267" s="926" t="s">
        <v>312</v>
      </c>
      <c r="D267" s="900" t="s">
        <v>10</v>
      </c>
      <c r="E267" s="927" t="s">
        <v>521</v>
      </c>
      <c r="F267" s="907" t="s">
        <v>109</v>
      </c>
      <c r="G267" s="944"/>
      <c r="H267" s="910"/>
      <c r="I267" s="910"/>
      <c r="J267" s="910"/>
      <c r="K267" s="910"/>
      <c r="L267" s="925" t="s">
        <v>313</v>
      </c>
    </row>
    <row r="268" spans="1:58" ht="27" customHeight="1" x14ac:dyDescent="0.2">
      <c r="A268" s="932"/>
      <c r="B268" s="941"/>
      <c r="C268" s="926"/>
      <c r="D268" s="900"/>
      <c r="E268" s="927"/>
      <c r="F268" s="907"/>
      <c r="G268" s="944"/>
      <c r="H268" s="910"/>
      <c r="I268" s="910"/>
      <c r="J268" s="910"/>
      <c r="K268" s="910"/>
      <c r="L268" s="925"/>
    </row>
    <row r="269" spans="1:58" ht="289.5" customHeight="1" x14ac:dyDescent="0.2">
      <c r="A269" s="932"/>
      <c r="B269" s="942"/>
      <c r="C269" s="926" t="s">
        <v>336</v>
      </c>
      <c r="D269" s="900" t="s">
        <v>10</v>
      </c>
      <c r="E269" s="1147" t="s">
        <v>521</v>
      </c>
      <c r="F269" s="907" t="s">
        <v>109</v>
      </c>
      <c r="G269" s="910"/>
      <c r="H269" s="910"/>
      <c r="I269" s="910"/>
      <c r="J269" s="910"/>
      <c r="K269" s="910"/>
      <c r="L269" s="925" t="s">
        <v>314</v>
      </c>
    </row>
    <row r="270" spans="1:58" ht="275.25" customHeight="1" x14ac:dyDescent="0.2">
      <c r="A270" s="932"/>
      <c r="B270" s="942"/>
      <c r="C270" s="926"/>
      <c r="D270" s="900"/>
      <c r="E270" s="1147"/>
      <c r="F270" s="907"/>
      <c r="G270" s="910"/>
      <c r="H270" s="910"/>
      <c r="I270" s="910"/>
      <c r="J270" s="910"/>
      <c r="K270" s="910"/>
      <c r="L270" s="925"/>
    </row>
    <row r="271" spans="1:58" ht="357.75" customHeight="1" x14ac:dyDescent="0.2">
      <c r="A271" s="932"/>
      <c r="B271" s="942"/>
      <c r="C271" s="664" t="s">
        <v>348</v>
      </c>
      <c r="D271" s="659" t="s">
        <v>10</v>
      </c>
      <c r="E271" s="665" t="s">
        <v>327</v>
      </c>
      <c r="F271" s="663" t="s">
        <v>13</v>
      </c>
      <c r="G271" s="159">
        <v>2</v>
      </c>
      <c r="H271" s="159">
        <v>2</v>
      </c>
      <c r="I271" s="159">
        <v>2</v>
      </c>
      <c r="J271" s="159">
        <v>2.2000000000000002</v>
      </c>
      <c r="K271" s="159">
        <v>2.4</v>
      </c>
      <c r="L271" s="663" t="s">
        <v>315</v>
      </c>
    </row>
    <row r="272" spans="1:58" ht="409.5" customHeight="1" x14ac:dyDescent="0.2">
      <c r="A272" s="932"/>
      <c r="B272" s="942"/>
      <c r="C272" s="926" t="s">
        <v>322</v>
      </c>
      <c r="D272" s="900" t="s">
        <v>10</v>
      </c>
      <c r="E272" s="1147" t="s">
        <v>522</v>
      </c>
      <c r="F272" s="925" t="s">
        <v>109</v>
      </c>
      <c r="G272" s="910"/>
      <c r="H272" s="910"/>
      <c r="I272" s="910"/>
      <c r="J272" s="910"/>
      <c r="K272" s="910"/>
      <c r="L272" s="912" t="s">
        <v>316</v>
      </c>
    </row>
    <row r="273" spans="1:12" ht="203.25" customHeight="1" x14ac:dyDescent="0.2">
      <c r="A273" s="932"/>
      <c r="B273" s="942"/>
      <c r="C273" s="926"/>
      <c r="D273" s="900"/>
      <c r="E273" s="1147"/>
      <c r="F273" s="925"/>
      <c r="G273" s="910"/>
      <c r="H273" s="910"/>
      <c r="I273" s="910"/>
      <c r="J273" s="910"/>
      <c r="K273" s="910"/>
      <c r="L273" s="912"/>
    </row>
    <row r="274" spans="1:12" ht="294" customHeight="1" x14ac:dyDescent="0.2">
      <c r="A274" s="932"/>
      <c r="B274" s="662"/>
      <c r="C274" s="658" t="s">
        <v>311</v>
      </c>
      <c r="D274" s="659" t="s">
        <v>10</v>
      </c>
      <c r="E274" s="231" t="s">
        <v>327</v>
      </c>
      <c r="F274" s="660" t="s">
        <v>109</v>
      </c>
      <c r="G274" s="654"/>
      <c r="H274" s="654"/>
      <c r="I274" s="654"/>
      <c r="J274" s="654"/>
      <c r="K274" s="654"/>
      <c r="L274" s="163" t="s">
        <v>324</v>
      </c>
    </row>
    <row r="275" spans="1:12" ht="396.75" customHeight="1" x14ac:dyDescent="0.2">
      <c r="A275" s="932"/>
      <c r="B275" s="916" t="s">
        <v>321</v>
      </c>
      <c r="C275" s="891" t="s">
        <v>328</v>
      </c>
      <c r="D275" s="893" t="s">
        <v>10</v>
      </c>
      <c r="E275" s="1145" t="s">
        <v>523</v>
      </c>
      <c r="F275" s="897" t="s">
        <v>109</v>
      </c>
      <c r="G275" s="881"/>
      <c r="H275" s="881"/>
      <c r="I275" s="881"/>
      <c r="J275" s="881"/>
      <c r="K275" s="881"/>
      <c r="L275" s="908" t="s">
        <v>317</v>
      </c>
    </row>
    <row r="276" spans="1:12" ht="269.25" customHeight="1" x14ac:dyDescent="0.2">
      <c r="A276" s="932"/>
      <c r="B276" s="917"/>
      <c r="C276" s="918"/>
      <c r="D276" s="919"/>
      <c r="E276" s="1146"/>
      <c r="F276" s="922"/>
      <c r="G276" s="923"/>
      <c r="H276" s="923"/>
      <c r="I276" s="923"/>
      <c r="J276" s="923"/>
      <c r="K276" s="923"/>
      <c r="L276" s="909"/>
    </row>
    <row r="277" spans="1:12" ht="409.5" customHeight="1" x14ac:dyDescent="0.2">
      <c r="A277" s="932"/>
      <c r="B277" s="901"/>
      <c r="C277" s="905" t="s">
        <v>414</v>
      </c>
      <c r="D277" s="900" t="s">
        <v>10</v>
      </c>
      <c r="E277" s="1144" t="s">
        <v>524</v>
      </c>
      <c r="F277" s="907" t="s">
        <v>109</v>
      </c>
      <c r="G277" s="878"/>
      <c r="H277" s="878"/>
      <c r="I277" s="878"/>
      <c r="J277" s="878"/>
      <c r="K277" s="878"/>
      <c r="L277" s="900" t="s">
        <v>396</v>
      </c>
    </row>
    <row r="278" spans="1:12" ht="408.75" customHeight="1" x14ac:dyDescent="0.2">
      <c r="A278" s="932"/>
      <c r="B278" s="902"/>
      <c r="C278" s="905"/>
      <c r="D278" s="900"/>
      <c r="E278" s="1144"/>
      <c r="F278" s="907"/>
      <c r="G278" s="878"/>
      <c r="H278" s="878"/>
      <c r="I278" s="878"/>
      <c r="J278" s="878"/>
      <c r="K278" s="878"/>
      <c r="L278" s="900"/>
    </row>
    <row r="279" spans="1:12" ht="353.25" customHeight="1" x14ac:dyDescent="0.2">
      <c r="A279" s="932"/>
      <c r="B279" s="635"/>
      <c r="C279" s="658" t="s">
        <v>329</v>
      </c>
      <c r="D279" s="659" t="s">
        <v>10</v>
      </c>
      <c r="E279" s="213" t="s">
        <v>516</v>
      </c>
      <c r="F279" s="660" t="s">
        <v>109</v>
      </c>
      <c r="G279" s="654"/>
      <c r="H279" s="654"/>
      <c r="I279" s="654"/>
      <c r="J279" s="654"/>
      <c r="K279" s="654"/>
      <c r="L279" s="660" t="s">
        <v>326</v>
      </c>
    </row>
    <row r="280" spans="1:12" ht="339.75" customHeight="1" x14ac:dyDescent="0.2">
      <c r="A280" s="932"/>
      <c r="B280" s="635"/>
      <c r="C280" s="658" t="s">
        <v>330</v>
      </c>
      <c r="D280" s="659" t="s">
        <v>10</v>
      </c>
      <c r="E280" s="213" t="s">
        <v>516</v>
      </c>
      <c r="F280" s="660" t="s">
        <v>109</v>
      </c>
      <c r="G280" s="654"/>
      <c r="H280" s="654"/>
      <c r="I280" s="654"/>
      <c r="J280" s="654"/>
      <c r="K280" s="654"/>
      <c r="L280" s="655" t="s">
        <v>325</v>
      </c>
    </row>
    <row r="281" spans="1:12" ht="408" customHeight="1" x14ac:dyDescent="0.2">
      <c r="A281" s="932"/>
      <c r="B281" s="901"/>
      <c r="C281" s="905" t="s">
        <v>331</v>
      </c>
      <c r="D281" s="900" t="s">
        <v>10</v>
      </c>
      <c r="E281" s="1143" t="s">
        <v>525</v>
      </c>
      <c r="F281" s="907" t="s">
        <v>109</v>
      </c>
      <c r="G281" s="878"/>
      <c r="H281" s="878"/>
      <c r="I281" s="878"/>
      <c r="J281" s="878"/>
      <c r="K281" s="878"/>
      <c r="L281" s="915" t="s">
        <v>320</v>
      </c>
    </row>
    <row r="282" spans="1:12" ht="408.75" customHeight="1" x14ac:dyDescent="0.2">
      <c r="A282" s="932"/>
      <c r="B282" s="902"/>
      <c r="C282" s="905"/>
      <c r="D282" s="900"/>
      <c r="E282" s="1143"/>
      <c r="F282" s="907"/>
      <c r="G282" s="878"/>
      <c r="H282" s="878"/>
      <c r="I282" s="878"/>
      <c r="J282" s="878"/>
      <c r="K282" s="878"/>
      <c r="L282" s="915"/>
    </row>
    <row r="283" spans="1:12" ht="381" customHeight="1" x14ac:dyDescent="0.2">
      <c r="A283" s="932"/>
      <c r="B283" s="901"/>
      <c r="C283" s="905" t="s">
        <v>332</v>
      </c>
      <c r="D283" s="900" t="s">
        <v>10</v>
      </c>
      <c r="E283" s="906" t="s">
        <v>521</v>
      </c>
      <c r="F283" s="907" t="s">
        <v>109</v>
      </c>
      <c r="G283" s="878"/>
      <c r="H283" s="878"/>
      <c r="I283" s="878"/>
      <c r="J283" s="878"/>
      <c r="K283" s="878"/>
      <c r="L283" s="877" t="s">
        <v>319</v>
      </c>
    </row>
    <row r="284" spans="1:12" ht="114.75" customHeight="1" x14ac:dyDescent="0.2">
      <c r="A284" s="932"/>
      <c r="B284" s="902"/>
      <c r="C284" s="905"/>
      <c r="D284" s="900"/>
      <c r="E284" s="906"/>
      <c r="F284" s="907"/>
      <c r="G284" s="878"/>
      <c r="H284" s="878"/>
      <c r="I284" s="878"/>
      <c r="J284" s="878"/>
      <c r="K284" s="878"/>
      <c r="L284" s="877"/>
    </row>
    <row r="285" spans="1:12" ht="310.5" customHeight="1" x14ac:dyDescent="0.2">
      <c r="A285" s="932"/>
      <c r="B285" s="901"/>
      <c r="C285" s="891" t="s">
        <v>333</v>
      </c>
      <c r="D285" s="893" t="s">
        <v>10</v>
      </c>
      <c r="E285" s="1141" t="s">
        <v>526</v>
      </c>
      <c r="F285" s="897" t="s">
        <v>109</v>
      </c>
      <c r="G285" s="881"/>
      <c r="H285" s="881"/>
      <c r="I285" s="881"/>
      <c r="J285" s="881"/>
      <c r="K285" s="881"/>
      <c r="L285" s="885" t="s">
        <v>318</v>
      </c>
    </row>
    <row r="286" spans="1:12" ht="114" customHeight="1" x14ac:dyDescent="0.2">
      <c r="A286" s="932"/>
      <c r="B286" s="902"/>
      <c r="C286" s="892"/>
      <c r="D286" s="894"/>
      <c r="E286" s="1142"/>
      <c r="F286" s="898"/>
      <c r="G286" s="882"/>
      <c r="H286" s="882"/>
      <c r="I286" s="882"/>
      <c r="J286" s="882"/>
      <c r="K286" s="882"/>
      <c r="L286" s="886"/>
    </row>
    <row r="287" spans="1:12" ht="319.5" customHeight="1" x14ac:dyDescent="0.2">
      <c r="A287" s="932"/>
      <c r="B287" s="635"/>
      <c r="C287" s="658" t="s">
        <v>334</v>
      </c>
      <c r="D287" s="659" t="s">
        <v>10</v>
      </c>
      <c r="E287" s="665" t="s">
        <v>516</v>
      </c>
      <c r="F287" s="660" t="s">
        <v>109</v>
      </c>
      <c r="G287" s="654"/>
      <c r="H287" s="654"/>
      <c r="I287" s="654"/>
      <c r="J287" s="654"/>
      <c r="K287" s="654"/>
      <c r="L287" s="655" t="s">
        <v>318</v>
      </c>
    </row>
    <row r="288" spans="1:12" ht="409.5" customHeight="1" x14ac:dyDescent="0.2">
      <c r="A288" s="932"/>
      <c r="B288" s="636"/>
      <c r="C288" s="891" t="s">
        <v>335</v>
      </c>
      <c r="D288" s="893" t="s">
        <v>10</v>
      </c>
      <c r="E288" s="895" t="s">
        <v>527</v>
      </c>
      <c r="F288" s="897" t="s">
        <v>109</v>
      </c>
      <c r="G288" s="881"/>
      <c r="H288" s="881"/>
      <c r="I288" s="881"/>
      <c r="J288" s="881"/>
      <c r="K288" s="881"/>
      <c r="L288" s="885" t="s">
        <v>384</v>
      </c>
    </row>
    <row r="289" spans="1:19" ht="123.75" customHeight="1" x14ac:dyDescent="0.2">
      <c r="A289" s="932"/>
      <c r="B289" s="637"/>
      <c r="C289" s="892"/>
      <c r="D289" s="894"/>
      <c r="E289" s="896"/>
      <c r="F289" s="898"/>
      <c r="G289" s="882"/>
      <c r="H289" s="882"/>
      <c r="I289" s="882"/>
      <c r="J289" s="882"/>
      <c r="K289" s="882"/>
      <c r="L289" s="886"/>
    </row>
    <row r="290" spans="1:19" ht="301.5" customHeight="1" x14ac:dyDescent="0.2">
      <c r="A290" s="932"/>
      <c r="B290" s="635"/>
      <c r="C290" s="658" t="s">
        <v>415</v>
      </c>
      <c r="D290" s="659" t="s">
        <v>10</v>
      </c>
      <c r="E290" s="647" t="s">
        <v>528</v>
      </c>
      <c r="F290" s="660" t="s">
        <v>109</v>
      </c>
      <c r="G290" s="654"/>
      <c r="H290" s="654"/>
      <c r="I290" s="654"/>
      <c r="J290" s="654"/>
      <c r="K290" s="654"/>
      <c r="L290" s="655" t="s">
        <v>356</v>
      </c>
    </row>
    <row r="291" spans="1:19" ht="60.75" customHeight="1" x14ac:dyDescent="0.4">
      <c r="A291" s="932"/>
      <c r="B291" s="638" t="s">
        <v>25</v>
      </c>
      <c r="C291" s="169"/>
      <c r="D291" s="170"/>
      <c r="E291" s="171"/>
      <c r="F291" s="172"/>
      <c r="G291" s="409">
        <f>G290+G288+G287+G285+G283+G281+G280+G279+G277+G275+G274+G272+G271+G269+G267</f>
        <v>2</v>
      </c>
      <c r="H291" s="409">
        <f>H290+H288+H287+H285+H283+H281+H280+H279+H277+H275+H274+H272+H271+H269+H267</f>
        <v>2</v>
      </c>
      <c r="I291" s="409">
        <f>I290+I288+I287+I285+I283+I281+I280+I279+I277+I275+I274+I272+I271+I269+I267</f>
        <v>2</v>
      </c>
      <c r="J291" s="409">
        <f>J290+J288+J287+J285+J283+J281+J280+J279+J277+J275+J274+J272+J271+J269+J267</f>
        <v>2.2000000000000002</v>
      </c>
      <c r="K291" s="409">
        <f>K290+K288+K287+K285+K283+K281+K280+K279+K277+K275+K274+K272+K271+K269+K267</f>
        <v>2.4</v>
      </c>
      <c r="L291" s="173"/>
      <c r="M291" s="390"/>
      <c r="N291" s="130"/>
      <c r="O291" s="130"/>
      <c r="P291" s="130"/>
      <c r="Q291" s="130"/>
      <c r="R291" s="130"/>
    </row>
    <row r="292" spans="1:19" ht="66" customHeight="1" x14ac:dyDescent="0.4">
      <c r="A292" s="933"/>
      <c r="B292" s="639" t="s">
        <v>489</v>
      </c>
      <c r="C292" s="557"/>
      <c r="D292" s="170"/>
      <c r="E292" s="171"/>
      <c r="F292" s="172"/>
      <c r="G292" s="632">
        <f>G34+G41+G51+G63+G69+G74+G104+G122+G141+G170+G176+G185+G229+G240+G253+G265+G291</f>
        <v>921459.7999999997</v>
      </c>
      <c r="H292" s="632">
        <f>H34+H41+H51+H63+H69+H74+H104+H122+H141+H170+H176+H185+H229+H240+H253+H265+H291</f>
        <v>1089744.3000000003</v>
      </c>
      <c r="I292" s="632">
        <f>I34+I41+I51+I63+I69+I74+I104+I122+I141+I170+I176+I185+I229+I240+I253+I265+I291</f>
        <v>985167.49999999977</v>
      </c>
      <c r="J292" s="632">
        <f>J34+J41+J51+J63+J69+J74+J104+J122+J141+J170+J176+J185+J229+J240+J253+J265+J291</f>
        <v>980625.00000000023</v>
      </c>
      <c r="K292" s="632">
        <f>K34+K41+K51+K63+K69+K74+K104+K122+K141+K170+K176+K185+K229+K240+K253+K265+K291</f>
        <v>771371.57600000012</v>
      </c>
      <c r="L292" s="610"/>
      <c r="M292" s="421"/>
      <c r="N292" s="10"/>
      <c r="O292" s="10"/>
      <c r="P292" s="10"/>
      <c r="Q292" s="10"/>
      <c r="R292" s="35"/>
      <c r="S292" s="10"/>
    </row>
    <row r="293" spans="1:19" ht="115.5" customHeight="1" x14ac:dyDescent="0.4">
      <c r="A293" s="707"/>
      <c r="B293" s="887" t="s">
        <v>359</v>
      </c>
      <c r="C293" s="887"/>
      <c r="D293" s="139"/>
      <c r="E293" s="140"/>
      <c r="F293" s="141"/>
      <c r="G293" s="705"/>
      <c r="H293" s="258" t="s">
        <v>407</v>
      </c>
      <c r="I293" s="258"/>
      <c r="J293" s="705"/>
      <c r="K293" s="109"/>
      <c r="L293" s="108"/>
      <c r="M293" s="34"/>
      <c r="N293" s="34"/>
      <c r="O293" s="34"/>
      <c r="P293" s="34"/>
      <c r="Q293" s="34"/>
    </row>
    <row r="294" spans="1:19" ht="25.5" customHeight="1" x14ac:dyDescent="0.45">
      <c r="A294" s="707"/>
      <c r="B294" s="143"/>
      <c r="C294" s="144"/>
      <c r="D294" s="145"/>
      <c r="E294" s="140"/>
      <c r="F294" s="141"/>
      <c r="G294" s="146"/>
      <c r="H294" s="146"/>
      <c r="I294" s="146"/>
      <c r="J294" s="146"/>
      <c r="K294" s="107"/>
      <c r="L294" s="108"/>
      <c r="O294" s="413"/>
    </row>
    <row r="295" spans="1:19" ht="127.5" customHeight="1" x14ac:dyDescent="0.55000000000000004">
      <c r="A295" s="111"/>
      <c r="B295" s="888" t="s">
        <v>482</v>
      </c>
      <c r="C295" s="888"/>
      <c r="D295" s="376"/>
      <c r="E295" s="147"/>
      <c r="F295" s="148"/>
      <c r="G295" s="889" t="s">
        <v>617</v>
      </c>
      <c r="H295" s="890"/>
      <c r="I295" s="890"/>
      <c r="J295" s="890"/>
      <c r="K295" s="112"/>
      <c r="L295" s="110"/>
      <c r="M295" s="408"/>
      <c r="O295" s="415"/>
    </row>
    <row r="296" spans="1:19" ht="25.5" customHeight="1" x14ac:dyDescent="0.3">
      <c r="A296" s="703"/>
      <c r="B296" s="15"/>
      <c r="C296" s="16"/>
      <c r="D296" s="16"/>
      <c r="E296" s="21"/>
      <c r="F296" s="18" t="s">
        <v>615</v>
      </c>
      <c r="G296" s="559">
        <f>G12+G14+G16+G19+G20+G22+G25+G26+G27+G28+G36+G37+G38+G39+G40+G43+G44+G46+G47+G48+G49+G50+G60+G61+G62+G65+G67+G76+G78+G84+G89+G98+G106+G116+G120+G166+G172+G178+G183+G190+G194+G225+G239+G242+G17+G18+G24+G45+G271+G189+G57+G175+G203+G221+G258+G259+G260+G262+G263+G264+G29+G30+G31</f>
        <v>131612.19999999998</v>
      </c>
      <c r="H296" s="559">
        <f>H12+H14+H16+H19+H20+H22+H25+H26+H27+H28+H36+H37+H38+H39+H40+H43+H44+H46+H47+H48+H49+H50+H60+H61+H62+H65+H67+H76+H78+H84+H89+H98+H106+H116+H120+H166+H172+H178+H183+H190+H194+H225+H239+H242+H17+H18+H24+H45+H271+H189+H57+H175+H203+H221+H258+H259+H260+H262+H263+H264+H29+H30+H31+H21+H33+H115+H199+H252+H243</f>
        <v>316619.49999999994</v>
      </c>
      <c r="I296" s="559">
        <f>I12+I14+I16+I19+I20+I22+I25+I26+I27+I28+I36+I37+I38+I39+I40+I43+I44+I46+I47+I48+I49+I50+I60+I61+I62+I65+I67+I76+I78+I84+I89+I98+I106+I116+I120+I166+I172+I178+I183+I190+I194+I225+I239+I242+I17+I18+I24+I45+I271+I189+I57+I175+I203+I221+I258+I259+I260+I262+I263+I264+I29+I30+I31+I21+I33+I115+I199+I252</f>
        <v>400122.29999999993</v>
      </c>
      <c r="J296" s="559">
        <f>J12+J14+J16+J19+J20+J22+J25+J26+J27+J28+J36+J37+J38+J39+J40+J43+J44+J46+J47+J48+J49+J50+J60+J61+J62+J65+J67+J76+J78+J84+J89+J98+J106+J116+J120+J166+J172+J178+J183+J190+J194+J225+J239+J242+J17+J18+J24+J45+J271+J189+J99</f>
        <v>175439.3</v>
      </c>
      <c r="K296" s="559">
        <f>K12+K14+K16+K19+K20+K22+K25+K26+K27+K28+K36+K37+K38+K39+K40+K43+K44+K46+K47+K48+K49+K50+K60+K61+K62+K65+K67+K76+K78+K84+K89+K98+K106+K116+K120+K166+K172+K178+K183+K190+K194+K225+K239+K242+K17+K18+K24+K45+K271+K189+K99</f>
        <v>188316.076</v>
      </c>
      <c r="L296" s="630">
        <f>G296+H296+I296+J296+K296</f>
        <v>1212109.3759999997</v>
      </c>
    </row>
    <row r="297" spans="1:19" ht="24" customHeight="1" x14ac:dyDescent="0.3">
      <c r="A297" s="3"/>
      <c r="B297" s="28"/>
      <c r="C297" s="3"/>
      <c r="D297" s="3"/>
      <c r="E297" s="19"/>
      <c r="F297" s="631" t="s">
        <v>616</v>
      </c>
      <c r="G297" s="629">
        <f>G53+G54+G55+G56+G68+G72+G73+G182+G197+G198+G204+G222+G223+G224+G79+G174+G179+G227</f>
        <v>789847.6</v>
      </c>
      <c r="H297" s="629">
        <f>H53+H54+H55+H56+H68+H72+H73+H182+H197+H198+H204+H222+H223+H224+H79+H174+H179+H227</f>
        <v>773124.8</v>
      </c>
      <c r="I297" s="629">
        <f>I53+I54+I55+I56+I68+I72+I73+I182+I197+I198+I204+I222+I223+I224+I79+I174+I179+I227</f>
        <v>585045.19999999995</v>
      </c>
      <c r="J297" s="629">
        <f>J53+J54+J55+J56+J68+J72+J73+J182+J197+J198+J204+J222+J223+J224+J228</f>
        <v>805185.70000000007</v>
      </c>
      <c r="K297" s="629">
        <f>K53+K54+K55+K56+K68+K72+K73+K182+K197+K198+K204+K222+K223+K224</f>
        <v>583055.5</v>
      </c>
      <c r="L297" s="630">
        <f>G297+H297+I297+J297+K297</f>
        <v>3536258.8</v>
      </c>
    </row>
    <row r="298" spans="1:19" ht="23.25" customHeight="1" x14ac:dyDescent="0.3">
      <c r="G298" s="627">
        <f>G296+G297</f>
        <v>921459.79999999993</v>
      </c>
      <c r="H298" s="627">
        <f t="shared" ref="H298:L298" si="13">H296+H297</f>
        <v>1089744.3</v>
      </c>
      <c r="I298" s="627">
        <f t="shared" si="13"/>
        <v>985167.49999999988</v>
      </c>
      <c r="J298" s="627">
        <f t="shared" si="13"/>
        <v>980625</v>
      </c>
      <c r="K298" s="627">
        <f>K296+K297</f>
        <v>771371.576</v>
      </c>
      <c r="L298" s="628">
        <f t="shared" si="13"/>
        <v>4748368.175999999</v>
      </c>
    </row>
    <row r="299" spans="1:19" ht="18.75" x14ac:dyDescent="0.3">
      <c r="B299" s="880"/>
      <c r="C299" s="880"/>
      <c r="D299" s="880"/>
      <c r="E299" s="880"/>
      <c r="F299" s="880"/>
      <c r="G299" s="880"/>
      <c r="H299" s="880"/>
      <c r="I299" s="880"/>
      <c r="J299" s="880"/>
      <c r="K299" s="880"/>
      <c r="L299" s="880"/>
    </row>
    <row r="300" spans="1:19" ht="18.75" customHeight="1" x14ac:dyDescent="0.3">
      <c r="B300" s="880"/>
      <c r="C300" s="880"/>
      <c r="D300" s="880"/>
      <c r="E300" s="880"/>
      <c r="F300" s="880"/>
      <c r="G300" s="880"/>
      <c r="H300" s="880"/>
      <c r="I300" s="880"/>
      <c r="J300" s="880"/>
      <c r="K300" s="880"/>
      <c r="L300" s="880"/>
    </row>
    <row r="301" spans="1:19" ht="18.75" customHeight="1" x14ac:dyDescent="0.2"/>
    <row r="303" spans="1:19" ht="18.75" x14ac:dyDescent="0.3">
      <c r="B303" s="30"/>
      <c r="C303" s="5"/>
      <c r="D303" s="5"/>
    </row>
    <row r="306" spans="2:2" x14ac:dyDescent="0.2">
      <c r="B306" s="31"/>
    </row>
    <row r="307" spans="2:2" x14ac:dyDescent="0.2">
      <c r="B307" s="31"/>
    </row>
    <row r="308" spans="2:2" x14ac:dyDescent="0.2">
      <c r="B308" s="31"/>
    </row>
  </sheetData>
  <sheetProtection selectLockedCells="1" selectUnlockedCells="1"/>
  <customSheetViews>
    <customSheetView guid="{7ACE5E4E-280C-42D6-9B8F-0F2A9BCD9FF7}" showPageBreaks="1" printArea="1" hiddenRows="1" topLeftCell="A16">
      <selection activeCell="A42" sqref="A42:L42"/>
      <rowBreaks count="59" manualBreakCount="59">
        <brk id="13" max="11" man="1"/>
        <brk id="24" max="11" man="1"/>
        <brk id="29"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6" max="11" man="1"/>
        <brk id="122" max="11" man="1"/>
        <brk id="126" max="11" man="1"/>
        <brk id="133" max="11" man="1"/>
        <brk id="137" max="11" man="1"/>
        <brk id="141" max="11" man="1"/>
        <brk id="145" max="11" man="1"/>
        <brk id="154" max="11" man="1"/>
        <brk id="157" max="11" man="1"/>
        <brk id="160" max="11" man="1"/>
        <brk id="164" max="11" man="1"/>
        <brk id="170" max="11" man="1"/>
        <brk id="176" max="11" man="1"/>
        <brk id="188" max="11" man="1"/>
        <brk id="191" max="11" man="1"/>
        <brk id="194" max="11" man="1"/>
        <brk id="197" max="11" man="1"/>
        <brk id="200" max="11" man="1"/>
        <brk id="203" max="11" man="1"/>
        <brk id="206" max="11" man="1"/>
        <brk id="210" max="11" man="1"/>
        <brk id="214" max="11" man="1"/>
        <brk id="217" max="11" man="1"/>
        <brk id="221" max="11" man="1"/>
        <brk id="224" max="11" man="1"/>
        <brk id="229" max="11" man="1"/>
        <brk id="233" max="11" man="1"/>
        <brk id="237" max="11" man="1"/>
        <brk id="240" max="11" man="1"/>
        <brk id="246" max="11" man="1"/>
        <brk id="250" max="11" man="1"/>
        <brk id="255" max="11" man="1"/>
        <brk id="259" max="11" man="1"/>
        <brk id="262" max="11" man="1"/>
        <brk id="268" max="11" man="1"/>
        <brk id="271" max="11" man="1"/>
        <brk id="274" max="11" man="1"/>
        <brk id="276" max="11" man="1"/>
        <brk id="278" max="11" man="1"/>
        <brk id="280" max="11" man="1"/>
        <brk id="282" max="11" man="1"/>
        <brk id="286" max="11" man="1"/>
        <brk id="289" max="11" man="1"/>
      </rowBreaks>
      <colBreaks count="1" manualBreakCount="1">
        <brk id="12" max="1048575" man="1"/>
      </colBreak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customSheetView>
  </customSheetViews>
  <mergeCells count="361">
    <mergeCell ref="L7:L9"/>
    <mergeCell ref="G8:G9"/>
    <mergeCell ref="H8:H9"/>
    <mergeCell ref="I8:I9"/>
    <mergeCell ref="J8:J9"/>
    <mergeCell ref="K8:K9"/>
    <mergeCell ref="C4:L4"/>
    <mergeCell ref="C5:L5"/>
    <mergeCell ref="A6:C6"/>
    <mergeCell ref="A7:A9"/>
    <mergeCell ref="B7:B9"/>
    <mergeCell ref="C7:C9"/>
    <mergeCell ref="D7:D9"/>
    <mergeCell ref="E7:E9"/>
    <mergeCell ref="F7:F9"/>
    <mergeCell ref="G7:K7"/>
    <mergeCell ref="A11:L11"/>
    <mergeCell ref="A14:A15"/>
    <mergeCell ref="B14:B15"/>
    <mergeCell ref="C14:C15"/>
    <mergeCell ref="D14:D15"/>
    <mergeCell ref="E14:E15"/>
    <mergeCell ref="F14:F15"/>
    <mergeCell ref="G14:G15"/>
    <mergeCell ref="H14:H15"/>
    <mergeCell ref="I14:I15"/>
    <mergeCell ref="J14:J15"/>
    <mergeCell ref="K14:K15"/>
    <mergeCell ref="L14:L15"/>
    <mergeCell ref="A42:L42"/>
    <mergeCell ref="I22:I23"/>
    <mergeCell ref="J22:J23"/>
    <mergeCell ref="K22:K23"/>
    <mergeCell ref="L22:L23"/>
    <mergeCell ref="D31:D32"/>
    <mergeCell ref="E31:E32"/>
    <mergeCell ref="F31:F32"/>
    <mergeCell ref="L31:L33"/>
    <mergeCell ref="B22:B23"/>
    <mergeCell ref="C22:C23"/>
    <mergeCell ref="D22:D23"/>
    <mergeCell ref="E22:E23"/>
    <mergeCell ref="F22:F23"/>
    <mergeCell ref="G22:G23"/>
    <mergeCell ref="H22:H23"/>
    <mergeCell ref="A35:L35"/>
    <mergeCell ref="A36:A41"/>
    <mergeCell ref="B36:B39"/>
    <mergeCell ref="L36:L39"/>
    <mergeCell ref="B41:F41"/>
    <mergeCell ref="A43:A51"/>
    <mergeCell ref="B43:B46"/>
    <mergeCell ref="L45:L46"/>
    <mergeCell ref="B48:B50"/>
    <mergeCell ref="A52:L52"/>
    <mergeCell ref="A53:A63"/>
    <mergeCell ref="B54:B56"/>
    <mergeCell ref="D57:D59"/>
    <mergeCell ref="E57:E59"/>
    <mergeCell ref="F57:F59"/>
    <mergeCell ref="A70:L70"/>
    <mergeCell ref="A71:A74"/>
    <mergeCell ref="B71:B73"/>
    <mergeCell ref="L71:L73"/>
    <mergeCell ref="B74:E74"/>
    <mergeCell ref="A75:L75"/>
    <mergeCell ref="L57:L59"/>
    <mergeCell ref="B63:E63"/>
    <mergeCell ref="B64:L64"/>
    <mergeCell ref="A65:A69"/>
    <mergeCell ref="B65:B68"/>
    <mergeCell ref="D65:D66"/>
    <mergeCell ref="E65:E66"/>
    <mergeCell ref="L65:L68"/>
    <mergeCell ref="B69:E69"/>
    <mergeCell ref="G76:G77"/>
    <mergeCell ref="H76:H77"/>
    <mergeCell ref="I76:I77"/>
    <mergeCell ref="J76:J77"/>
    <mergeCell ref="K76:K77"/>
    <mergeCell ref="L76:L77"/>
    <mergeCell ref="A76:A104"/>
    <mergeCell ref="B76:B77"/>
    <mergeCell ref="C76:C77"/>
    <mergeCell ref="D76:D77"/>
    <mergeCell ref="E76:E77"/>
    <mergeCell ref="F76:F77"/>
    <mergeCell ref="B78:B83"/>
    <mergeCell ref="E78:E83"/>
    <mergeCell ref="B100:B103"/>
    <mergeCell ref="L78:L83"/>
    <mergeCell ref="D79:D83"/>
    <mergeCell ref="F79:F83"/>
    <mergeCell ref="B84:B87"/>
    <mergeCell ref="D84:D103"/>
    <mergeCell ref="E84:E85"/>
    <mergeCell ref="F84:F97"/>
    <mergeCell ref="L84:L97"/>
    <mergeCell ref="B89:B90"/>
    <mergeCell ref="E89:E90"/>
    <mergeCell ref="L100:L103"/>
    <mergeCell ref="B104:E104"/>
    <mergeCell ref="A105:L105"/>
    <mergeCell ref="A106:A122"/>
    <mergeCell ref="B106:B114"/>
    <mergeCell ref="D106:D114"/>
    <mergeCell ref="E106:E114"/>
    <mergeCell ref="F106:F114"/>
    <mergeCell ref="L106:L114"/>
    <mergeCell ref="B117:B118"/>
    <mergeCell ref="A123:L123"/>
    <mergeCell ref="A124:A141"/>
    <mergeCell ref="B124:B125"/>
    <mergeCell ref="B129:B132"/>
    <mergeCell ref="B135:B137"/>
    <mergeCell ref="D135:D137"/>
    <mergeCell ref="E135:E137"/>
    <mergeCell ref="L135:L137"/>
    <mergeCell ref="B138:B140"/>
    <mergeCell ref="D138:D140"/>
    <mergeCell ref="G149:G150"/>
    <mergeCell ref="H149:H150"/>
    <mergeCell ref="I149:I150"/>
    <mergeCell ref="J149:J150"/>
    <mergeCell ref="K149:K150"/>
    <mergeCell ref="L149:L150"/>
    <mergeCell ref="E138:E140"/>
    <mergeCell ref="L138:L140"/>
    <mergeCell ref="A142:L142"/>
    <mergeCell ref="A143:A170"/>
    <mergeCell ref="B143:B146"/>
    <mergeCell ref="B148:B154"/>
    <mergeCell ref="C149:C150"/>
    <mergeCell ref="D149:D150"/>
    <mergeCell ref="E149:E150"/>
    <mergeCell ref="F149:F150"/>
    <mergeCell ref="K155:K156"/>
    <mergeCell ref="L155:L156"/>
    <mergeCell ref="B159:B160"/>
    <mergeCell ref="B155:B158"/>
    <mergeCell ref="C155:C156"/>
    <mergeCell ref="D155:D156"/>
    <mergeCell ref="E155:E156"/>
    <mergeCell ref="F155:F156"/>
    <mergeCell ref="J155:J156"/>
    <mergeCell ref="A171:L171"/>
    <mergeCell ref="A172:A176"/>
    <mergeCell ref="B173:B175"/>
    <mergeCell ref="C173:C175"/>
    <mergeCell ref="D173:D175"/>
    <mergeCell ref="E173:E175"/>
    <mergeCell ref="L173:L175"/>
    <mergeCell ref="G167:G168"/>
    <mergeCell ref="H167:H168"/>
    <mergeCell ref="I167:I168"/>
    <mergeCell ref="J167:J168"/>
    <mergeCell ref="K167:K168"/>
    <mergeCell ref="L167:L168"/>
    <mergeCell ref="G155:G156"/>
    <mergeCell ref="B161:B164"/>
    <mergeCell ref="B167:B168"/>
    <mergeCell ref="C167:C168"/>
    <mergeCell ref="D167:D168"/>
    <mergeCell ref="E167:E168"/>
    <mergeCell ref="F167:F168"/>
    <mergeCell ref="H155:H156"/>
    <mergeCell ref="I155:I156"/>
    <mergeCell ref="G183:G184"/>
    <mergeCell ref="H183:H184"/>
    <mergeCell ref="I183:I184"/>
    <mergeCell ref="J183:J184"/>
    <mergeCell ref="K183:K184"/>
    <mergeCell ref="L183:L184"/>
    <mergeCell ref="B177:L177"/>
    <mergeCell ref="A178:A185"/>
    <mergeCell ref="B178:B179"/>
    <mergeCell ref="L178:L179"/>
    <mergeCell ref="B180:B184"/>
    <mergeCell ref="L180:L181"/>
    <mergeCell ref="C183:C184"/>
    <mergeCell ref="D183:D184"/>
    <mergeCell ref="E183:E184"/>
    <mergeCell ref="F183:F184"/>
    <mergeCell ref="A186:L186"/>
    <mergeCell ref="A187:A229"/>
    <mergeCell ref="B187:B188"/>
    <mergeCell ref="B189:B190"/>
    <mergeCell ref="L189:L190"/>
    <mergeCell ref="B191:B193"/>
    <mergeCell ref="B196:B199"/>
    <mergeCell ref="L200:L202"/>
    <mergeCell ref="B205:B206"/>
    <mergeCell ref="B208:B212"/>
    <mergeCell ref="B216:B220"/>
    <mergeCell ref="B221:B227"/>
    <mergeCell ref="L221:L227"/>
    <mergeCell ref="A230:L230"/>
    <mergeCell ref="A231:A240"/>
    <mergeCell ref="B231:B232"/>
    <mergeCell ref="B233:B235"/>
    <mergeCell ref="C234:C235"/>
    <mergeCell ref="D234:D235"/>
    <mergeCell ref="E234:E235"/>
    <mergeCell ref="L234:L235"/>
    <mergeCell ref="B236:B239"/>
    <mergeCell ref="C236:C237"/>
    <mergeCell ref="D236:D237"/>
    <mergeCell ref="E236:E237"/>
    <mergeCell ref="F236:F237"/>
    <mergeCell ref="G236:G237"/>
    <mergeCell ref="H236:H237"/>
    <mergeCell ref="I236:I237"/>
    <mergeCell ref="J236:J237"/>
    <mergeCell ref="F234:F235"/>
    <mergeCell ref="G234:G235"/>
    <mergeCell ref="H234:H235"/>
    <mergeCell ref="I234:I235"/>
    <mergeCell ref="J234:J235"/>
    <mergeCell ref="K234:K235"/>
    <mergeCell ref="K236:K237"/>
    <mergeCell ref="L236:L237"/>
    <mergeCell ref="A241:L241"/>
    <mergeCell ref="A242:A253"/>
    <mergeCell ref="B242:B243"/>
    <mergeCell ref="E242:E243"/>
    <mergeCell ref="F242:F243"/>
    <mergeCell ref="L242:L243"/>
    <mergeCell ref="B244:B246"/>
    <mergeCell ref="E244:E245"/>
    <mergeCell ref="K248:K249"/>
    <mergeCell ref="L248:L249"/>
    <mergeCell ref="B250:B252"/>
    <mergeCell ref="L250:L251"/>
    <mergeCell ref="A254:L254"/>
    <mergeCell ref="A255:A256"/>
    <mergeCell ref="L255:L256"/>
    <mergeCell ref="L244:L246"/>
    <mergeCell ref="B248:B249"/>
    <mergeCell ref="C248:C249"/>
    <mergeCell ref="D248:D249"/>
    <mergeCell ref="E248:E249"/>
    <mergeCell ref="F248:F249"/>
    <mergeCell ref="G248:G249"/>
    <mergeCell ref="H248:H249"/>
    <mergeCell ref="I248:I249"/>
    <mergeCell ref="J248:J249"/>
    <mergeCell ref="A257:L257"/>
    <mergeCell ref="A258:A292"/>
    <mergeCell ref="B258:B264"/>
    <mergeCell ref="C260:C261"/>
    <mergeCell ref="D260:D261"/>
    <mergeCell ref="E260:E261"/>
    <mergeCell ref="F260:F261"/>
    <mergeCell ref="G260:G261"/>
    <mergeCell ref="H260:H261"/>
    <mergeCell ref="I260:I261"/>
    <mergeCell ref="J260:J261"/>
    <mergeCell ref="K260:K261"/>
    <mergeCell ref="L260:L261"/>
    <mergeCell ref="B266:L266"/>
    <mergeCell ref="B267:B273"/>
    <mergeCell ref="C267:C268"/>
    <mergeCell ref="D267:D268"/>
    <mergeCell ref="E267:E268"/>
    <mergeCell ref="F267:F268"/>
    <mergeCell ref="G267:G268"/>
    <mergeCell ref="L269:L270"/>
    <mergeCell ref="C272:C273"/>
    <mergeCell ref="D272:D273"/>
    <mergeCell ref="E272:E273"/>
    <mergeCell ref="H267:H268"/>
    <mergeCell ref="I267:I268"/>
    <mergeCell ref="J267:J268"/>
    <mergeCell ref="K267:K268"/>
    <mergeCell ref="L267:L268"/>
    <mergeCell ref="C269:C270"/>
    <mergeCell ref="D269:D270"/>
    <mergeCell ref="E269:E270"/>
    <mergeCell ref="F269:F270"/>
    <mergeCell ref="G269:G270"/>
    <mergeCell ref="B275:B276"/>
    <mergeCell ref="C275:C276"/>
    <mergeCell ref="D275:D276"/>
    <mergeCell ref="E275:E276"/>
    <mergeCell ref="F275:F276"/>
    <mergeCell ref="H269:H270"/>
    <mergeCell ref="I269:I270"/>
    <mergeCell ref="J269:J270"/>
    <mergeCell ref="K269:K270"/>
    <mergeCell ref="G275:G276"/>
    <mergeCell ref="H275:H276"/>
    <mergeCell ref="I275:I276"/>
    <mergeCell ref="J275:J276"/>
    <mergeCell ref="K275:K276"/>
    <mergeCell ref="F272:F273"/>
    <mergeCell ref="G272:G273"/>
    <mergeCell ref="L275:L276"/>
    <mergeCell ref="H272:H273"/>
    <mergeCell ref="I272:I273"/>
    <mergeCell ref="J272:J273"/>
    <mergeCell ref="K272:K273"/>
    <mergeCell ref="L272:L273"/>
    <mergeCell ref="B281:B282"/>
    <mergeCell ref="C281:C282"/>
    <mergeCell ref="D281:D282"/>
    <mergeCell ref="E281:E282"/>
    <mergeCell ref="F281:F282"/>
    <mergeCell ref="B277:B278"/>
    <mergeCell ref="C277:C278"/>
    <mergeCell ref="D277:D278"/>
    <mergeCell ref="E277:E278"/>
    <mergeCell ref="F277:F278"/>
    <mergeCell ref="G281:G282"/>
    <mergeCell ref="H281:H282"/>
    <mergeCell ref="I281:I282"/>
    <mergeCell ref="J281:J282"/>
    <mergeCell ref="K281:K282"/>
    <mergeCell ref="L281:L282"/>
    <mergeCell ref="H277:H278"/>
    <mergeCell ref="I277:I278"/>
    <mergeCell ref="J277:J278"/>
    <mergeCell ref="K277:K278"/>
    <mergeCell ref="L277:L278"/>
    <mergeCell ref="G277:G278"/>
    <mergeCell ref="B285:B286"/>
    <mergeCell ref="C285:C286"/>
    <mergeCell ref="D285:D286"/>
    <mergeCell ref="E285:E286"/>
    <mergeCell ref="F285:F286"/>
    <mergeCell ref="B283:B284"/>
    <mergeCell ref="C283:C284"/>
    <mergeCell ref="D283:D284"/>
    <mergeCell ref="E283:E284"/>
    <mergeCell ref="F283:F284"/>
    <mergeCell ref="G285:G286"/>
    <mergeCell ref="H285:H286"/>
    <mergeCell ref="I285:I286"/>
    <mergeCell ref="J285:J286"/>
    <mergeCell ref="K285:K286"/>
    <mergeCell ref="L285:L286"/>
    <mergeCell ref="H283:H284"/>
    <mergeCell ref="I283:I284"/>
    <mergeCell ref="J283:J284"/>
    <mergeCell ref="K283:K284"/>
    <mergeCell ref="L283:L284"/>
    <mergeCell ref="G283:G284"/>
    <mergeCell ref="B299:L299"/>
    <mergeCell ref="B300:L300"/>
    <mergeCell ref="I288:I289"/>
    <mergeCell ref="J288:J289"/>
    <mergeCell ref="K288:K289"/>
    <mergeCell ref="L288:L289"/>
    <mergeCell ref="B293:C293"/>
    <mergeCell ref="B295:C295"/>
    <mergeCell ref="G295:J295"/>
    <mergeCell ref="C288:C289"/>
    <mergeCell ref="D288:D289"/>
    <mergeCell ref="E288:E289"/>
    <mergeCell ref="F288:F289"/>
    <mergeCell ref="G288:G289"/>
    <mergeCell ref="H288:H289"/>
  </mergeCells>
  <pageMargins left="0.35433070866141736" right="0.70866141732283472" top="1.1811023622047245" bottom="0.70866141732283472" header="0.51181102362204722" footer="0.51181102362204722"/>
  <pageSetup paperSize="9" scale="51" firstPageNumber="14" fitToHeight="0" orientation="landscape" useFirstPageNumber="1" r:id="rId2"/>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9" manualBreakCount="59">
    <brk id="13" max="11" man="1"/>
    <brk id="24" max="11" man="1"/>
    <brk id="29"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6" max="11" man="1"/>
    <brk id="122" max="11" man="1"/>
    <brk id="126" max="11" man="1"/>
    <brk id="133" max="11" man="1"/>
    <brk id="137" max="11" man="1"/>
    <brk id="141" max="11" man="1"/>
    <brk id="145" max="11" man="1"/>
    <brk id="154" max="11" man="1"/>
    <brk id="157" max="11" man="1"/>
    <brk id="160" max="11" man="1"/>
    <brk id="164" max="11" man="1"/>
    <brk id="170" max="11" man="1"/>
    <brk id="176" max="11" man="1"/>
    <brk id="188" max="11" man="1"/>
    <brk id="191" max="11" man="1"/>
    <brk id="194" max="11" man="1"/>
    <brk id="197" max="11" man="1"/>
    <brk id="200" max="11" man="1"/>
    <brk id="203" max="11" man="1"/>
    <brk id="206" max="11" man="1"/>
    <brk id="210" max="11" man="1"/>
    <brk id="214" max="11" man="1"/>
    <brk id="217" max="11" man="1"/>
    <brk id="221" max="11" man="1"/>
    <brk id="224" max="11" man="1"/>
    <brk id="229" max="11" man="1"/>
    <brk id="233" max="11" man="1"/>
    <brk id="237" max="11" man="1"/>
    <brk id="240" max="11" man="1"/>
    <brk id="246" max="11" man="1"/>
    <brk id="250" max="11" man="1"/>
    <brk id="255" max="11" man="1"/>
    <brk id="259" max="11" man="1"/>
    <brk id="262" max="11" man="1"/>
    <brk id="268" max="11" man="1"/>
    <brk id="271" max="11" man="1"/>
    <brk id="274" max="11" man="1"/>
    <brk id="276" max="11" man="1"/>
    <brk id="278" max="11" man="1"/>
    <brk id="280" max="11" man="1"/>
    <brk id="282" max="11" man="1"/>
    <brk id="286" max="11" man="1"/>
    <brk id="289" max="11" man="1"/>
  </rowBreaks>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05"/>
  <sheetViews>
    <sheetView view="pageBreakPreview" topLeftCell="A7" zoomScaleNormal="100" zoomScaleSheetLayoutView="100" zoomScalePageLayoutView="50" workbookViewId="0">
      <pane ySplit="3" topLeftCell="A291" activePane="bottomLeft" state="frozen"/>
      <selection activeCell="A7" sqref="A7"/>
      <selection pane="bottomLeft" activeCell="B297" sqref="B297:L297"/>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2.7109375" style="20" customWidth="1"/>
    <col min="6" max="6" width="22.140625" style="25" customWidth="1"/>
    <col min="7" max="7" width="15.42578125" style="1" customWidth="1"/>
    <col min="8" max="8" width="18" style="1" customWidth="1"/>
    <col min="9" max="9" width="18.2851562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1137" t="s">
        <v>364</v>
      </c>
      <c r="D4" s="1137"/>
      <c r="E4" s="1137"/>
      <c r="F4" s="1137"/>
      <c r="G4" s="1137"/>
      <c r="H4" s="1137"/>
      <c r="I4" s="1137"/>
      <c r="J4" s="1137"/>
      <c r="K4" s="1137"/>
      <c r="L4" s="1137"/>
      <c r="M4" s="218"/>
      <c r="N4" s="218"/>
      <c r="O4" s="218"/>
      <c r="P4" s="218"/>
      <c r="Q4" s="218"/>
      <c r="R4" s="219"/>
    </row>
    <row r="5" spans="1:58" ht="34.5" customHeight="1" x14ac:dyDescent="0.35">
      <c r="A5" s="14"/>
      <c r="B5" s="27"/>
      <c r="C5" s="1138"/>
      <c r="D5" s="1138"/>
      <c r="E5" s="1138"/>
      <c r="F5" s="1138"/>
      <c r="G5" s="1138"/>
      <c r="H5" s="1138"/>
      <c r="I5" s="1138"/>
      <c r="J5" s="1138"/>
      <c r="K5" s="1138"/>
      <c r="L5" s="1138"/>
      <c r="R5" s="219"/>
    </row>
    <row r="6" spans="1:58" ht="11.25" customHeight="1" x14ac:dyDescent="0.35">
      <c r="A6" s="1139"/>
      <c r="B6" s="1139"/>
      <c r="C6" s="1139"/>
      <c r="D6" s="13"/>
      <c r="E6" s="17"/>
      <c r="F6" s="22"/>
      <c r="G6" s="13"/>
      <c r="H6" s="13"/>
      <c r="I6" s="13"/>
      <c r="J6" s="13"/>
      <c r="K6" s="13"/>
      <c r="L6" s="17"/>
      <c r="M6" s="10"/>
      <c r="N6" s="10"/>
      <c r="O6" s="10"/>
      <c r="P6" s="10"/>
      <c r="Q6" s="10"/>
      <c r="R6" s="219"/>
    </row>
    <row r="7" spans="1:58" ht="78" customHeight="1" x14ac:dyDescent="0.35">
      <c r="A7" s="1140" t="s">
        <v>0</v>
      </c>
      <c r="B7" s="1140" t="s">
        <v>11</v>
      </c>
      <c r="C7" s="1140" t="s">
        <v>1</v>
      </c>
      <c r="D7" s="1140" t="s">
        <v>2</v>
      </c>
      <c r="E7" s="1140" t="s">
        <v>3</v>
      </c>
      <c r="F7" s="1140" t="s">
        <v>306</v>
      </c>
      <c r="G7" s="1140" t="s">
        <v>358</v>
      </c>
      <c r="H7" s="1140"/>
      <c r="I7" s="1140"/>
      <c r="J7" s="1140"/>
      <c r="K7" s="1140"/>
      <c r="L7" s="1135" t="s">
        <v>12</v>
      </c>
      <c r="M7" s="219"/>
      <c r="N7" s="219"/>
      <c r="O7" s="219"/>
      <c r="P7" s="219"/>
      <c r="Q7" s="219"/>
      <c r="R7" s="219"/>
    </row>
    <row r="8" spans="1:58" ht="26.25" customHeight="1" x14ac:dyDescent="0.35">
      <c r="A8" s="1140"/>
      <c r="B8" s="1140"/>
      <c r="C8" s="1140"/>
      <c r="D8" s="1140"/>
      <c r="E8" s="1140"/>
      <c r="F8" s="1140"/>
      <c r="G8" s="1135">
        <v>2021</v>
      </c>
      <c r="H8" s="1135">
        <v>2022</v>
      </c>
      <c r="I8" s="1135">
        <v>2023</v>
      </c>
      <c r="J8" s="1135">
        <v>2024</v>
      </c>
      <c r="K8" s="1135">
        <v>2025</v>
      </c>
      <c r="L8" s="1135"/>
      <c r="M8" s="219"/>
      <c r="N8" s="9"/>
      <c r="O8" s="9"/>
      <c r="P8" s="9"/>
      <c r="Q8" s="9"/>
    </row>
    <row r="9" spans="1:58" ht="38.25" customHeight="1" x14ac:dyDescent="0.2">
      <c r="A9" s="1140"/>
      <c r="B9" s="1140"/>
      <c r="C9" s="1140"/>
      <c r="D9" s="1140"/>
      <c r="E9" s="1140"/>
      <c r="F9" s="1140"/>
      <c r="G9" s="1135"/>
      <c r="H9" s="1135"/>
      <c r="I9" s="1135"/>
      <c r="J9" s="1135"/>
      <c r="K9" s="1135"/>
      <c r="L9" s="1135"/>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81.75" customHeight="1" x14ac:dyDescent="0.4">
      <c r="A11" s="1126" t="s">
        <v>26</v>
      </c>
      <c r="B11" s="1127"/>
      <c r="C11" s="1127"/>
      <c r="D11" s="1127"/>
      <c r="E11" s="1127"/>
      <c r="F11" s="1127"/>
      <c r="G11" s="1127"/>
      <c r="H11" s="1127"/>
      <c r="I11" s="1127"/>
      <c r="J11" s="1127"/>
      <c r="K11" s="1127"/>
      <c r="L11" s="1128"/>
      <c r="M11" s="221"/>
      <c r="N11" s="221"/>
      <c r="O11" s="221"/>
      <c r="P11" s="221"/>
      <c r="Q11" s="221"/>
      <c r="R11" s="222"/>
    </row>
    <row r="12" spans="1:58" ht="345" customHeight="1" x14ac:dyDescent="0.2">
      <c r="A12" s="487" t="s">
        <v>4</v>
      </c>
      <c r="B12" s="95" t="s">
        <v>305</v>
      </c>
      <c r="C12" s="38" t="s">
        <v>5</v>
      </c>
      <c r="D12" s="504" t="s">
        <v>10</v>
      </c>
      <c r="E12" s="497" t="s">
        <v>365</v>
      </c>
      <c r="F12" s="41" t="s">
        <v>13</v>
      </c>
      <c r="G12" s="42">
        <v>774.3</v>
      </c>
      <c r="H12" s="558">
        <v>861</v>
      </c>
      <c r="I12" s="560">
        <v>861</v>
      </c>
      <c r="J12" s="560">
        <v>954</v>
      </c>
      <c r="K12" s="560">
        <v>1020.8</v>
      </c>
      <c r="L12" s="118" t="s">
        <v>366</v>
      </c>
      <c r="M12" s="224"/>
      <c r="N12" s="224"/>
      <c r="O12" s="224"/>
      <c r="P12" s="224"/>
      <c r="Q12" s="224"/>
      <c r="R12" s="223"/>
    </row>
    <row r="13" spans="1:58" s="272" customFormat="1" ht="1.5"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931"/>
      <c r="B14" s="931"/>
      <c r="C14" s="1129" t="s">
        <v>485</v>
      </c>
      <c r="D14" s="953" t="s">
        <v>10</v>
      </c>
      <c r="E14" s="970" t="s">
        <v>367</v>
      </c>
      <c r="F14" s="1131" t="s">
        <v>13</v>
      </c>
      <c r="G14" s="1133">
        <v>7150.3</v>
      </c>
      <c r="H14" s="1133">
        <v>21922.5</v>
      </c>
      <c r="I14" s="1133">
        <v>20255.2</v>
      </c>
      <c r="J14" s="1133">
        <v>22235.7</v>
      </c>
      <c r="K14" s="1133">
        <v>23792.2</v>
      </c>
      <c r="L14" s="1005" t="s">
        <v>368</v>
      </c>
      <c r="M14" s="12"/>
      <c r="N14" s="12"/>
      <c r="O14" s="12"/>
      <c r="P14" s="12"/>
      <c r="Q14" s="12"/>
    </row>
    <row r="15" spans="1:58" ht="120" customHeight="1" x14ac:dyDescent="0.3">
      <c r="A15" s="932"/>
      <c r="B15" s="979"/>
      <c r="C15" s="1130"/>
      <c r="D15" s="954"/>
      <c r="E15" s="971"/>
      <c r="F15" s="1132"/>
      <c r="G15" s="1134"/>
      <c r="H15" s="1134"/>
      <c r="I15" s="1134"/>
      <c r="J15" s="1134"/>
      <c r="K15" s="1134"/>
      <c r="L15" s="1007"/>
      <c r="M15" s="12"/>
      <c r="N15" s="12"/>
      <c r="O15" s="12"/>
      <c r="P15" s="12"/>
      <c r="Q15" s="12"/>
    </row>
    <row r="16" spans="1:58" ht="390.75" customHeight="1" x14ac:dyDescent="0.2">
      <c r="A16" s="492"/>
      <c r="B16" s="67"/>
      <c r="C16" s="360" t="s">
        <v>474</v>
      </c>
      <c r="D16" s="483" t="s">
        <v>10</v>
      </c>
      <c r="E16" s="497" t="s">
        <v>6</v>
      </c>
      <c r="F16" s="41" t="s">
        <v>13</v>
      </c>
      <c r="G16" s="55">
        <v>4088.3</v>
      </c>
      <c r="H16" s="55">
        <v>7650</v>
      </c>
      <c r="I16" s="561">
        <v>12181.7</v>
      </c>
      <c r="J16" s="561">
        <v>12181.7</v>
      </c>
      <c r="K16" s="561">
        <v>12181.7</v>
      </c>
      <c r="L16" s="500"/>
      <c r="M16" s="4"/>
      <c r="N16" s="3"/>
    </row>
    <row r="17" spans="1:18" ht="168.75" customHeight="1" x14ac:dyDescent="0.2">
      <c r="A17" s="492"/>
      <c r="B17" s="96"/>
      <c r="C17" s="358" t="s">
        <v>479</v>
      </c>
      <c r="D17" s="499" t="s">
        <v>10</v>
      </c>
      <c r="E17" s="524" t="s">
        <v>6</v>
      </c>
      <c r="F17" s="525" t="s">
        <v>13</v>
      </c>
      <c r="G17" s="514">
        <v>12</v>
      </c>
      <c r="H17" s="514">
        <v>18</v>
      </c>
      <c r="I17" s="579">
        <v>18</v>
      </c>
      <c r="J17" s="579">
        <v>18</v>
      </c>
      <c r="K17" s="579">
        <v>18</v>
      </c>
      <c r="L17" s="515" t="s">
        <v>369</v>
      </c>
      <c r="M17" s="4"/>
      <c r="N17" s="3"/>
    </row>
    <row r="18" spans="1:18" ht="144" customHeight="1" x14ac:dyDescent="0.35">
      <c r="A18" s="492"/>
      <c r="B18" s="96"/>
      <c r="C18" s="38" t="s">
        <v>431</v>
      </c>
      <c r="D18" s="504" t="s">
        <v>10</v>
      </c>
      <c r="E18" s="497" t="s">
        <v>6</v>
      </c>
      <c r="F18" s="41" t="s">
        <v>13</v>
      </c>
      <c r="G18" s="50">
        <v>230</v>
      </c>
      <c r="H18" s="41">
        <v>96</v>
      </c>
      <c r="I18" s="44">
        <v>161</v>
      </c>
      <c r="J18" s="44">
        <v>176</v>
      </c>
      <c r="K18" s="44">
        <v>176</v>
      </c>
      <c r="L18" s="48" t="s">
        <v>14</v>
      </c>
      <c r="M18" s="246"/>
      <c r="N18" s="246"/>
      <c r="O18" s="246"/>
      <c r="P18" s="246"/>
      <c r="Q18" s="246"/>
      <c r="R18" s="246"/>
    </row>
    <row r="19" spans="1:18" ht="265.5" customHeight="1" x14ac:dyDescent="0.2">
      <c r="A19" s="492"/>
      <c r="B19" s="96"/>
      <c r="C19" s="45" t="s">
        <v>432</v>
      </c>
      <c r="D19" s="504" t="s">
        <v>10</v>
      </c>
      <c r="E19" s="497" t="s">
        <v>6</v>
      </c>
      <c r="F19" s="41" t="s">
        <v>13</v>
      </c>
      <c r="G19" s="41">
        <v>0</v>
      </c>
      <c r="H19" s="41">
        <v>39</v>
      </c>
      <c r="I19" s="44">
        <v>42.2</v>
      </c>
      <c r="J19" s="44">
        <v>46.2</v>
      </c>
      <c r="K19" s="44">
        <v>49.4</v>
      </c>
      <c r="L19" s="48" t="s">
        <v>14</v>
      </c>
    </row>
    <row r="20" spans="1:18" ht="228" customHeight="1" x14ac:dyDescent="0.2">
      <c r="A20" s="492"/>
      <c r="B20" s="96"/>
      <c r="C20" s="38" t="s">
        <v>433</v>
      </c>
      <c r="D20" s="504" t="s">
        <v>10</v>
      </c>
      <c r="E20" s="497" t="s">
        <v>6</v>
      </c>
      <c r="F20" s="41" t="s">
        <v>13</v>
      </c>
      <c r="G20" s="41">
        <v>1291.5</v>
      </c>
      <c r="H20" s="41">
        <v>1431</v>
      </c>
      <c r="I20" s="44">
        <v>1431</v>
      </c>
      <c r="J20" s="44">
        <v>1431</v>
      </c>
      <c r="K20" s="44">
        <v>1431</v>
      </c>
      <c r="L20" s="500" t="s">
        <v>14</v>
      </c>
    </row>
    <row r="21" spans="1:18" ht="363" customHeight="1" x14ac:dyDescent="0.2">
      <c r="A21" s="492"/>
      <c r="B21" s="96"/>
      <c r="C21" s="38" t="s">
        <v>434</v>
      </c>
      <c r="D21" s="504" t="s">
        <v>10</v>
      </c>
      <c r="E21" s="497" t="s">
        <v>6</v>
      </c>
      <c r="F21" s="41" t="s">
        <v>13</v>
      </c>
      <c r="G21" s="41">
        <v>0</v>
      </c>
      <c r="H21" s="41">
        <v>226.6</v>
      </c>
      <c r="I21" s="44">
        <v>0</v>
      </c>
      <c r="J21" s="44">
        <v>0</v>
      </c>
      <c r="K21" s="44">
        <v>0</v>
      </c>
      <c r="L21" s="49" t="s">
        <v>14</v>
      </c>
    </row>
    <row r="22" spans="1:18" ht="409.5" customHeight="1" x14ac:dyDescent="0.2">
      <c r="A22" s="492"/>
      <c r="B22" s="932"/>
      <c r="C22" s="1056" t="s">
        <v>532</v>
      </c>
      <c r="D22" s="953" t="s">
        <v>10</v>
      </c>
      <c r="E22" s="970" t="s">
        <v>6</v>
      </c>
      <c r="F22" s="1131" t="s">
        <v>13</v>
      </c>
      <c r="G22" s="1131">
        <v>114.5</v>
      </c>
      <c r="H22" s="1131">
        <v>180</v>
      </c>
      <c r="I22" s="1158">
        <v>252</v>
      </c>
      <c r="J22" s="1158">
        <v>270</v>
      </c>
      <c r="K22" s="1158">
        <v>270</v>
      </c>
      <c r="L22" s="1160" t="s">
        <v>14</v>
      </c>
    </row>
    <row r="23" spans="1:18" ht="32.25" customHeight="1" x14ac:dyDescent="0.2">
      <c r="A23" s="492"/>
      <c r="B23" s="932"/>
      <c r="C23" s="1154"/>
      <c r="D23" s="954"/>
      <c r="E23" s="971"/>
      <c r="F23" s="1132"/>
      <c r="G23" s="1132"/>
      <c r="H23" s="1132"/>
      <c r="I23" s="1159"/>
      <c r="J23" s="1159"/>
      <c r="K23" s="1159"/>
      <c r="L23" s="997"/>
    </row>
    <row r="24" spans="1:18" ht="122.25" customHeight="1" x14ac:dyDescent="0.2">
      <c r="A24" s="492"/>
      <c r="B24" s="96"/>
      <c r="C24" s="38" t="s">
        <v>435</v>
      </c>
      <c r="D24" s="504" t="s">
        <v>10</v>
      </c>
      <c r="E24" s="497" t="s">
        <v>6</v>
      </c>
      <c r="F24" s="41" t="s">
        <v>13</v>
      </c>
      <c r="G24" s="41">
        <v>105.4</v>
      </c>
      <c r="H24" s="41">
        <v>1704.2</v>
      </c>
      <c r="I24" s="44">
        <v>2809.8</v>
      </c>
      <c r="J24" s="44">
        <v>3142.9</v>
      </c>
      <c r="K24" s="44">
        <v>3362.9</v>
      </c>
      <c r="L24" s="238" t="s">
        <v>370</v>
      </c>
    </row>
    <row r="25" spans="1:18" ht="204.75" customHeight="1" x14ac:dyDescent="0.2">
      <c r="A25" s="492"/>
      <c r="B25" s="96"/>
      <c r="C25" s="275" t="s">
        <v>436</v>
      </c>
      <c r="D25" s="505" t="s">
        <v>10</v>
      </c>
      <c r="E25" s="180" t="s">
        <v>6</v>
      </c>
      <c r="F25" s="277" t="s">
        <v>13</v>
      </c>
      <c r="G25" s="278">
        <v>617.5</v>
      </c>
      <c r="H25" s="278">
        <v>695</v>
      </c>
      <c r="I25" s="562">
        <v>620.70000000000005</v>
      </c>
      <c r="J25" s="562">
        <v>771.8</v>
      </c>
      <c r="K25" s="562">
        <v>825.8</v>
      </c>
      <c r="L25" s="280" t="s">
        <v>370</v>
      </c>
    </row>
    <row r="26" spans="1:18" ht="135.75" customHeight="1" x14ac:dyDescent="0.2">
      <c r="A26" s="492"/>
      <c r="B26" s="96"/>
      <c r="C26" s="275" t="s">
        <v>477</v>
      </c>
      <c r="D26" s="505" t="s">
        <v>10</v>
      </c>
      <c r="E26" s="180" t="s">
        <v>6</v>
      </c>
      <c r="F26" s="277" t="s">
        <v>13</v>
      </c>
      <c r="G26" s="278">
        <v>9</v>
      </c>
      <c r="H26" s="278">
        <v>150</v>
      </c>
      <c r="I26" s="562">
        <v>80</v>
      </c>
      <c r="J26" s="562">
        <v>180</v>
      </c>
      <c r="K26" s="562">
        <v>180</v>
      </c>
      <c r="L26" s="283" t="s">
        <v>15</v>
      </c>
    </row>
    <row r="27" spans="1:18" ht="144.75" customHeight="1" x14ac:dyDescent="0.2">
      <c r="A27" s="492"/>
      <c r="B27" s="96"/>
      <c r="C27" s="279" t="s">
        <v>437</v>
      </c>
      <c r="D27" s="505" t="s">
        <v>486</v>
      </c>
      <c r="E27" s="180" t="s">
        <v>6</v>
      </c>
      <c r="F27" s="235" t="s">
        <v>13</v>
      </c>
      <c r="G27" s="278">
        <v>2311.9</v>
      </c>
      <c r="H27" s="278">
        <v>4642.1000000000004</v>
      </c>
      <c r="I27" s="278">
        <v>0</v>
      </c>
      <c r="J27" s="278">
        <v>0</v>
      </c>
      <c r="K27" s="278">
        <v>0</v>
      </c>
      <c r="L27" s="284" t="s">
        <v>371</v>
      </c>
    </row>
    <row r="28" spans="1:18" ht="117" customHeight="1" x14ac:dyDescent="0.2">
      <c r="A28" s="492"/>
      <c r="B28" s="96"/>
      <c r="C28" s="280" t="s">
        <v>276</v>
      </c>
      <c r="D28" s="281" t="s">
        <v>10</v>
      </c>
      <c r="E28" s="180" t="s">
        <v>6</v>
      </c>
      <c r="F28" s="277" t="s">
        <v>13</v>
      </c>
      <c r="G28" s="278">
        <v>9.4</v>
      </c>
      <c r="H28" s="282">
        <v>28.1</v>
      </c>
      <c r="I28" s="282">
        <v>10</v>
      </c>
      <c r="J28" s="282">
        <v>15</v>
      </c>
      <c r="K28" s="282">
        <v>15</v>
      </c>
      <c r="L28" s="285" t="s">
        <v>105</v>
      </c>
    </row>
    <row r="29" spans="1:18" ht="186" customHeight="1" x14ac:dyDescent="0.2">
      <c r="A29" s="492"/>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492"/>
      <c r="B30" s="96"/>
      <c r="C30" s="457" t="s">
        <v>409</v>
      </c>
      <c r="D30" s="281">
        <v>2021</v>
      </c>
      <c r="E30" s="180" t="s">
        <v>6</v>
      </c>
      <c r="F30" s="277" t="s">
        <v>13</v>
      </c>
      <c r="G30" s="278">
        <v>85</v>
      </c>
      <c r="H30" s="282">
        <v>0</v>
      </c>
      <c r="I30" s="282">
        <v>0</v>
      </c>
      <c r="J30" s="282">
        <v>0</v>
      </c>
      <c r="K30" s="282">
        <v>0</v>
      </c>
      <c r="L30" s="284" t="s">
        <v>14</v>
      </c>
    </row>
    <row r="31" spans="1:18" ht="226.5" customHeight="1" x14ac:dyDescent="0.2">
      <c r="A31" s="503"/>
      <c r="B31" s="294"/>
      <c r="C31" s="456" t="s">
        <v>539</v>
      </c>
      <c r="D31" s="1116">
        <v>2021</v>
      </c>
      <c r="E31" s="1118" t="s">
        <v>6</v>
      </c>
      <c r="F31" s="1120" t="s">
        <v>13</v>
      </c>
      <c r="G31" s="278">
        <v>1200</v>
      </c>
      <c r="H31" s="282">
        <v>0</v>
      </c>
      <c r="I31" s="282">
        <v>0</v>
      </c>
      <c r="J31" s="282">
        <v>0</v>
      </c>
      <c r="K31" s="282">
        <v>0</v>
      </c>
      <c r="L31" s="1122" t="s">
        <v>14</v>
      </c>
    </row>
    <row r="32" spans="1:18" ht="27.75" customHeight="1" x14ac:dyDescent="0.2">
      <c r="A32" s="511"/>
      <c r="B32" s="294"/>
      <c r="C32" s="295" t="s">
        <v>410</v>
      </c>
      <c r="D32" s="1117"/>
      <c r="E32" s="1119"/>
      <c r="F32" s="1121"/>
      <c r="G32" s="366">
        <v>600</v>
      </c>
      <c r="H32" s="367">
        <v>0</v>
      </c>
      <c r="I32" s="367">
        <v>0</v>
      </c>
      <c r="J32" s="367">
        <v>0</v>
      </c>
      <c r="K32" s="367">
        <v>0</v>
      </c>
      <c r="L32" s="1123"/>
    </row>
    <row r="33" spans="1:13" ht="163.5" customHeight="1" x14ac:dyDescent="0.2">
      <c r="A33" s="511"/>
      <c r="B33" s="365"/>
      <c r="C33" s="370" t="s">
        <v>478</v>
      </c>
      <c r="D33" s="371">
        <v>2022</v>
      </c>
      <c r="E33" s="370" t="s">
        <v>6</v>
      </c>
      <c r="F33" s="458" t="s">
        <v>13</v>
      </c>
      <c r="G33" s="372">
        <v>0</v>
      </c>
      <c r="H33" s="373">
        <v>150</v>
      </c>
      <c r="I33" s="373">
        <v>0</v>
      </c>
      <c r="J33" s="373">
        <v>0</v>
      </c>
      <c r="K33" s="373">
        <v>0</v>
      </c>
      <c r="L33" s="1124"/>
    </row>
    <row r="34" spans="1:13" ht="52.5" customHeight="1" x14ac:dyDescent="0.2">
      <c r="A34" s="296"/>
      <c r="B34" s="522"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38722.6</v>
      </c>
      <c r="J34" s="368">
        <f t="shared" si="0"/>
        <v>41422.300000000003</v>
      </c>
      <c r="K34" s="368">
        <f t="shared" si="0"/>
        <v>43322.8</v>
      </c>
      <c r="L34" s="285"/>
      <c r="M34" s="377"/>
    </row>
    <row r="35" spans="1:13" ht="52.5" customHeight="1" x14ac:dyDescent="0.2">
      <c r="A35" s="1125" t="s">
        <v>111</v>
      </c>
      <c r="B35" s="1125"/>
      <c r="C35" s="1125"/>
      <c r="D35" s="1125"/>
      <c r="E35" s="1125"/>
      <c r="F35" s="1125"/>
      <c r="G35" s="1014"/>
      <c r="H35" s="1014"/>
      <c r="I35" s="1014"/>
      <c r="J35" s="1014"/>
      <c r="K35" s="1014"/>
      <c r="L35" s="1014"/>
      <c r="M35" s="2"/>
    </row>
    <row r="36" spans="1:13" ht="218.25" customHeight="1" x14ac:dyDescent="0.2">
      <c r="A36" s="980" t="s">
        <v>112</v>
      </c>
      <c r="B36" s="961" t="s">
        <v>277</v>
      </c>
      <c r="C36" s="53" t="s">
        <v>113</v>
      </c>
      <c r="D36" s="504" t="s">
        <v>10</v>
      </c>
      <c r="E36" s="180" t="s">
        <v>6</v>
      </c>
      <c r="F36" s="41" t="s">
        <v>13</v>
      </c>
      <c r="G36" s="51">
        <v>0</v>
      </c>
      <c r="H36" s="51">
        <v>23.6</v>
      </c>
      <c r="I36" s="51">
        <v>0</v>
      </c>
      <c r="J36" s="51">
        <v>0</v>
      </c>
      <c r="K36" s="51">
        <v>0</v>
      </c>
      <c r="L36" s="989" t="s">
        <v>372</v>
      </c>
      <c r="M36" s="2"/>
    </row>
    <row r="37" spans="1:13" ht="240" customHeight="1" x14ac:dyDescent="0.2">
      <c r="A37" s="980"/>
      <c r="B37" s="961"/>
      <c r="C37" s="350" t="s">
        <v>114</v>
      </c>
      <c r="D37" s="483" t="s">
        <v>10</v>
      </c>
      <c r="E37" s="151" t="s">
        <v>6</v>
      </c>
      <c r="F37" s="50" t="s">
        <v>13</v>
      </c>
      <c r="G37" s="51">
        <v>0</v>
      </c>
      <c r="H37" s="51">
        <v>0</v>
      </c>
      <c r="I37" s="51">
        <v>0</v>
      </c>
      <c r="J37" s="51">
        <v>0</v>
      </c>
      <c r="K37" s="51">
        <v>0</v>
      </c>
      <c r="L37" s="989"/>
      <c r="M37" s="2"/>
    </row>
    <row r="38" spans="1:13" ht="172.5" customHeight="1" x14ac:dyDescent="0.2">
      <c r="A38" s="980"/>
      <c r="B38" s="961"/>
      <c r="C38" s="280" t="s">
        <v>403</v>
      </c>
      <c r="D38" s="504" t="s">
        <v>10</v>
      </c>
      <c r="E38" s="440" t="s">
        <v>6</v>
      </c>
      <c r="F38" s="41" t="s">
        <v>13</v>
      </c>
      <c r="G38" s="55">
        <v>190.9</v>
      </c>
      <c r="H38" s="55">
        <v>0</v>
      </c>
      <c r="I38" s="55">
        <v>0</v>
      </c>
      <c r="J38" s="55">
        <v>0</v>
      </c>
      <c r="K38" s="55">
        <v>0</v>
      </c>
      <c r="L38" s="989"/>
      <c r="M38" s="2"/>
    </row>
    <row r="39" spans="1:13" ht="235.5" customHeight="1" x14ac:dyDescent="0.2">
      <c r="A39" s="980"/>
      <c r="B39" s="961"/>
      <c r="C39" s="280" t="s">
        <v>115</v>
      </c>
      <c r="D39" s="504" t="s">
        <v>10</v>
      </c>
      <c r="E39" s="441" t="s">
        <v>516</v>
      </c>
      <c r="F39" s="41" t="s">
        <v>13</v>
      </c>
      <c r="G39" s="51">
        <v>36</v>
      </c>
      <c r="H39" s="51">
        <v>68.400000000000006</v>
      </c>
      <c r="I39" s="563">
        <v>114</v>
      </c>
      <c r="J39" s="563">
        <v>120</v>
      </c>
      <c r="K39" s="563">
        <v>128.4</v>
      </c>
      <c r="L39" s="989"/>
      <c r="M39" s="2"/>
    </row>
    <row r="40" spans="1:13" ht="240.75" customHeight="1" x14ac:dyDescent="0.2">
      <c r="A40" s="980"/>
      <c r="B40" s="496" t="s">
        <v>278</v>
      </c>
      <c r="C40" s="57" t="s">
        <v>438</v>
      </c>
      <c r="D40" s="483" t="s">
        <v>10</v>
      </c>
      <c r="E40" s="442" t="s">
        <v>6</v>
      </c>
      <c r="F40" s="495" t="s">
        <v>13</v>
      </c>
      <c r="G40" s="50">
        <v>20</v>
      </c>
      <c r="H40" s="50">
        <v>27.6</v>
      </c>
      <c r="I40" s="123">
        <v>19</v>
      </c>
      <c r="J40" s="123">
        <v>20</v>
      </c>
      <c r="K40" s="123">
        <v>21.4</v>
      </c>
      <c r="L40" s="500" t="s">
        <v>373</v>
      </c>
      <c r="M40" s="2"/>
    </row>
    <row r="41" spans="1:13" ht="36.75" customHeight="1" x14ac:dyDescent="0.2">
      <c r="A41" s="980"/>
      <c r="B41" s="1101" t="s">
        <v>25</v>
      </c>
      <c r="C41" s="1102"/>
      <c r="D41" s="1102"/>
      <c r="E41" s="1102"/>
      <c r="F41" s="1103"/>
      <c r="G41" s="59">
        <f>G36+G37+G38+G39+G40</f>
        <v>246.9</v>
      </c>
      <c r="H41" s="59">
        <f t="shared" ref="H41:K41" si="1">H36+H37+H38+H39+H40</f>
        <v>119.6</v>
      </c>
      <c r="I41" s="59">
        <f t="shared" si="1"/>
        <v>133</v>
      </c>
      <c r="J41" s="59">
        <f t="shared" si="1"/>
        <v>140</v>
      </c>
      <c r="K41" s="59">
        <f t="shared" si="1"/>
        <v>149.80000000000001</v>
      </c>
      <c r="L41" s="495"/>
      <c r="M41" s="378"/>
    </row>
    <row r="42" spans="1:13" ht="66" customHeight="1" x14ac:dyDescent="0.2">
      <c r="A42" s="1014" t="s">
        <v>116</v>
      </c>
      <c r="B42" s="1115"/>
      <c r="C42" s="1014"/>
      <c r="D42" s="1014"/>
      <c r="E42" s="1014"/>
      <c r="F42" s="1014"/>
      <c r="G42" s="1014"/>
      <c r="H42" s="1014"/>
      <c r="I42" s="1014"/>
      <c r="J42" s="1014"/>
      <c r="K42" s="1014"/>
      <c r="L42" s="1014"/>
    </row>
    <row r="43" spans="1:13" ht="242.25" customHeight="1" x14ac:dyDescent="0.2">
      <c r="A43" s="1000" t="s">
        <v>120</v>
      </c>
      <c r="B43" s="949" t="s">
        <v>117</v>
      </c>
      <c r="C43" s="45" t="s">
        <v>418</v>
      </c>
      <c r="D43" s="483" t="s">
        <v>10</v>
      </c>
      <c r="E43" s="496" t="s">
        <v>6</v>
      </c>
      <c r="F43" s="50" t="s">
        <v>13</v>
      </c>
      <c r="G43" s="51">
        <v>840</v>
      </c>
      <c r="H43" s="51">
        <v>910</v>
      </c>
      <c r="I43" s="563">
        <v>804</v>
      </c>
      <c r="J43" s="563">
        <v>852</v>
      </c>
      <c r="K43" s="563">
        <v>1004.4</v>
      </c>
      <c r="L43" s="500" t="s">
        <v>419</v>
      </c>
    </row>
    <row r="44" spans="1:13" ht="296.25" customHeight="1" x14ac:dyDescent="0.2">
      <c r="A44" s="993"/>
      <c r="B44" s="976"/>
      <c r="C44" s="38" t="s">
        <v>429</v>
      </c>
      <c r="D44" s="504"/>
      <c r="E44" s="297" t="s">
        <v>516</v>
      </c>
      <c r="F44" s="50" t="s">
        <v>13</v>
      </c>
      <c r="G44" s="51">
        <v>991</v>
      </c>
      <c r="H44" s="51">
        <v>1051.9000000000001</v>
      </c>
      <c r="I44" s="563">
        <v>1131.3</v>
      </c>
      <c r="J44" s="563">
        <v>1249.5999999999999</v>
      </c>
      <c r="K44" s="563">
        <v>1337.1</v>
      </c>
      <c r="L44" s="504" t="s">
        <v>18</v>
      </c>
    </row>
    <row r="45" spans="1:13" ht="231.75" customHeight="1" x14ac:dyDescent="0.2">
      <c r="A45" s="993"/>
      <c r="B45" s="976"/>
      <c r="C45" s="275" t="s">
        <v>549</v>
      </c>
      <c r="D45" s="504" t="s">
        <v>10</v>
      </c>
      <c r="E45" s="297" t="s">
        <v>516</v>
      </c>
      <c r="F45" s="51" t="s">
        <v>13</v>
      </c>
      <c r="G45" s="55">
        <v>76.400000000000006</v>
      </c>
      <c r="H45" s="55">
        <v>92.9</v>
      </c>
      <c r="I45" s="561">
        <v>162.30000000000001</v>
      </c>
      <c r="J45" s="561">
        <v>309.60000000000002</v>
      </c>
      <c r="K45" s="561">
        <v>331.3</v>
      </c>
      <c r="L45" s="953"/>
    </row>
    <row r="46" spans="1:13" ht="235.5" customHeight="1" x14ac:dyDescent="0.2">
      <c r="A46" s="993"/>
      <c r="B46" s="950"/>
      <c r="C46" s="275" t="s">
        <v>439</v>
      </c>
      <c r="D46" s="504" t="s">
        <v>440</v>
      </c>
      <c r="E46" s="297" t="s">
        <v>516</v>
      </c>
      <c r="F46" s="51" t="s">
        <v>13</v>
      </c>
      <c r="G46" s="55">
        <v>0</v>
      </c>
      <c r="H46" s="55">
        <v>27.4</v>
      </c>
      <c r="I46" s="561">
        <v>27.7</v>
      </c>
      <c r="J46" s="561">
        <v>30.8</v>
      </c>
      <c r="K46" s="561">
        <v>33</v>
      </c>
      <c r="L46" s="954"/>
    </row>
    <row r="47" spans="1:13" ht="266.25" customHeight="1" x14ac:dyDescent="0.2">
      <c r="A47" s="932"/>
      <c r="B47" s="491" t="s">
        <v>118</v>
      </c>
      <c r="C47" s="280" t="s">
        <v>119</v>
      </c>
      <c r="D47" s="504" t="s">
        <v>10</v>
      </c>
      <c r="E47" s="297" t="s">
        <v>516</v>
      </c>
      <c r="F47" s="41" t="s">
        <v>13</v>
      </c>
      <c r="G47" s="51">
        <v>4759</v>
      </c>
      <c r="H47" s="51">
        <v>41005.300000000003</v>
      </c>
      <c r="I47" s="563">
        <v>8008.2</v>
      </c>
      <c r="J47" s="563">
        <v>22821.5</v>
      </c>
      <c r="K47" s="563">
        <v>24419</v>
      </c>
      <c r="L47" s="500" t="s">
        <v>16</v>
      </c>
      <c r="M47" s="8"/>
    </row>
    <row r="48" spans="1:13" ht="227.25" customHeight="1" x14ac:dyDescent="0.2">
      <c r="A48" s="932"/>
      <c r="B48" s="961" t="s">
        <v>126</v>
      </c>
      <c r="C48" s="60" t="s">
        <v>127</v>
      </c>
      <c r="D48" s="483" t="s">
        <v>10</v>
      </c>
      <c r="E48" s="521" t="s">
        <v>7</v>
      </c>
      <c r="F48" s="51" t="s">
        <v>13</v>
      </c>
      <c r="G48" s="51">
        <v>935</v>
      </c>
      <c r="H48" s="51">
        <v>3755.2</v>
      </c>
      <c r="I48" s="563">
        <v>801.2</v>
      </c>
      <c r="J48" s="563">
        <v>9102.2999999999993</v>
      </c>
      <c r="K48" s="563">
        <v>9739.4</v>
      </c>
      <c r="L48" s="49" t="s">
        <v>247</v>
      </c>
    </row>
    <row r="49" spans="1:58" ht="163.5" customHeight="1" x14ac:dyDescent="0.2">
      <c r="A49" s="932"/>
      <c r="B49" s="961"/>
      <c r="C49" s="60" t="s">
        <v>128</v>
      </c>
      <c r="D49" s="483" t="s">
        <v>10</v>
      </c>
      <c r="E49" s="521" t="s">
        <v>7</v>
      </c>
      <c r="F49" s="235" t="s">
        <v>411</v>
      </c>
      <c r="G49" s="51">
        <v>1287</v>
      </c>
      <c r="H49" s="51">
        <v>2012.5</v>
      </c>
      <c r="I49" s="563">
        <v>1451.4</v>
      </c>
      <c r="J49" s="563">
        <v>2985.3</v>
      </c>
      <c r="K49" s="563">
        <v>3194.2</v>
      </c>
      <c r="L49" s="49" t="s">
        <v>247</v>
      </c>
    </row>
    <row r="50" spans="1:58" ht="153" customHeight="1" x14ac:dyDescent="0.2">
      <c r="A50" s="932"/>
      <c r="B50" s="961"/>
      <c r="C50" s="60" t="s">
        <v>129</v>
      </c>
      <c r="D50" s="483" t="s">
        <v>10</v>
      </c>
      <c r="E50" s="521" t="s">
        <v>7</v>
      </c>
      <c r="F50" s="51" t="s">
        <v>13</v>
      </c>
      <c r="G50" s="51">
        <v>9.3000000000000007</v>
      </c>
      <c r="H50" s="51">
        <v>25.3</v>
      </c>
      <c r="I50" s="563">
        <v>58.7</v>
      </c>
      <c r="J50" s="563">
        <v>115.4</v>
      </c>
      <c r="K50" s="563">
        <v>123.4</v>
      </c>
      <c r="L50" s="49" t="s">
        <v>247</v>
      </c>
    </row>
    <row r="51" spans="1:58" ht="54.75" customHeight="1" x14ac:dyDescent="0.2">
      <c r="A51" s="979"/>
      <c r="B51" s="526" t="s">
        <v>25</v>
      </c>
      <c r="C51" s="64"/>
      <c r="D51" s="495"/>
      <c r="E51" s="495"/>
      <c r="F51" s="51"/>
      <c r="G51" s="59">
        <f>G50+G49+G48+G47+G45+G44+G43+G46</f>
        <v>8897.7000000000007</v>
      </c>
      <c r="H51" s="59">
        <f t="shared" ref="H51:K51" si="2">H50+H49+H48+H47+H45+H44+H43+H46</f>
        <v>48880.500000000007</v>
      </c>
      <c r="I51" s="59">
        <f t="shared" si="2"/>
        <v>12444.8</v>
      </c>
      <c r="J51" s="59">
        <f t="shared" si="2"/>
        <v>37466.5</v>
      </c>
      <c r="K51" s="59">
        <f t="shared" si="2"/>
        <v>40181.800000000003</v>
      </c>
      <c r="L51" s="495"/>
      <c r="M51" s="379"/>
    </row>
    <row r="52" spans="1:58" ht="64.5" customHeight="1" x14ac:dyDescent="0.4">
      <c r="A52" s="972" t="s">
        <v>302</v>
      </c>
      <c r="B52" s="973"/>
      <c r="C52" s="973"/>
      <c r="D52" s="973"/>
      <c r="E52" s="973"/>
      <c r="F52" s="973"/>
      <c r="G52" s="973"/>
      <c r="H52" s="973"/>
      <c r="I52" s="973"/>
      <c r="J52" s="973"/>
      <c r="K52" s="973"/>
      <c r="L52" s="974"/>
      <c r="M52" s="215"/>
    </row>
    <row r="53" spans="1:58" ht="271.5" customHeight="1" x14ac:dyDescent="0.2">
      <c r="A53" s="1104" t="s">
        <v>130</v>
      </c>
      <c r="B53" s="593" t="s">
        <v>121</v>
      </c>
      <c r="C53" s="60" t="s">
        <v>122</v>
      </c>
      <c r="D53" s="483" t="s">
        <v>10</v>
      </c>
      <c r="E53" s="297" t="s">
        <v>516</v>
      </c>
      <c r="F53" s="149" t="s">
        <v>66</v>
      </c>
      <c r="G53" s="149">
        <v>333420.5</v>
      </c>
      <c r="H53" s="149">
        <v>298839.8</v>
      </c>
      <c r="I53" s="149">
        <v>0</v>
      </c>
      <c r="J53" s="149">
        <v>0</v>
      </c>
      <c r="K53" s="149">
        <v>0</v>
      </c>
      <c r="L53" s="225" t="s">
        <v>101</v>
      </c>
      <c r="M53" s="129"/>
      <c r="N53" s="129"/>
      <c r="O53" s="129"/>
      <c r="P53" s="129"/>
      <c r="Q53" s="129"/>
      <c r="R53" s="129"/>
    </row>
    <row r="54" spans="1:58" ht="270" customHeight="1" x14ac:dyDescent="0.2">
      <c r="A54" s="1105"/>
      <c r="B54" s="1107" t="s">
        <v>309</v>
      </c>
      <c r="C54" s="45" t="s">
        <v>268</v>
      </c>
      <c r="D54" s="483" t="s">
        <v>10</v>
      </c>
      <c r="E54" s="297" t="s">
        <v>516</v>
      </c>
      <c r="F54" s="149" t="s">
        <v>66</v>
      </c>
      <c r="G54" s="149">
        <v>362389.1</v>
      </c>
      <c r="H54" s="149">
        <v>398250</v>
      </c>
      <c r="I54" s="564">
        <v>419357.3</v>
      </c>
      <c r="J54" s="564">
        <v>464647.9</v>
      </c>
      <c r="K54" s="564">
        <v>497173.3</v>
      </c>
      <c r="L54" s="225" t="s">
        <v>102</v>
      </c>
      <c r="N54" s="129"/>
    </row>
    <row r="55" spans="1:58" ht="269.25" customHeight="1" x14ac:dyDescent="0.2">
      <c r="A55" s="1105"/>
      <c r="B55" s="1108"/>
      <c r="C55" s="45" t="s">
        <v>124</v>
      </c>
      <c r="D55" s="483" t="s">
        <v>10</v>
      </c>
      <c r="E55" s="297" t="s">
        <v>516</v>
      </c>
      <c r="F55" s="149" t="s">
        <v>66</v>
      </c>
      <c r="G55" s="51">
        <v>158.9</v>
      </c>
      <c r="H55" s="51">
        <v>144.6</v>
      </c>
      <c r="I55" s="563">
        <v>0</v>
      </c>
      <c r="J55" s="563">
        <v>121.1</v>
      </c>
      <c r="K55" s="563">
        <v>0</v>
      </c>
      <c r="L55" s="225" t="s">
        <v>125</v>
      </c>
      <c r="N55" s="129"/>
    </row>
    <row r="56" spans="1:58" ht="271.5" customHeight="1" x14ac:dyDescent="0.2">
      <c r="A56" s="1105"/>
      <c r="B56" s="1108"/>
      <c r="C56" s="594" t="s">
        <v>123</v>
      </c>
      <c r="D56" s="507" t="s">
        <v>10</v>
      </c>
      <c r="E56" s="297" t="s">
        <v>516</v>
      </c>
      <c r="F56" s="235" t="s">
        <v>66</v>
      </c>
      <c r="G56" s="51">
        <v>23950.7</v>
      </c>
      <c r="H56" s="51">
        <v>26715.3</v>
      </c>
      <c r="I56" s="563">
        <v>27315.4</v>
      </c>
      <c r="J56" s="563">
        <v>29241.8</v>
      </c>
      <c r="K56" s="563">
        <v>31288.7</v>
      </c>
      <c r="L56" s="225" t="s">
        <v>106</v>
      </c>
      <c r="N56" s="129"/>
    </row>
    <row r="57" spans="1:58" ht="153" customHeight="1" x14ac:dyDescent="0.2">
      <c r="A57" s="1105"/>
      <c r="B57" s="520" t="s">
        <v>362</v>
      </c>
      <c r="C57" s="527" t="s">
        <v>430</v>
      </c>
      <c r="D57" s="1109" t="s">
        <v>10</v>
      </c>
      <c r="E57" s="1022" t="s">
        <v>516</v>
      </c>
      <c r="F57" s="1112" t="s">
        <v>13</v>
      </c>
      <c r="G57" s="495">
        <f>G58+G59</f>
        <v>1087.2</v>
      </c>
      <c r="H57" s="495">
        <f t="shared" ref="H57:K57" si="3">H58+H59</f>
        <v>1485.8</v>
      </c>
      <c r="I57" s="123">
        <f t="shared" si="3"/>
        <v>923.80000000000007</v>
      </c>
      <c r="J57" s="565">
        <f t="shared" si="3"/>
        <v>0</v>
      </c>
      <c r="K57" s="565">
        <f t="shared" si="3"/>
        <v>0</v>
      </c>
      <c r="L57" s="1090" t="s">
        <v>374</v>
      </c>
    </row>
    <row r="58" spans="1:58" ht="74.25" customHeight="1" x14ac:dyDescent="0.2">
      <c r="A58" s="1105"/>
      <c r="B58" s="531"/>
      <c r="C58" s="152" t="s">
        <v>345</v>
      </c>
      <c r="D58" s="1110"/>
      <c r="E58" s="1023"/>
      <c r="F58" s="1113"/>
      <c r="G58" s="155">
        <v>1.5</v>
      </c>
      <c r="H58" s="155">
        <v>2.2000000000000002</v>
      </c>
      <c r="I58" s="566">
        <v>0.6</v>
      </c>
      <c r="J58" s="567">
        <v>0</v>
      </c>
      <c r="K58" s="567">
        <v>0</v>
      </c>
      <c r="L58" s="1091"/>
    </row>
    <row r="59" spans="1:58" ht="48" customHeight="1" x14ac:dyDescent="0.2">
      <c r="A59" s="1105"/>
      <c r="B59" s="531"/>
      <c r="C59" s="153" t="s">
        <v>344</v>
      </c>
      <c r="D59" s="1111"/>
      <c r="E59" s="1024"/>
      <c r="F59" s="1114"/>
      <c r="G59" s="155">
        <v>1085.7</v>
      </c>
      <c r="H59" s="156">
        <v>1483.6</v>
      </c>
      <c r="I59" s="568">
        <v>923.2</v>
      </c>
      <c r="J59" s="568">
        <v>0</v>
      </c>
      <c r="K59" s="568">
        <v>0</v>
      </c>
      <c r="L59" s="1092"/>
    </row>
    <row r="60" spans="1:58" ht="303" customHeight="1" x14ac:dyDescent="0.2">
      <c r="A60" s="1105"/>
      <c r="B60" s="531"/>
      <c r="C60" s="590" t="s">
        <v>375</v>
      </c>
      <c r="D60" s="507" t="s">
        <v>10</v>
      </c>
      <c r="E60" s="470" t="s">
        <v>553</v>
      </c>
      <c r="F60" s="235" t="s">
        <v>13</v>
      </c>
      <c r="G60" s="51">
        <v>24000</v>
      </c>
      <c r="H60" s="51">
        <v>25488</v>
      </c>
      <c r="I60" s="51">
        <v>0</v>
      </c>
      <c r="J60" s="51">
        <v>0</v>
      </c>
      <c r="K60" s="51">
        <v>0</v>
      </c>
      <c r="L60" s="225" t="s">
        <v>534</v>
      </c>
    </row>
    <row r="61" spans="1:58" ht="233.25" customHeight="1" x14ac:dyDescent="0.2">
      <c r="A61" s="1105"/>
      <c r="B61" s="531"/>
      <c r="C61" s="591" t="s">
        <v>376</v>
      </c>
      <c r="D61" s="507" t="s">
        <v>10</v>
      </c>
      <c r="E61" s="589" t="s">
        <v>310</v>
      </c>
      <c r="F61" s="235" t="s">
        <v>13</v>
      </c>
      <c r="G61" s="51">
        <v>1269.7</v>
      </c>
      <c r="H61" s="51">
        <v>2581</v>
      </c>
      <c r="I61" s="563">
        <v>1543.7</v>
      </c>
      <c r="J61" s="563">
        <v>2500</v>
      </c>
      <c r="K61" s="563">
        <v>2675</v>
      </c>
      <c r="L61" s="225" t="s">
        <v>377</v>
      </c>
    </row>
    <row r="62" spans="1:58" ht="207" customHeight="1" x14ac:dyDescent="0.2">
      <c r="A62" s="1105"/>
      <c r="B62" s="532"/>
      <c r="C62" s="588" t="s">
        <v>428</v>
      </c>
      <c r="D62" s="507" t="s">
        <v>10</v>
      </c>
      <c r="E62" s="589" t="s">
        <v>402</v>
      </c>
      <c r="F62" s="235" t="s">
        <v>13</v>
      </c>
      <c r="G62" s="51">
        <v>0</v>
      </c>
      <c r="H62" s="51">
        <v>1000</v>
      </c>
      <c r="I62" s="51">
        <v>0</v>
      </c>
      <c r="J62" s="51">
        <v>0</v>
      </c>
      <c r="K62" s="51">
        <v>0</v>
      </c>
      <c r="L62" s="510" t="s">
        <v>361</v>
      </c>
    </row>
    <row r="63" spans="1:58" s="6" customFormat="1" ht="70.5" customHeight="1" x14ac:dyDescent="0.2">
      <c r="A63" s="1106"/>
      <c r="B63" s="1093" t="s">
        <v>25</v>
      </c>
      <c r="C63" s="1093"/>
      <c r="D63" s="1093"/>
      <c r="E63" s="1093"/>
      <c r="F63" s="51"/>
      <c r="G63" s="228">
        <f>G53+G54+G55+G56+G57+G60+G62+G61</f>
        <v>746276.09999999986</v>
      </c>
      <c r="H63" s="228">
        <f t="shared" ref="H63:K63" si="4">H53+H54+H55+H56+H57+H60+H62+H61</f>
        <v>754504.50000000012</v>
      </c>
      <c r="I63" s="228">
        <f t="shared" si="4"/>
        <v>449140.2</v>
      </c>
      <c r="J63" s="228">
        <f t="shared" si="4"/>
        <v>496510.8</v>
      </c>
      <c r="K63" s="228">
        <f t="shared" si="4"/>
        <v>531137</v>
      </c>
      <c r="L63" s="495"/>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928" t="s">
        <v>131</v>
      </c>
      <c r="C64" s="1094"/>
      <c r="D64" s="929"/>
      <c r="E64" s="929"/>
      <c r="F64" s="1094"/>
      <c r="G64" s="1094"/>
      <c r="H64" s="1094"/>
      <c r="I64" s="1094"/>
      <c r="J64" s="1094"/>
      <c r="K64" s="1094"/>
      <c r="L64" s="930"/>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931" t="s">
        <v>8</v>
      </c>
      <c r="B65" s="1095" t="s">
        <v>132</v>
      </c>
      <c r="C65" s="530" t="s">
        <v>133</v>
      </c>
      <c r="D65" s="1096" t="s">
        <v>10</v>
      </c>
      <c r="E65" s="1056" t="s">
        <v>516</v>
      </c>
      <c r="F65" s="245" t="s">
        <v>13</v>
      </c>
      <c r="G65" s="512">
        <v>492.6</v>
      </c>
      <c r="H65" s="512">
        <v>536.4</v>
      </c>
      <c r="I65" s="569">
        <v>595.1</v>
      </c>
      <c r="J65" s="569">
        <v>680</v>
      </c>
      <c r="K65" s="570">
        <v>588.5</v>
      </c>
      <c r="L65" s="1100"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84" customHeight="1" x14ac:dyDescent="0.2">
      <c r="A66" s="932"/>
      <c r="B66" s="1095"/>
      <c r="C66" s="241"/>
      <c r="D66" s="1097"/>
      <c r="E66" s="1154"/>
      <c r="F66" s="257" t="s">
        <v>401</v>
      </c>
      <c r="G66" s="250">
        <v>277.10000000000002</v>
      </c>
      <c r="H66" s="250">
        <v>236.4</v>
      </c>
      <c r="I66" s="571">
        <v>156.69999999999999</v>
      </c>
      <c r="J66" s="571"/>
      <c r="K66" s="572"/>
      <c r="L66" s="1100"/>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44.5" customHeight="1" x14ac:dyDescent="0.2">
      <c r="A67" s="932"/>
      <c r="B67" s="1083"/>
      <c r="C67" s="532" t="s">
        <v>346</v>
      </c>
      <c r="D67" s="483" t="s">
        <v>10</v>
      </c>
      <c r="E67" s="297" t="s">
        <v>516</v>
      </c>
      <c r="F67" s="513" t="s">
        <v>13</v>
      </c>
      <c r="G67" s="513">
        <v>156.6</v>
      </c>
      <c r="H67" s="361">
        <v>214</v>
      </c>
      <c r="I67" s="573">
        <v>144.6</v>
      </c>
      <c r="J67" s="573">
        <v>230.9</v>
      </c>
      <c r="K67" s="573">
        <v>247.1</v>
      </c>
      <c r="L67" s="900"/>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70.75" customHeight="1" x14ac:dyDescent="0.35">
      <c r="A68" s="932"/>
      <c r="B68" s="1083"/>
      <c r="C68" s="496" t="s">
        <v>134</v>
      </c>
      <c r="D68" s="483" t="s">
        <v>10</v>
      </c>
      <c r="E68" s="297" t="s">
        <v>516</v>
      </c>
      <c r="F68" s="495" t="s">
        <v>66</v>
      </c>
      <c r="G68" s="495">
        <v>33905.199999999997</v>
      </c>
      <c r="H68" s="495">
        <v>37336.1</v>
      </c>
      <c r="I68" s="565">
        <v>39628.5</v>
      </c>
      <c r="J68" s="495">
        <v>43908.4</v>
      </c>
      <c r="K68" s="50">
        <v>46982</v>
      </c>
      <c r="L68" s="900"/>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56.25" customHeight="1" x14ac:dyDescent="0.2">
      <c r="A69" s="979"/>
      <c r="B69" s="1101" t="s">
        <v>25</v>
      </c>
      <c r="C69" s="1102"/>
      <c r="D69" s="1102"/>
      <c r="E69" s="1103"/>
      <c r="F69" s="50"/>
      <c r="G69" s="150">
        <f>G65+G67+G68</f>
        <v>34554.399999999994</v>
      </c>
      <c r="H69" s="150">
        <f t="shared" ref="H69:K69" si="5">H65+H67+H68</f>
        <v>38086.5</v>
      </c>
      <c r="I69" s="150">
        <f t="shared" si="5"/>
        <v>40368.199999999997</v>
      </c>
      <c r="J69" s="150">
        <f t="shared" si="5"/>
        <v>44819.3</v>
      </c>
      <c r="K69" s="150">
        <f t="shared" si="5"/>
        <v>47817.599999999999</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1080" t="s">
        <v>135</v>
      </c>
      <c r="B70" s="1081"/>
      <c r="C70" s="1081"/>
      <c r="D70" s="1081"/>
      <c r="E70" s="1081"/>
      <c r="F70" s="1081"/>
      <c r="G70" s="1081"/>
      <c r="H70" s="1081"/>
      <c r="I70" s="1081"/>
      <c r="J70" s="1081"/>
      <c r="K70" s="1081"/>
      <c r="L70" s="1082"/>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71.5" customHeight="1" x14ac:dyDescent="0.2">
      <c r="A71" s="980" t="s">
        <v>234</v>
      </c>
      <c r="B71" s="1083" t="s">
        <v>139</v>
      </c>
      <c r="C71" s="60" t="s">
        <v>443</v>
      </c>
      <c r="D71" s="483" t="s">
        <v>10</v>
      </c>
      <c r="E71" s="297" t="s">
        <v>516</v>
      </c>
      <c r="F71" s="125" t="s">
        <v>109</v>
      </c>
      <c r="G71" s="51">
        <v>0</v>
      </c>
      <c r="H71" s="51">
        <v>0</v>
      </c>
      <c r="I71" s="51">
        <v>0</v>
      </c>
      <c r="J71" s="51">
        <v>0</v>
      </c>
      <c r="K71" s="51">
        <v>0</v>
      </c>
      <c r="L71" s="1084"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69.25" customHeight="1" x14ac:dyDescent="0.45">
      <c r="A72" s="980"/>
      <c r="B72" s="1083"/>
      <c r="C72" s="60" t="s">
        <v>140</v>
      </c>
      <c r="D72" s="483" t="s">
        <v>10</v>
      </c>
      <c r="E72" s="297" t="s">
        <v>516</v>
      </c>
      <c r="F72" s="125" t="s">
        <v>66</v>
      </c>
      <c r="G72" s="51">
        <v>1933.8</v>
      </c>
      <c r="H72" s="51">
        <v>2046</v>
      </c>
      <c r="I72" s="563">
        <v>1024.2</v>
      </c>
      <c r="J72" s="51">
        <v>1498.3</v>
      </c>
      <c r="K72" s="51">
        <v>1603.2</v>
      </c>
      <c r="L72" s="1085"/>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70.75" customHeight="1" x14ac:dyDescent="0.45">
      <c r="A73" s="980"/>
      <c r="B73" s="1083"/>
      <c r="C73" s="60" t="s">
        <v>141</v>
      </c>
      <c r="D73" s="483" t="s">
        <v>10</v>
      </c>
      <c r="E73" s="297" t="s">
        <v>516</v>
      </c>
      <c r="F73" s="125" t="s">
        <v>66</v>
      </c>
      <c r="G73" s="51">
        <v>515.70000000000005</v>
      </c>
      <c r="H73" s="51">
        <v>1163</v>
      </c>
      <c r="I73" s="563">
        <v>1337.5</v>
      </c>
      <c r="J73" s="563">
        <v>3183</v>
      </c>
      <c r="K73" s="563">
        <v>1211.3</v>
      </c>
      <c r="L73" s="1085"/>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52.5" customHeight="1" x14ac:dyDescent="0.2">
      <c r="A74" s="980"/>
      <c r="B74" s="1086" t="s">
        <v>25</v>
      </c>
      <c r="C74" s="1086"/>
      <c r="D74" s="1086"/>
      <c r="E74" s="1086"/>
      <c r="F74" s="49"/>
      <c r="G74" s="150">
        <f>G73+G72+G71</f>
        <v>2449.5</v>
      </c>
      <c r="H74" s="150">
        <f>H73+H72+H71</f>
        <v>3209</v>
      </c>
      <c r="I74" s="150">
        <f>I73+I72+I71</f>
        <v>2361.6999999999998</v>
      </c>
      <c r="J74" s="150">
        <f>J73+J72+J71</f>
        <v>4681.3</v>
      </c>
      <c r="K74" s="150">
        <f>K73+K72+K71</f>
        <v>2814.5</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33.75" customHeight="1" x14ac:dyDescent="0.2">
      <c r="A75" s="1087" t="s">
        <v>136</v>
      </c>
      <c r="B75" s="988"/>
      <c r="C75" s="1088"/>
      <c r="D75" s="1088"/>
      <c r="E75" s="1088"/>
      <c r="F75" s="1088"/>
      <c r="G75" s="1088"/>
      <c r="H75" s="1088"/>
      <c r="I75" s="1088"/>
      <c r="J75" s="1088"/>
      <c r="K75" s="1088"/>
      <c r="L75" s="1089"/>
    </row>
    <row r="76" spans="1:58" ht="387" customHeight="1" x14ac:dyDescent="0.2">
      <c r="A76" s="1043" t="s">
        <v>235</v>
      </c>
      <c r="B76" s="1056" t="s">
        <v>551</v>
      </c>
      <c r="C76" s="1155" t="s">
        <v>142</v>
      </c>
      <c r="D76" s="1066" t="s">
        <v>10</v>
      </c>
      <c r="E76" s="1157" t="s">
        <v>9</v>
      </c>
      <c r="F76" s="1054" t="s">
        <v>13</v>
      </c>
      <c r="G76" s="1039">
        <v>25071</v>
      </c>
      <c r="H76" s="1039">
        <v>34833.599999999999</v>
      </c>
      <c r="I76" s="1039">
        <v>27456.799999999999</v>
      </c>
      <c r="J76" s="1039">
        <v>33725.199999999997</v>
      </c>
      <c r="K76" s="1039">
        <v>36086</v>
      </c>
      <c r="L76" s="1152" t="s">
        <v>19</v>
      </c>
    </row>
    <row r="77" spans="1:58" ht="58.5" customHeight="1" x14ac:dyDescent="0.2">
      <c r="A77" s="1044"/>
      <c r="B77" s="1154"/>
      <c r="C77" s="1156"/>
      <c r="D77" s="1067"/>
      <c r="E77" s="1059"/>
      <c r="F77" s="1055"/>
      <c r="G77" s="1040"/>
      <c r="H77" s="1040"/>
      <c r="I77" s="1040"/>
      <c r="J77" s="1040"/>
      <c r="K77" s="1040"/>
      <c r="L77" s="1153"/>
    </row>
    <row r="78" spans="1:58" ht="99.75" customHeight="1" x14ac:dyDescent="0.2">
      <c r="A78" s="1044"/>
      <c r="B78" s="1056" t="s">
        <v>552</v>
      </c>
      <c r="C78" s="329" t="s">
        <v>255</v>
      </c>
      <c r="D78" s="330" t="s">
        <v>10</v>
      </c>
      <c r="E78" s="1058" t="s">
        <v>108</v>
      </c>
      <c r="F78" s="331" t="s">
        <v>13</v>
      </c>
      <c r="G78" s="332">
        <v>6007.7</v>
      </c>
      <c r="H78" s="333">
        <v>6938.9</v>
      </c>
      <c r="I78" s="333">
        <v>6879.2</v>
      </c>
      <c r="J78" s="333">
        <v>9202.5</v>
      </c>
      <c r="K78" s="334">
        <v>9846.7000000000007</v>
      </c>
      <c r="L78" s="1064" t="s">
        <v>144</v>
      </c>
    </row>
    <row r="79" spans="1:58" ht="165.75" customHeight="1" x14ac:dyDescent="0.45">
      <c r="A79" s="1044"/>
      <c r="B79" s="1057"/>
      <c r="C79" s="595" t="s">
        <v>422</v>
      </c>
      <c r="D79" s="1066">
        <v>2021</v>
      </c>
      <c r="E79" s="1059"/>
      <c r="F79" s="1054" t="s">
        <v>427</v>
      </c>
      <c r="G79" s="518">
        <f>G80+G81+G82+G83</f>
        <v>900</v>
      </c>
      <c r="H79" s="518">
        <f>H80+H81+H82+H83</f>
        <v>0</v>
      </c>
      <c r="I79" s="518">
        <f>I80+I81+I82+I83</f>
        <v>0</v>
      </c>
      <c r="J79" s="518">
        <f>J80+J81+J82+J83</f>
        <v>0</v>
      </c>
      <c r="K79" s="336">
        <f>K80+K81+K82+K83</f>
        <v>0</v>
      </c>
      <c r="L79" s="1065"/>
      <c r="N79" s="412"/>
    </row>
    <row r="80" spans="1:58" ht="51" customHeight="1" x14ac:dyDescent="0.2">
      <c r="A80" s="1044"/>
      <c r="B80" s="1057"/>
      <c r="C80" s="337" t="s">
        <v>423</v>
      </c>
      <c r="D80" s="1067"/>
      <c r="E80" s="1059"/>
      <c r="F80" s="1055"/>
      <c r="G80" s="321">
        <v>15</v>
      </c>
      <c r="H80" s="322">
        <v>0</v>
      </c>
      <c r="I80" s="322">
        <v>0</v>
      </c>
      <c r="J80" s="322">
        <v>0</v>
      </c>
      <c r="K80" s="338">
        <v>0</v>
      </c>
      <c r="L80" s="1065"/>
    </row>
    <row r="81" spans="1:12" ht="50.25" customHeight="1" x14ac:dyDescent="0.2">
      <c r="A81" s="1044"/>
      <c r="B81" s="1057"/>
      <c r="C81" s="337" t="s">
        <v>424</v>
      </c>
      <c r="D81" s="1067"/>
      <c r="E81" s="1059"/>
      <c r="F81" s="1055"/>
      <c r="G81" s="321">
        <v>15</v>
      </c>
      <c r="H81" s="322">
        <v>0</v>
      </c>
      <c r="I81" s="322">
        <v>0</v>
      </c>
      <c r="J81" s="322">
        <v>0</v>
      </c>
      <c r="K81" s="338">
        <v>0</v>
      </c>
      <c r="L81" s="1065"/>
    </row>
    <row r="82" spans="1:12" ht="36" customHeight="1" x14ac:dyDescent="0.2">
      <c r="A82" s="1044"/>
      <c r="B82" s="1057"/>
      <c r="C82" s="337" t="s">
        <v>425</v>
      </c>
      <c r="D82" s="1067"/>
      <c r="E82" s="1059"/>
      <c r="F82" s="1055"/>
      <c r="G82" s="321">
        <v>370</v>
      </c>
      <c r="H82" s="322">
        <v>0</v>
      </c>
      <c r="I82" s="322">
        <v>0</v>
      </c>
      <c r="J82" s="322">
        <v>0</v>
      </c>
      <c r="K82" s="338">
        <v>0</v>
      </c>
      <c r="L82" s="1065"/>
    </row>
    <row r="83" spans="1:12" ht="33" customHeight="1" x14ac:dyDescent="0.2">
      <c r="A83" s="1044"/>
      <c r="B83" s="1057"/>
      <c r="C83" s="327" t="s">
        <v>426</v>
      </c>
      <c r="D83" s="1068"/>
      <c r="E83" s="1060"/>
      <c r="F83" s="1069"/>
      <c r="G83" s="339">
        <v>500</v>
      </c>
      <c r="H83" s="339">
        <v>0</v>
      </c>
      <c r="I83" s="339">
        <v>0</v>
      </c>
      <c r="J83" s="339">
        <v>0</v>
      </c>
      <c r="K83" s="340">
        <v>0</v>
      </c>
      <c r="L83" s="1065"/>
    </row>
    <row r="84" spans="1:12" ht="82.5" customHeight="1" x14ac:dyDescent="0.2">
      <c r="A84" s="1044"/>
      <c r="B84" s="1061" t="s">
        <v>547</v>
      </c>
      <c r="C84" s="422" t="s">
        <v>545</v>
      </c>
      <c r="D84" s="1070" t="s">
        <v>440</v>
      </c>
      <c r="E84" s="1020" t="s">
        <v>460</v>
      </c>
      <c r="F84" s="1073" t="s">
        <v>411</v>
      </c>
      <c r="G84" s="351"/>
      <c r="H84" s="351">
        <v>6498.8</v>
      </c>
      <c r="I84" s="351">
        <v>8100</v>
      </c>
      <c r="J84" s="351">
        <v>10304</v>
      </c>
      <c r="K84" s="352">
        <v>11025.3</v>
      </c>
      <c r="L84" s="1075" t="s">
        <v>459</v>
      </c>
    </row>
    <row r="85" spans="1:12" ht="53.25" customHeight="1" x14ac:dyDescent="0.2">
      <c r="A85" s="1044"/>
      <c r="B85" s="1062"/>
      <c r="C85" s="468" t="s">
        <v>546</v>
      </c>
      <c r="D85" s="1071"/>
      <c r="E85" s="1072"/>
      <c r="F85" s="1074"/>
      <c r="G85" s="351"/>
      <c r="H85" s="351"/>
      <c r="I85" s="328">
        <v>14</v>
      </c>
      <c r="J85" s="351"/>
      <c r="K85" s="352"/>
      <c r="L85" s="1076"/>
    </row>
    <row r="86" spans="1:12" ht="168" customHeight="1" x14ac:dyDescent="0.2">
      <c r="A86" s="1044"/>
      <c r="B86" s="1062"/>
      <c r="C86" s="529" t="s">
        <v>444</v>
      </c>
      <c r="D86" s="1071"/>
      <c r="E86" s="613" t="s">
        <v>461</v>
      </c>
      <c r="F86" s="1074"/>
      <c r="G86" s="351"/>
      <c r="H86" s="351"/>
      <c r="I86" s="351"/>
      <c r="J86" s="351"/>
      <c r="K86" s="352"/>
      <c r="L86" s="1076"/>
    </row>
    <row r="87" spans="1:12" ht="199.5" customHeight="1" x14ac:dyDescent="0.2">
      <c r="A87" s="1044"/>
      <c r="B87" s="1062"/>
      <c r="C87" s="422" t="s">
        <v>445</v>
      </c>
      <c r="D87" s="1071"/>
      <c r="E87" s="614" t="s">
        <v>462</v>
      </c>
      <c r="F87" s="1074"/>
      <c r="G87" s="351"/>
      <c r="H87" s="351"/>
      <c r="I87" s="351"/>
      <c r="J87" s="351"/>
      <c r="K87" s="352"/>
      <c r="L87" s="1077"/>
    </row>
    <row r="88" spans="1:12" ht="159" customHeight="1" x14ac:dyDescent="0.2">
      <c r="A88" s="1044"/>
      <c r="B88" s="536"/>
      <c r="C88" s="422" t="s">
        <v>446</v>
      </c>
      <c r="D88" s="1071"/>
      <c r="E88" s="614" t="s">
        <v>460</v>
      </c>
      <c r="F88" s="1074"/>
      <c r="G88" s="351"/>
      <c r="H88" s="351"/>
      <c r="I88" s="351"/>
      <c r="J88" s="351"/>
      <c r="K88" s="352"/>
      <c r="L88" s="1077"/>
    </row>
    <row r="89" spans="1:12" ht="183" customHeight="1" x14ac:dyDescent="0.2">
      <c r="A89" s="1044"/>
      <c r="B89" s="1079"/>
      <c r="C89" s="422" t="s">
        <v>612</v>
      </c>
      <c r="D89" s="1071"/>
      <c r="E89" s="1020" t="s">
        <v>614</v>
      </c>
      <c r="F89" s="1074"/>
      <c r="G89" s="328"/>
      <c r="H89" s="328"/>
      <c r="I89" s="328"/>
      <c r="J89" s="617">
        <f>J90</f>
        <v>72</v>
      </c>
      <c r="K89" s="618">
        <f>K90</f>
        <v>28.8</v>
      </c>
      <c r="L89" s="1077"/>
    </row>
    <row r="90" spans="1:12" ht="81" customHeight="1" x14ac:dyDescent="0.2">
      <c r="A90" s="1044"/>
      <c r="B90" s="1077"/>
      <c r="C90" s="616" t="s">
        <v>613</v>
      </c>
      <c r="D90" s="1071"/>
      <c r="E90" s="1021"/>
      <c r="F90" s="1074"/>
      <c r="G90" s="328"/>
      <c r="H90" s="328"/>
      <c r="I90" s="328"/>
      <c r="J90" s="328">
        <v>72</v>
      </c>
      <c r="K90" s="341">
        <v>28.8</v>
      </c>
      <c r="L90" s="1077"/>
    </row>
    <row r="91" spans="1:12" ht="186" customHeight="1" x14ac:dyDescent="0.2">
      <c r="A91" s="1044"/>
      <c r="B91" s="536"/>
      <c r="C91" s="422" t="s">
        <v>448</v>
      </c>
      <c r="D91" s="1071"/>
      <c r="E91" s="614" t="s">
        <v>464</v>
      </c>
      <c r="F91" s="1074"/>
      <c r="G91" s="328"/>
      <c r="H91" s="328"/>
      <c r="I91" s="328"/>
      <c r="J91" s="328"/>
      <c r="K91" s="341"/>
      <c r="L91" s="1077"/>
    </row>
    <row r="92" spans="1:12" ht="120" customHeight="1" x14ac:dyDescent="0.2">
      <c r="A92" s="1044"/>
      <c r="B92" s="536"/>
      <c r="C92" s="422" t="s">
        <v>449</v>
      </c>
      <c r="D92" s="1071"/>
      <c r="E92" s="614" t="s">
        <v>465</v>
      </c>
      <c r="F92" s="1074"/>
      <c r="G92" s="328"/>
      <c r="H92" s="328"/>
      <c r="I92" s="328"/>
      <c r="J92" s="328"/>
      <c r="K92" s="341"/>
      <c r="L92" s="1077"/>
    </row>
    <row r="93" spans="1:12" ht="127.5" customHeight="1" x14ac:dyDescent="0.2">
      <c r="A93" s="1044"/>
      <c r="B93" s="536"/>
      <c r="C93" s="422" t="s">
        <v>450</v>
      </c>
      <c r="D93" s="1071"/>
      <c r="E93" s="614" t="s">
        <v>466</v>
      </c>
      <c r="F93" s="1074"/>
      <c r="G93" s="328"/>
      <c r="H93" s="328"/>
      <c r="I93" s="328"/>
      <c r="J93" s="328"/>
      <c r="K93" s="341"/>
      <c r="L93" s="1077"/>
    </row>
    <row r="94" spans="1:12" ht="223.5" customHeight="1" x14ac:dyDescent="0.2">
      <c r="A94" s="1044"/>
      <c r="B94" s="536"/>
      <c r="C94" s="422" t="s">
        <v>451</v>
      </c>
      <c r="D94" s="1071"/>
      <c r="E94" s="614" t="s">
        <v>467</v>
      </c>
      <c r="F94" s="1074"/>
      <c r="G94" s="328"/>
      <c r="H94" s="328"/>
      <c r="I94" s="328"/>
      <c r="J94" s="328"/>
      <c r="K94" s="341"/>
      <c r="L94" s="1077"/>
    </row>
    <row r="95" spans="1:12" ht="138" customHeight="1" x14ac:dyDescent="0.2">
      <c r="A95" s="1044"/>
      <c r="B95" s="536"/>
      <c r="C95" s="422" t="s">
        <v>550</v>
      </c>
      <c r="D95" s="1071"/>
      <c r="E95" s="614" t="s">
        <v>468</v>
      </c>
      <c r="F95" s="1074"/>
      <c r="G95" s="351"/>
      <c r="H95" s="351"/>
      <c r="I95" s="351"/>
      <c r="J95" s="351"/>
      <c r="K95" s="352"/>
      <c r="L95" s="1077"/>
    </row>
    <row r="96" spans="1:12" ht="117.75" customHeight="1" x14ac:dyDescent="0.2">
      <c r="A96" s="1044"/>
      <c r="B96" s="536"/>
      <c r="C96" s="422" t="s">
        <v>475</v>
      </c>
      <c r="D96" s="1071"/>
      <c r="E96" s="614" t="s">
        <v>460</v>
      </c>
      <c r="F96" s="1074"/>
      <c r="G96" s="328"/>
      <c r="H96" s="328"/>
      <c r="I96" s="328"/>
      <c r="J96" s="328"/>
      <c r="K96" s="341"/>
      <c r="L96" s="1077"/>
    </row>
    <row r="97" spans="1:13" ht="170.25" customHeight="1" x14ac:dyDescent="0.2">
      <c r="A97" s="1044"/>
      <c r="B97" s="536"/>
      <c r="C97" s="423" t="s">
        <v>476</v>
      </c>
      <c r="D97" s="1071"/>
      <c r="E97" s="613" t="s">
        <v>469</v>
      </c>
      <c r="F97" s="1074"/>
      <c r="G97" s="342"/>
      <c r="H97" s="342"/>
      <c r="I97" s="342"/>
      <c r="J97" s="342"/>
      <c r="K97" s="343"/>
      <c r="L97" s="1078"/>
    </row>
    <row r="98" spans="1:13" ht="291.75" customHeight="1" x14ac:dyDescent="0.2">
      <c r="A98" s="1044"/>
      <c r="B98" s="536"/>
      <c r="C98" s="423" t="s">
        <v>529</v>
      </c>
      <c r="D98" s="1071"/>
      <c r="E98" s="615" t="s">
        <v>538</v>
      </c>
      <c r="F98" s="131" t="s">
        <v>611</v>
      </c>
      <c r="G98" s="342"/>
      <c r="H98" s="374">
        <v>88.4</v>
      </c>
      <c r="I98" s="574">
        <v>3455.2</v>
      </c>
      <c r="J98" s="374">
        <v>6145</v>
      </c>
      <c r="K98" s="538">
        <v>3686.2</v>
      </c>
      <c r="L98" s="535" t="s">
        <v>494</v>
      </c>
    </row>
    <row r="99" spans="1:13" ht="133.5" customHeight="1" x14ac:dyDescent="0.2">
      <c r="A99" s="1044"/>
      <c r="B99" s="642"/>
      <c r="C99" s="423" t="s">
        <v>618</v>
      </c>
      <c r="D99" s="1071"/>
      <c r="E99" s="615" t="s">
        <v>619</v>
      </c>
      <c r="F99" s="537" t="s">
        <v>411</v>
      </c>
      <c r="G99" s="342"/>
      <c r="H99" s="374"/>
      <c r="I99" s="574"/>
      <c r="J99" s="374">
        <v>310.3</v>
      </c>
      <c r="K99" s="538">
        <v>250</v>
      </c>
      <c r="L99" s="641" t="s">
        <v>620</v>
      </c>
    </row>
    <row r="100" spans="1:13" ht="63" customHeight="1" x14ac:dyDescent="0.2">
      <c r="A100" s="1044"/>
      <c r="B100" s="1061" t="s">
        <v>574</v>
      </c>
      <c r="C100" s="423" t="s">
        <v>576</v>
      </c>
      <c r="D100" s="1071"/>
      <c r="E100" s="615" t="s">
        <v>6</v>
      </c>
      <c r="F100" s="537" t="s">
        <v>109</v>
      </c>
      <c r="G100" s="342"/>
      <c r="H100" s="374"/>
      <c r="I100" s="574"/>
      <c r="J100" s="342"/>
      <c r="K100" s="343"/>
      <c r="L100" s="1022" t="s">
        <v>575</v>
      </c>
    </row>
    <row r="101" spans="1:13" ht="47.25" customHeight="1" x14ac:dyDescent="0.2">
      <c r="A101" s="1044"/>
      <c r="B101" s="1062"/>
      <c r="C101" s="423" t="s">
        <v>577</v>
      </c>
      <c r="D101" s="1071"/>
      <c r="E101" s="615" t="s">
        <v>6</v>
      </c>
      <c r="F101" s="537" t="s">
        <v>109</v>
      </c>
      <c r="G101" s="342"/>
      <c r="H101" s="374"/>
      <c r="I101" s="528"/>
      <c r="J101" s="342"/>
      <c r="K101" s="343"/>
      <c r="L101" s="1023"/>
    </row>
    <row r="102" spans="1:13" ht="97.5" customHeight="1" x14ac:dyDescent="0.2">
      <c r="A102" s="1044"/>
      <c r="B102" s="1062"/>
      <c r="C102" s="423" t="s">
        <v>578</v>
      </c>
      <c r="D102" s="1071"/>
      <c r="E102" s="615" t="s">
        <v>6</v>
      </c>
      <c r="F102" s="537" t="s">
        <v>109</v>
      </c>
      <c r="G102" s="342"/>
      <c r="H102" s="374"/>
      <c r="I102" s="528"/>
      <c r="J102" s="342"/>
      <c r="K102" s="343"/>
      <c r="L102" s="1023"/>
    </row>
    <row r="103" spans="1:13" ht="79.5" customHeight="1" x14ac:dyDescent="0.2">
      <c r="A103" s="1044"/>
      <c r="B103" s="1063"/>
      <c r="C103" s="423" t="s">
        <v>579</v>
      </c>
      <c r="D103" s="1071"/>
      <c r="E103" s="615" t="s">
        <v>6</v>
      </c>
      <c r="F103" s="537" t="s">
        <v>109</v>
      </c>
      <c r="G103" s="342"/>
      <c r="H103" s="374"/>
      <c r="I103" s="528"/>
      <c r="J103" s="342"/>
      <c r="K103" s="343"/>
      <c r="L103" s="1024"/>
    </row>
    <row r="104" spans="1:13" ht="42" customHeight="1" x14ac:dyDescent="0.2">
      <c r="A104" s="1045"/>
      <c r="B104" s="1025" t="s">
        <v>25</v>
      </c>
      <c r="C104" s="1025"/>
      <c r="D104" s="1025"/>
      <c r="E104" s="1025"/>
      <c r="F104" s="344"/>
      <c r="G104" s="228">
        <f>G76+G78+G79+G84+G95+G103+G98</f>
        <v>31978.7</v>
      </c>
      <c r="H104" s="228">
        <f t="shared" ref="H104:I104" si="6">H76+H78+H79+H84+H95+H103+H98</f>
        <v>48359.700000000004</v>
      </c>
      <c r="I104" s="228">
        <f t="shared" si="6"/>
        <v>45891.199999999997</v>
      </c>
      <c r="J104" s="228">
        <f>J76+J78+J79+J84+J95+J103+J98+J89+J99</f>
        <v>59759</v>
      </c>
      <c r="K104" s="228">
        <f>K76+K78+K79+K84+K95+K103+K98+K89+K99</f>
        <v>60923</v>
      </c>
      <c r="L104" s="344"/>
      <c r="M104" s="383"/>
    </row>
    <row r="105" spans="1:13" ht="36" customHeight="1" x14ac:dyDescent="0.2">
      <c r="A105" s="1026" t="s">
        <v>363</v>
      </c>
      <c r="B105" s="1027"/>
      <c r="C105" s="1028"/>
      <c r="D105" s="1027"/>
      <c r="E105" s="1027"/>
      <c r="F105" s="1027"/>
      <c r="G105" s="1027"/>
      <c r="H105" s="1027"/>
      <c r="I105" s="1027"/>
      <c r="J105" s="1027"/>
      <c r="K105" s="1027"/>
      <c r="L105" s="1029"/>
    </row>
    <row r="106" spans="1:13" ht="146.25" customHeight="1" x14ac:dyDescent="0.2">
      <c r="A106" s="931" t="s">
        <v>236</v>
      </c>
      <c r="B106" s="1030" t="s">
        <v>399</v>
      </c>
      <c r="C106" s="434" t="s">
        <v>452</v>
      </c>
      <c r="D106" s="1033" t="s">
        <v>10</v>
      </c>
      <c r="E106" s="1036" t="s">
        <v>406</v>
      </c>
      <c r="F106" s="953" t="s">
        <v>13</v>
      </c>
      <c r="G106" s="44">
        <f>G107+G108+G109+G110+G111+G112</f>
        <v>104.3</v>
      </c>
      <c r="H106" s="44">
        <v>184.3</v>
      </c>
      <c r="I106" s="44">
        <v>0</v>
      </c>
      <c r="J106" s="44">
        <v>93.4</v>
      </c>
      <c r="K106" s="44">
        <v>99.9</v>
      </c>
      <c r="L106" s="893" t="s">
        <v>357</v>
      </c>
    </row>
    <row r="107" spans="1:13" ht="47.25" customHeight="1" x14ac:dyDescent="0.2">
      <c r="A107" s="932"/>
      <c r="B107" s="1031"/>
      <c r="C107" s="345" t="s">
        <v>453</v>
      </c>
      <c r="D107" s="1034"/>
      <c r="E107" s="1037"/>
      <c r="F107" s="1016"/>
      <c r="G107" s="347">
        <v>14.1</v>
      </c>
      <c r="H107" s="347">
        <v>0</v>
      </c>
      <c r="I107" s="347">
        <v>0</v>
      </c>
      <c r="J107" s="347">
        <v>0</v>
      </c>
      <c r="K107" s="347">
        <v>0</v>
      </c>
      <c r="L107" s="919"/>
    </row>
    <row r="108" spans="1:13" ht="31.5" customHeight="1" x14ac:dyDescent="0.2">
      <c r="A108" s="932"/>
      <c r="B108" s="1031"/>
      <c r="C108" s="345" t="s">
        <v>454</v>
      </c>
      <c r="D108" s="1034"/>
      <c r="E108" s="1037"/>
      <c r="F108" s="1016"/>
      <c r="G108" s="347">
        <v>14</v>
      </c>
      <c r="H108" s="347">
        <v>0</v>
      </c>
      <c r="I108" s="347">
        <v>0</v>
      </c>
      <c r="J108" s="347">
        <v>0</v>
      </c>
      <c r="K108" s="347">
        <v>0</v>
      </c>
      <c r="L108" s="919"/>
    </row>
    <row r="109" spans="1:13" ht="31.5" customHeight="1" x14ac:dyDescent="0.2">
      <c r="A109" s="932"/>
      <c r="B109" s="1031"/>
      <c r="C109" s="345" t="s">
        <v>455</v>
      </c>
      <c r="D109" s="1034"/>
      <c r="E109" s="1037"/>
      <c r="F109" s="1016"/>
      <c r="G109" s="347">
        <v>14.2</v>
      </c>
      <c r="H109" s="347">
        <v>0</v>
      </c>
      <c r="I109" s="347">
        <v>0</v>
      </c>
      <c r="J109" s="347">
        <v>0</v>
      </c>
      <c r="K109" s="347">
        <v>0</v>
      </c>
      <c r="L109" s="919"/>
    </row>
    <row r="110" spans="1:13" ht="20.25" customHeight="1" x14ac:dyDescent="0.2">
      <c r="A110" s="932"/>
      <c r="B110" s="1031"/>
      <c r="C110" s="345" t="s">
        <v>456</v>
      </c>
      <c r="D110" s="1034"/>
      <c r="E110" s="1037"/>
      <c r="F110" s="1016"/>
      <c r="G110" s="347">
        <v>25</v>
      </c>
      <c r="H110" s="347">
        <v>0</v>
      </c>
      <c r="I110" s="347">
        <v>0</v>
      </c>
      <c r="J110" s="347">
        <v>0</v>
      </c>
      <c r="K110" s="347">
        <v>0</v>
      </c>
      <c r="L110" s="919"/>
    </row>
    <row r="111" spans="1:13" ht="33" customHeight="1" x14ac:dyDescent="0.2">
      <c r="A111" s="932"/>
      <c r="B111" s="1031"/>
      <c r="C111" s="345" t="s">
        <v>457</v>
      </c>
      <c r="D111" s="1034"/>
      <c r="E111" s="1037"/>
      <c r="F111" s="1016"/>
      <c r="G111" s="347">
        <v>29.3</v>
      </c>
      <c r="H111" s="347">
        <v>0</v>
      </c>
      <c r="I111" s="347">
        <v>0</v>
      </c>
      <c r="J111" s="347">
        <v>0</v>
      </c>
      <c r="K111" s="347">
        <v>0</v>
      </c>
      <c r="L111" s="919"/>
    </row>
    <row r="112" spans="1:13" ht="36.75" customHeight="1" x14ac:dyDescent="0.2">
      <c r="A112" s="932"/>
      <c r="B112" s="1032"/>
      <c r="C112" s="346" t="s">
        <v>458</v>
      </c>
      <c r="D112" s="1035"/>
      <c r="E112" s="1038"/>
      <c r="F112" s="954"/>
      <c r="G112" s="347">
        <v>7.7</v>
      </c>
      <c r="H112" s="347">
        <v>0</v>
      </c>
      <c r="I112" s="347">
        <v>0</v>
      </c>
      <c r="J112" s="347">
        <v>0</v>
      </c>
      <c r="K112" s="347">
        <v>0</v>
      </c>
      <c r="L112" s="894"/>
    </row>
    <row r="113" spans="1:13" ht="225" customHeight="1" x14ac:dyDescent="0.2">
      <c r="A113" s="932"/>
      <c r="B113" s="184" t="s">
        <v>378</v>
      </c>
      <c r="C113" s="648" t="s">
        <v>379</v>
      </c>
      <c r="D113" s="483" t="s">
        <v>10</v>
      </c>
      <c r="E113" s="392" t="s">
        <v>380</v>
      </c>
      <c r="F113" s="495" t="s">
        <v>13</v>
      </c>
      <c r="G113" s="50">
        <v>0</v>
      </c>
      <c r="H113" s="50">
        <v>10</v>
      </c>
      <c r="I113" s="50">
        <v>0</v>
      </c>
      <c r="J113" s="50">
        <v>0</v>
      </c>
      <c r="K113" s="50">
        <v>0</v>
      </c>
      <c r="L113" s="49" t="s">
        <v>381</v>
      </c>
    </row>
    <row r="114" spans="1:13" ht="311.25" customHeight="1" x14ac:dyDescent="0.2">
      <c r="A114" s="932"/>
      <c r="B114" s="488" t="s">
        <v>261</v>
      </c>
      <c r="C114" s="280" t="s">
        <v>387</v>
      </c>
      <c r="D114" s="504" t="s">
        <v>10</v>
      </c>
      <c r="E114" s="497" t="s">
        <v>386</v>
      </c>
      <c r="F114" s="500" t="s">
        <v>13</v>
      </c>
      <c r="G114" s="55">
        <v>39.799999999999997</v>
      </c>
      <c r="H114" s="55">
        <v>80</v>
      </c>
      <c r="I114" s="561">
        <v>25</v>
      </c>
      <c r="J114" s="561">
        <v>50</v>
      </c>
      <c r="K114" s="561">
        <v>53.5</v>
      </c>
      <c r="L114" s="500" t="s">
        <v>385</v>
      </c>
    </row>
    <row r="115" spans="1:13" ht="102" customHeight="1" x14ac:dyDescent="0.2">
      <c r="A115" s="932"/>
      <c r="B115" s="949" t="s">
        <v>145</v>
      </c>
      <c r="C115" s="53" t="s">
        <v>146</v>
      </c>
      <c r="D115" s="504" t="s">
        <v>10</v>
      </c>
      <c r="E115" s="596" t="s">
        <v>32</v>
      </c>
      <c r="F115" s="500" t="s">
        <v>33</v>
      </c>
      <c r="G115" s="55"/>
      <c r="H115" s="55"/>
      <c r="I115" s="55"/>
      <c r="J115" s="55"/>
      <c r="K115" s="68"/>
      <c r="L115" s="500" t="s">
        <v>17</v>
      </c>
      <c r="M115" s="2"/>
    </row>
    <row r="116" spans="1:13" ht="142.5" customHeight="1" x14ac:dyDescent="0.2">
      <c r="A116" s="932"/>
      <c r="B116" s="950"/>
      <c r="C116" s="53" t="s">
        <v>147</v>
      </c>
      <c r="D116" s="504" t="s">
        <v>10</v>
      </c>
      <c r="E116" s="238" t="s">
        <v>393</v>
      </c>
      <c r="F116" s="285" t="s">
        <v>30</v>
      </c>
      <c r="G116" s="55"/>
      <c r="H116" s="55"/>
      <c r="I116" s="55"/>
      <c r="J116" s="55"/>
      <c r="K116" s="68"/>
      <c r="L116" s="500" t="s">
        <v>392</v>
      </c>
      <c r="M116" s="2"/>
    </row>
    <row r="117" spans="1:13" ht="318.75" customHeight="1" x14ac:dyDescent="0.2">
      <c r="A117" s="932"/>
      <c r="B117" s="304" t="s">
        <v>274</v>
      </c>
      <c r="C117" s="280" t="s">
        <v>388</v>
      </c>
      <c r="D117" s="504" t="s">
        <v>10</v>
      </c>
      <c r="E117" s="297" t="s">
        <v>389</v>
      </c>
      <c r="F117" s="285" t="s">
        <v>30</v>
      </c>
      <c r="G117" s="55"/>
      <c r="H117" s="55"/>
      <c r="I117" s="55"/>
      <c r="J117" s="55"/>
      <c r="K117" s="68"/>
      <c r="L117" s="500" t="s">
        <v>35</v>
      </c>
      <c r="M117" s="2"/>
    </row>
    <row r="118" spans="1:13" ht="144" customHeight="1" x14ac:dyDescent="0.2">
      <c r="A118" s="932"/>
      <c r="B118" s="69"/>
      <c r="C118" s="53" t="s">
        <v>269</v>
      </c>
      <c r="D118" s="504" t="s">
        <v>10</v>
      </c>
      <c r="E118" s="596" t="s">
        <v>390</v>
      </c>
      <c r="F118" s="41" t="s">
        <v>13</v>
      </c>
      <c r="G118" s="55">
        <v>0</v>
      </c>
      <c r="H118" s="55">
        <v>100</v>
      </c>
      <c r="I118" s="561">
        <v>0</v>
      </c>
      <c r="J118" s="561">
        <v>1000</v>
      </c>
      <c r="K118" s="561">
        <v>1070</v>
      </c>
      <c r="L118" s="495" t="s">
        <v>20</v>
      </c>
      <c r="M118" s="2"/>
    </row>
    <row r="119" spans="1:13" ht="188.25" customHeight="1" x14ac:dyDescent="0.2">
      <c r="A119" s="932"/>
      <c r="B119" s="488" t="s">
        <v>279</v>
      </c>
      <c r="C119" s="238" t="s">
        <v>394</v>
      </c>
      <c r="D119" s="504" t="s">
        <v>10</v>
      </c>
      <c r="E119" s="596" t="s">
        <v>391</v>
      </c>
      <c r="F119" s="285" t="s">
        <v>30</v>
      </c>
      <c r="G119" s="55"/>
      <c r="H119" s="55"/>
      <c r="I119" s="55"/>
      <c r="J119" s="55"/>
      <c r="K119" s="68"/>
      <c r="L119" s="500" t="s">
        <v>34</v>
      </c>
      <c r="M119" s="2"/>
    </row>
    <row r="120" spans="1:13" ht="30" customHeight="1" x14ac:dyDescent="0.2">
      <c r="A120" s="979"/>
      <c r="B120" s="526" t="s">
        <v>25</v>
      </c>
      <c r="C120" s="70"/>
      <c r="D120" s="70"/>
      <c r="E120" s="519"/>
      <c r="F120" s="41"/>
      <c r="G120" s="59">
        <f>G119+G118+G117+G116+G115+G114+G113+G106</f>
        <v>144.1</v>
      </c>
      <c r="H120" s="59">
        <f t="shared" ref="H120:K120" si="7">H119+H118+H117+H116+H115+H114+H113+H106</f>
        <v>374.3</v>
      </c>
      <c r="I120" s="59">
        <f t="shared" si="7"/>
        <v>25</v>
      </c>
      <c r="J120" s="59">
        <f t="shared" si="7"/>
        <v>1143.4000000000001</v>
      </c>
      <c r="K120" s="59">
        <f t="shared" si="7"/>
        <v>1223.4000000000001</v>
      </c>
      <c r="L120" s="500"/>
      <c r="M120" s="384">
        <f>G120+H120+I120+J120+K120</f>
        <v>2910.2000000000003</v>
      </c>
    </row>
    <row r="121" spans="1:13" ht="65.25" customHeight="1" x14ac:dyDescent="0.2">
      <c r="A121" s="1014" t="s">
        <v>143</v>
      </c>
      <c r="B121" s="1014"/>
      <c r="C121" s="1014"/>
      <c r="D121" s="1014"/>
      <c r="E121" s="1014"/>
      <c r="F121" s="1014"/>
      <c r="G121" s="1014"/>
      <c r="H121" s="1014"/>
      <c r="I121" s="1014"/>
      <c r="J121" s="1014"/>
      <c r="K121" s="1014"/>
      <c r="L121" s="1014"/>
    </row>
    <row r="122" spans="1:13" ht="363" customHeight="1" x14ac:dyDescent="0.2">
      <c r="A122" s="980" t="s">
        <v>233</v>
      </c>
      <c r="B122" s="961" t="s">
        <v>148</v>
      </c>
      <c r="C122" s="53" t="s">
        <v>149</v>
      </c>
      <c r="D122" s="545" t="s">
        <v>10</v>
      </c>
      <c r="E122" s="461" t="s">
        <v>300</v>
      </c>
      <c r="F122" s="41" t="s">
        <v>270</v>
      </c>
      <c r="G122" s="55"/>
      <c r="H122" s="62"/>
      <c r="I122" s="62"/>
      <c r="J122" s="62"/>
      <c r="K122" s="68"/>
      <c r="L122" s="550" t="s">
        <v>157</v>
      </c>
    </row>
    <row r="123" spans="1:13" ht="135" customHeight="1" x14ac:dyDescent="0.2">
      <c r="A123" s="980"/>
      <c r="B123" s="961"/>
      <c r="C123" s="53" t="s">
        <v>150</v>
      </c>
      <c r="D123" s="545" t="s">
        <v>10</v>
      </c>
      <c r="E123" s="546" t="s">
        <v>76</v>
      </c>
      <c r="F123" s="41" t="s">
        <v>33</v>
      </c>
      <c r="G123" s="55"/>
      <c r="H123" s="62"/>
      <c r="I123" s="62"/>
      <c r="J123" s="62"/>
      <c r="K123" s="68"/>
      <c r="L123" s="548" t="s">
        <v>95</v>
      </c>
    </row>
    <row r="124" spans="1:13" ht="350.25" customHeight="1" x14ac:dyDescent="0.2">
      <c r="A124" s="980"/>
      <c r="B124" s="544" t="s">
        <v>284</v>
      </c>
      <c r="C124" s="60" t="s">
        <v>151</v>
      </c>
      <c r="D124" s="545" t="s">
        <v>10</v>
      </c>
      <c r="E124" s="545" t="s">
        <v>77</v>
      </c>
      <c r="F124" s="277" t="s">
        <v>30</v>
      </c>
      <c r="G124" s="55"/>
      <c r="H124" s="62"/>
      <c r="I124" s="62"/>
      <c r="J124" s="62"/>
      <c r="K124" s="68"/>
      <c r="L124" s="548" t="s">
        <v>94</v>
      </c>
    </row>
    <row r="125" spans="1:13" ht="297" customHeight="1" x14ac:dyDescent="0.2">
      <c r="A125" s="980"/>
      <c r="B125" s="544" t="s">
        <v>152</v>
      </c>
      <c r="C125" s="280" t="s">
        <v>280</v>
      </c>
      <c r="D125" s="545" t="s">
        <v>10</v>
      </c>
      <c r="E125" s="545" t="s">
        <v>78</v>
      </c>
      <c r="F125" s="41" t="s">
        <v>33</v>
      </c>
      <c r="G125" s="55"/>
      <c r="H125" s="62"/>
      <c r="I125" s="62"/>
      <c r="J125" s="62"/>
      <c r="K125" s="68"/>
      <c r="L125" s="548" t="s">
        <v>96</v>
      </c>
    </row>
    <row r="126" spans="1:13" ht="287.25" customHeight="1" x14ac:dyDescent="0.2">
      <c r="A126" s="980"/>
      <c r="B126" s="544" t="s">
        <v>153</v>
      </c>
      <c r="C126" s="585" t="s">
        <v>154</v>
      </c>
      <c r="D126" s="545" t="s">
        <v>10</v>
      </c>
      <c r="E126" s="545" t="s">
        <v>78</v>
      </c>
      <c r="F126" s="41" t="s">
        <v>33</v>
      </c>
      <c r="G126" s="55"/>
      <c r="H126" s="62"/>
      <c r="I126" s="62"/>
      <c r="J126" s="62"/>
      <c r="K126" s="68"/>
      <c r="L126" s="548" t="s">
        <v>36</v>
      </c>
    </row>
    <row r="127" spans="1:13" ht="149.25" customHeight="1" x14ac:dyDescent="0.2">
      <c r="A127" s="980"/>
      <c r="B127" s="961" t="s">
        <v>281</v>
      </c>
      <c r="C127" s="543" t="s">
        <v>155</v>
      </c>
      <c r="D127" s="545" t="s">
        <v>10</v>
      </c>
      <c r="E127" s="545" t="s">
        <v>78</v>
      </c>
      <c r="F127" s="41" t="s">
        <v>33</v>
      </c>
      <c r="G127" s="55"/>
      <c r="H127" s="62"/>
      <c r="I127" s="62"/>
      <c r="J127" s="62"/>
      <c r="K127" s="68"/>
      <c r="L127" s="548" t="s">
        <v>97</v>
      </c>
    </row>
    <row r="128" spans="1:13" ht="155.25" customHeight="1" x14ac:dyDescent="0.2">
      <c r="A128" s="980"/>
      <c r="B128" s="961"/>
      <c r="C128" s="53" t="s">
        <v>227</v>
      </c>
      <c r="D128" s="545" t="s">
        <v>10</v>
      </c>
      <c r="E128" s="545" t="s">
        <v>78</v>
      </c>
      <c r="F128" s="41" t="s">
        <v>33</v>
      </c>
      <c r="G128" s="55"/>
      <c r="H128" s="62"/>
      <c r="I128" s="62"/>
      <c r="J128" s="62"/>
      <c r="K128" s="68"/>
      <c r="L128" s="548" t="s">
        <v>98</v>
      </c>
    </row>
    <row r="129" spans="1:13" ht="195" customHeight="1" x14ac:dyDescent="0.2">
      <c r="A129" s="980"/>
      <c r="B129" s="961"/>
      <c r="C129" s="53" t="s">
        <v>226</v>
      </c>
      <c r="D129" s="545" t="s">
        <v>10</v>
      </c>
      <c r="E129" s="545" t="s">
        <v>78</v>
      </c>
      <c r="F129" s="41" t="s">
        <v>33</v>
      </c>
      <c r="G129" s="55"/>
      <c r="H129" s="62"/>
      <c r="I129" s="62"/>
      <c r="J129" s="62"/>
      <c r="K129" s="68"/>
      <c r="L129" s="548" t="s">
        <v>37</v>
      </c>
    </row>
    <row r="130" spans="1:13" ht="254.25" customHeight="1" x14ac:dyDescent="0.2">
      <c r="A130" s="980"/>
      <c r="B130" s="961"/>
      <c r="C130" s="53" t="s">
        <v>156</v>
      </c>
      <c r="D130" s="545" t="s">
        <v>10</v>
      </c>
      <c r="E130" s="545" t="s">
        <v>285</v>
      </c>
      <c r="F130" s="41" t="s">
        <v>33</v>
      </c>
      <c r="G130" s="55"/>
      <c r="H130" s="62"/>
      <c r="I130" s="62"/>
      <c r="J130" s="62"/>
      <c r="K130" s="68"/>
      <c r="L130" s="548" t="s">
        <v>37</v>
      </c>
    </row>
    <row r="131" spans="1:13" ht="351.75" customHeight="1" x14ac:dyDescent="0.2">
      <c r="A131" s="980"/>
      <c r="B131" s="544" t="s">
        <v>308</v>
      </c>
      <c r="C131" s="585" t="s">
        <v>282</v>
      </c>
      <c r="D131" s="545" t="s">
        <v>10</v>
      </c>
      <c r="E131" s="545" t="s">
        <v>38</v>
      </c>
      <c r="F131" s="277" t="s">
        <v>30</v>
      </c>
      <c r="G131" s="55"/>
      <c r="H131" s="62"/>
      <c r="I131" s="62"/>
      <c r="J131" s="62"/>
      <c r="K131" s="68"/>
      <c r="L131" s="548" t="s">
        <v>99</v>
      </c>
    </row>
    <row r="132" spans="1:13" ht="409.5" customHeight="1" x14ac:dyDescent="0.2">
      <c r="A132" s="980"/>
      <c r="B132" s="544" t="s">
        <v>307</v>
      </c>
      <c r="C132" s="53" t="s">
        <v>283</v>
      </c>
      <c r="D132" s="545" t="s">
        <v>10</v>
      </c>
      <c r="E132" s="545" t="s">
        <v>39</v>
      </c>
      <c r="F132" s="584" t="s">
        <v>40</v>
      </c>
      <c r="G132" s="55"/>
      <c r="H132" s="62"/>
      <c r="I132" s="87"/>
      <c r="J132" s="62"/>
      <c r="K132" s="68"/>
      <c r="L132" s="548" t="s">
        <v>100</v>
      </c>
    </row>
    <row r="133" spans="1:13" ht="166.5" customHeight="1" x14ac:dyDescent="0.2">
      <c r="A133" s="980"/>
      <c r="B133" s="977" t="s">
        <v>599</v>
      </c>
      <c r="C133" s="605" t="s">
        <v>606</v>
      </c>
      <c r="D133" s="953" t="s">
        <v>10</v>
      </c>
      <c r="E133" s="1017" t="s">
        <v>600</v>
      </c>
      <c r="F133" s="608" t="s">
        <v>109</v>
      </c>
      <c r="G133" s="597"/>
      <c r="H133" s="599"/>
      <c r="I133" s="599"/>
      <c r="J133" s="599"/>
      <c r="K133" s="601"/>
      <c r="L133" s="1005" t="s">
        <v>601</v>
      </c>
    </row>
    <row r="134" spans="1:13" ht="118.5" customHeight="1" x14ac:dyDescent="0.2">
      <c r="A134" s="980"/>
      <c r="B134" s="1015"/>
      <c r="C134" s="280" t="s">
        <v>605</v>
      </c>
      <c r="D134" s="1016"/>
      <c r="E134" s="1018"/>
      <c r="F134" s="608" t="s">
        <v>109</v>
      </c>
      <c r="G134" s="603"/>
      <c r="H134" s="87"/>
      <c r="I134" s="87"/>
      <c r="J134" s="87"/>
      <c r="K134" s="604"/>
      <c r="L134" s="1006"/>
    </row>
    <row r="135" spans="1:13" ht="169.5" customHeight="1" x14ac:dyDescent="0.2">
      <c r="A135" s="980"/>
      <c r="B135" s="978"/>
      <c r="C135" s="606" t="s">
        <v>607</v>
      </c>
      <c r="D135" s="954"/>
      <c r="E135" s="1019"/>
      <c r="F135" s="608" t="s">
        <v>109</v>
      </c>
      <c r="G135" s="598"/>
      <c r="H135" s="600"/>
      <c r="I135" s="600"/>
      <c r="J135" s="600"/>
      <c r="K135" s="602"/>
      <c r="L135" s="1007"/>
    </row>
    <row r="136" spans="1:13" ht="182.25" customHeight="1" x14ac:dyDescent="0.2">
      <c r="A136" s="980"/>
      <c r="B136" s="949" t="s">
        <v>602</v>
      </c>
      <c r="C136" s="611" t="s">
        <v>608</v>
      </c>
      <c r="D136" s="953" t="s">
        <v>10</v>
      </c>
      <c r="E136" s="1005" t="s">
        <v>604</v>
      </c>
      <c r="F136" s="608" t="s">
        <v>109</v>
      </c>
      <c r="G136" s="597"/>
      <c r="H136" s="599"/>
      <c r="I136" s="599"/>
      <c r="J136" s="599"/>
      <c r="K136" s="601"/>
      <c r="L136" s="1005" t="s">
        <v>603</v>
      </c>
    </row>
    <row r="137" spans="1:13" ht="387.75" customHeight="1" x14ac:dyDescent="0.2">
      <c r="A137" s="980"/>
      <c r="B137" s="976"/>
      <c r="C137" s="612" t="s">
        <v>609</v>
      </c>
      <c r="D137" s="1016"/>
      <c r="E137" s="1006"/>
      <c r="F137" s="609" t="s">
        <v>109</v>
      </c>
      <c r="G137" s="603"/>
      <c r="H137" s="87"/>
      <c r="I137" s="87"/>
      <c r="J137" s="87"/>
      <c r="K137" s="604"/>
      <c r="L137" s="1006"/>
    </row>
    <row r="138" spans="1:13" ht="244.5" customHeight="1" x14ac:dyDescent="0.2">
      <c r="A138" s="980"/>
      <c r="B138" s="950"/>
      <c r="C138" s="611" t="s">
        <v>610</v>
      </c>
      <c r="D138" s="954"/>
      <c r="E138" s="1007"/>
      <c r="F138" s="609" t="s">
        <v>109</v>
      </c>
      <c r="G138" s="581"/>
      <c r="H138" s="582"/>
      <c r="I138" s="582"/>
      <c r="J138" s="582"/>
      <c r="K138" s="583"/>
      <c r="L138" s="1007"/>
    </row>
    <row r="139" spans="1:13" ht="31.5" customHeight="1" x14ac:dyDescent="0.2">
      <c r="A139" s="980"/>
      <c r="B139" s="549" t="s">
        <v>25</v>
      </c>
      <c r="C139" s="280"/>
      <c r="D139" s="548"/>
      <c r="E139" s="548"/>
      <c r="F139" s="41"/>
      <c r="G139" s="59">
        <f>G132+G131+G130+G129+G128+G127+G126+G125+G124+G123+G122</f>
        <v>0</v>
      </c>
      <c r="H139" s="59">
        <f>H132+H131+H130+H129+H128+H127+H126+H125+H124+H123+H122</f>
        <v>0</v>
      </c>
      <c r="I139" s="59">
        <f>I132+I131+I130+I129+I128+I127+I126+I125+I124+I123+I122</f>
        <v>0</v>
      </c>
      <c r="J139" s="59">
        <f>J132+J131+J130+J129+J128+J127+J126+J125+J124+J123+J122</f>
        <v>0</v>
      </c>
      <c r="K139" s="59">
        <f>K132+K131+K130+K129+K128+K127+K126+K125+K124+K123+K122</f>
        <v>0</v>
      </c>
      <c r="L139" s="548"/>
      <c r="M139" s="383"/>
    </row>
    <row r="140" spans="1:13" ht="35.25" customHeight="1" x14ac:dyDescent="0.2">
      <c r="A140" s="1008" t="s">
        <v>137</v>
      </c>
      <c r="B140" s="1009"/>
      <c r="C140" s="1009"/>
      <c r="D140" s="1009"/>
      <c r="E140" s="1009"/>
      <c r="F140" s="1009"/>
      <c r="G140" s="1009"/>
      <c r="H140" s="1009"/>
      <c r="I140" s="1009"/>
      <c r="J140" s="1009"/>
      <c r="K140" s="1009"/>
      <c r="L140" s="1009"/>
    </row>
    <row r="141" spans="1:13" ht="216" customHeight="1" x14ac:dyDescent="0.2">
      <c r="A141" s="931" t="s">
        <v>237</v>
      </c>
      <c r="B141" s="961" t="s">
        <v>158</v>
      </c>
      <c r="C141" s="488" t="s">
        <v>159</v>
      </c>
      <c r="D141" s="486" t="s">
        <v>10</v>
      </c>
      <c r="E141" s="486" t="s">
        <v>499</v>
      </c>
      <c r="F141" s="349" t="s">
        <v>30</v>
      </c>
      <c r="G141" s="486"/>
      <c r="H141" s="486"/>
      <c r="I141" s="486"/>
      <c r="J141" s="486"/>
      <c r="K141" s="486"/>
      <c r="L141" s="607" t="s">
        <v>41</v>
      </c>
    </row>
    <row r="142" spans="1:13" ht="341.25" customHeight="1" x14ac:dyDescent="0.2">
      <c r="A142" s="932"/>
      <c r="B142" s="961"/>
      <c r="C142" s="430" t="s">
        <v>160</v>
      </c>
      <c r="D142" s="486" t="s">
        <v>10</v>
      </c>
      <c r="E142" s="486" t="s">
        <v>498</v>
      </c>
      <c r="F142" s="349" t="s">
        <v>30</v>
      </c>
      <c r="G142" s="91"/>
      <c r="H142" s="91"/>
      <c r="I142" s="91"/>
      <c r="J142" s="91"/>
      <c r="K142" s="91"/>
      <c r="L142" s="517" t="s">
        <v>42</v>
      </c>
    </row>
    <row r="143" spans="1:13" ht="328.5" customHeight="1" x14ac:dyDescent="0.2">
      <c r="A143" s="932"/>
      <c r="B143" s="961"/>
      <c r="C143" s="640" t="s">
        <v>161</v>
      </c>
      <c r="D143" s="486" t="s">
        <v>10</v>
      </c>
      <c r="E143" s="517" t="s">
        <v>498</v>
      </c>
      <c r="F143" s="349" t="s">
        <v>30</v>
      </c>
      <c r="G143" s="486"/>
      <c r="H143" s="486"/>
      <c r="I143" s="486"/>
      <c r="J143" s="486"/>
      <c r="K143" s="486"/>
      <c r="L143" s="517" t="s">
        <v>43</v>
      </c>
    </row>
    <row r="144" spans="1:13" ht="246" customHeight="1" x14ac:dyDescent="0.2">
      <c r="A144" s="932"/>
      <c r="B144" s="961"/>
      <c r="C144" s="587" t="s">
        <v>496</v>
      </c>
      <c r="D144" s="486" t="s">
        <v>10</v>
      </c>
      <c r="E144" s="486" t="s">
        <v>497</v>
      </c>
      <c r="F144" s="349" t="s">
        <v>30</v>
      </c>
      <c r="G144" s="486"/>
      <c r="H144" s="486"/>
      <c r="I144" s="486"/>
      <c r="J144" s="486"/>
      <c r="K144" s="486"/>
      <c r="L144" s="517" t="s">
        <v>44</v>
      </c>
    </row>
    <row r="145" spans="1:12" ht="260.25" customHeight="1" x14ac:dyDescent="0.35">
      <c r="A145" s="932"/>
      <c r="B145" s="488" t="s">
        <v>162</v>
      </c>
      <c r="C145" s="488" t="s">
        <v>163</v>
      </c>
      <c r="D145" s="486" t="s">
        <v>10</v>
      </c>
      <c r="E145" s="486" t="s">
        <v>499</v>
      </c>
      <c r="F145" s="349" t="s">
        <v>30</v>
      </c>
      <c r="G145" s="486"/>
      <c r="H145" s="486"/>
      <c r="I145" s="486"/>
      <c r="J145" s="486"/>
      <c r="K145" s="486"/>
      <c r="L145" s="586" t="s">
        <v>45</v>
      </c>
    </row>
    <row r="146" spans="1:12" ht="254.25" customHeight="1" x14ac:dyDescent="0.2">
      <c r="A146" s="932"/>
      <c r="B146" s="990" t="s">
        <v>164</v>
      </c>
      <c r="C146" s="488" t="s">
        <v>165</v>
      </c>
      <c r="D146" s="486" t="s">
        <v>10</v>
      </c>
      <c r="E146" s="486" t="s">
        <v>500</v>
      </c>
      <c r="F146" s="349" t="s">
        <v>30</v>
      </c>
      <c r="G146" s="486"/>
      <c r="H146" s="486"/>
      <c r="I146" s="486"/>
      <c r="J146" s="486"/>
      <c r="K146" s="486"/>
      <c r="L146" s="517" t="s">
        <v>46</v>
      </c>
    </row>
    <row r="147" spans="1:12" ht="409.5" customHeight="1" x14ac:dyDescent="0.2">
      <c r="A147" s="932"/>
      <c r="B147" s="990"/>
      <c r="C147" s="949" t="s">
        <v>510</v>
      </c>
      <c r="D147" s="931" t="s">
        <v>10</v>
      </c>
      <c r="E147" s="931" t="s">
        <v>501</v>
      </c>
      <c r="F147" s="1010" t="s">
        <v>30</v>
      </c>
      <c r="G147" s="931"/>
      <c r="H147" s="931"/>
      <c r="I147" s="931"/>
      <c r="J147" s="931"/>
      <c r="K147" s="931"/>
      <c r="L147" s="931" t="s">
        <v>47</v>
      </c>
    </row>
    <row r="148" spans="1:12" ht="303" customHeight="1" x14ac:dyDescent="0.2">
      <c r="A148" s="932"/>
      <c r="B148" s="990"/>
      <c r="C148" s="950"/>
      <c r="D148" s="979"/>
      <c r="E148" s="979"/>
      <c r="F148" s="1011"/>
      <c r="G148" s="979"/>
      <c r="H148" s="979"/>
      <c r="I148" s="979"/>
      <c r="J148" s="979"/>
      <c r="K148" s="979"/>
      <c r="L148" s="979"/>
    </row>
    <row r="149" spans="1:12" ht="185.25" customHeight="1" x14ac:dyDescent="0.2">
      <c r="A149" s="932"/>
      <c r="B149" s="990"/>
      <c r="C149" s="488" t="s">
        <v>166</v>
      </c>
      <c r="D149" s="486" t="s">
        <v>10</v>
      </c>
      <c r="E149" s="486" t="s">
        <v>502</v>
      </c>
      <c r="F149" s="349" t="s">
        <v>30</v>
      </c>
      <c r="G149" s="486"/>
      <c r="H149" s="486"/>
      <c r="I149" s="486"/>
      <c r="J149" s="486"/>
      <c r="K149" s="486"/>
      <c r="L149" s="517" t="s">
        <v>48</v>
      </c>
    </row>
    <row r="150" spans="1:12" ht="370.5" customHeight="1" x14ac:dyDescent="0.2">
      <c r="A150" s="932"/>
      <c r="B150" s="990"/>
      <c r="C150" s="488" t="s">
        <v>230</v>
      </c>
      <c r="D150" s="486" t="s">
        <v>10</v>
      </c>
      <c r="E150" s="486" t="s">
        <v>503</v>
      </c>
      <c r="F150" s="349" t="s">
        <v>30</v>
      </c>
      <c r="G150" s="486"/>
      <c r="H150" s="486"/>
      <c r="I150" s="486"/>
      <c r="J150" s="486"/>
      <c r="K150" s="486"/>
      <c r="L150" s="517" t="s">
        <v>49</v>
      </c>
    </row>
    <row r="151" spans="1:12" ht="204" customHeight="1" x14ac:dyDescent="0.2">
      <c r="A151" s="932"/>
      <c r="B151" s="990"/>
      <c r="C151" s="488" t="s">
        <v>167</v>
      </c>
      <c r="D151" s="486" t="s">
        <v>10</v>
      </c>
      <c r="E151" s="486" t="s">
        <v>502</v>
      </c>
      <c r="F151" s="349" t="s">
        <v>30</v>
      </c>
      <c r="G151" s="486"/>
      <c r="H151" s="486"/>
      <c r="I151" s="486"/>
      <c r="J151" s="486"/>
      <c r="K151" s="486"/>
      <c r="L151" s="517" t="s">
        <v>50</v>
      </c>
    </row>
    <row r="152" spans="1:12" ht="252.75" customHeight="1" x14ac:dyDescent="0.2">
      <c r="A152" s="932"/>
      <c r="B152" s="990"/>
      <c r="C152" s="488" t="s">
        <v>168</v>
      </c>
      <c r="D152" s="486" t="s">
        <v>10</v>
      </c>
      <c r="E152" s="486" t="s">
        <v>498</v>
      </c>
      <c r="F152" s="349" t="s">
        <v>30</v>
      </c>
      <c r="G152" s="486"/>
      <c r="H152" s="486"/>
      <c r="I152" s="486"/>
      <c r="J152" s="486"/>
      <c r="K152" s="486"/>
      <c r="L152" s="517" t="s">
        <v>51</v>
      </c>
    </row>
    <row r="153" spans="1:12" ht="409.6" customHeight="1" x14ac:dyDescent="0.2">
      <c r="A153" s="932"/>
      <c r="B153" s="961" t="s">
        <v>169</v>
      </c>
      <c r="C153" s="1012" t="s">
        <v>170</v>
      </c>
      <c r="D153" s="931" t="s">
        <v>10</v>
      </c>
      <c r="E153" s="931" t="s">
        <v>504</v>
      </c>
      <c r="F153" s="1010" t="s">
        <v>30</v>
      </c>
      <c r="G153" s="931"/>
      <c r="H153" s="931"/>
      <c r="I153" s="931"/>
      <c r="J153" s="931"/>
      <c r="K153" s="931"/>
      <c r="L153" s="1002" t="s">
        <v>52</v>
      </c>
    </row>
    <row r="154" spans="1:12" ht="39.75" customHeight="1" x14ac:dyDescent="0.2">
      <c r="A154" s="932"/>
      <c r="B154" s="961"/>
      <c r="C154" s="1013"/>
      <c r="D154" s="979"/>
      <c r="E154" s="979"/>
      <c r="F154" s="1011"/>
      <c r="G154" s="979"/>
      <c r="H154" s="979"/>
      <c r="I154" s="979"/>
      <c r="J154" s="979"/>
      <c r="K154" s="979"/>
      <c r="L154" s="1004"/>
    </row>
    <row r="155" spans="1:12" ht="391.5" customHeight="1" x14ac:dyDescent="0.2">
      <c r="A155" s="932"/>
      <c r="B155" s="961"/>
      <c r="C155" s="488" t="s">
        <v>171</v>
      </c>
      <c r="D155" s="486" t="s">
        <v>10</v>
      </c>
      <c r="E155" s="486" t="s">
        <v>505</v>
      </c>
      <c r="F155" s="349" t="s">
        <v>30</v>
      </c>
      <c r="G155" s="486"/>
      <c r="H155" s="486"/>
      <c r="I155" s="486"/>
      <c r="J155" s="486"/>
      <c r="K155" s="486"/>
      <c r="L155" s="517" t="s">
        <v>53</v>
      </c>
    </row>
    <row r="156" spans="1:12" ht="211.5" customHeight="1" x14ac:dyDescent="0.2">
      <c r="A156" s="932"/>
      <c r="B156" s="961"/>
      <c r="C156" s="488" t="s">
        <v>172</v>
      </c>
      <c r="D156" s="486" t="s">
        <v>10</v>
      </c>
      <c r="E156" s="486" t="s">
        <v>498</v>
      </c>
      <c r="F156" s="349" t="s">
        <v>30</v>
      </c>
      <c r="G156" s="486"/>
      <c r="H156" s="486"/>
      <c r="I156" s="486"/>
      <c r="J156" s="486"/>
      <c r="K156" s="486"/>
      <c r="L156" s="517" t="s">
        <v>54</v>
      </c>
    </row>
    <row r="157" spans="1:12" ht="279" customHeight="1" x14ac:dyDescent="0.2">
      <c r="A157" s="932"/>
      <c r="B157" s="961" t="s">
        <v>173</v>
      </c>
      <c r="C157" s="488" t="s">
        <v>511</v>
      </c>
      <c r="D157" s="486" t="s">
        <v>10</v>
      </c>
      <c r="E157" s="644" t="s">
        <v>536</v>
      </c>
      <c r="F157" s="349" t="s">
        <v>30</v>
      </c>
      <c r="G157" s="486"/>
      <c r="H157" s="486"/>
      <c r="I157" s="486"/>
      <c r="J157" s="486"/>
      <c r="K157" s="486"/>
      <c r="L157" s="517" t="s">
        <v>55</v>
      </c>
    </row>
    <row r="158" spans="1:12" ht="285" customHeight="1" x14ac:dyDescent="0.2">
      <c r="A158" s="932"/>
      <c r="B158" s="961"/>
      <c r="C158" s="488" t="s">
        <v>174</v>
      </c>
      <c r="D158" s="486" t="s">
        <v>10</v>
      </c>
      <c r="E158" s="486" t="s">
        <v>517</v>
      </c>
      <c r="F158" s="349" t="s">
        <v>30</v>
      </c>
      <c r="G158" s="486"/>
      <c r="H158" s="486"/>
      <c r="I158" s="486"/>
      <c r="J158" s="486"/>
      <c r="K158" s="486"/>
      <c r="L158" s="494" t="s">
        <v>56</v>
      </c>
    </row>
    <row r="159" spans="1:12" ht="201.75" customHeight="1" x14ac:dyDescent="0.2">
      <c r="A159" s="932"/>
      <c r="B159" s="961" t="s">
        <v>175</v>
      </c>
      <c r="C159" s="488" t="s">
        <v>176</v>
      </c>
      <c r="D159" s="486" t="s">
        <v>10</v>
      </c>
      <c r="E159" s="486" t="s">
        <v>500</v>
      </c>
      <c r="F159" s="349" t="s">
        <v>30</v>
      </c>
      <c r="G159" s="486"/>
      <c r="H159" s="486"/>
      <c r="I159" s="486"/>
      <c r="J159" s="486"/>
      <c r="K159" s="486"/>
      <c r="L159" s="517" t="s">
        <v>57</v>
      </c>
    </row>
    <row r="160" spans="1:12" ht="201" customHeight="1" x14ac:dyDescent="0.2">
      <c r="A160" s="932"/>
      <c r="B160" s="961"/>
      <c r="C160" s="488" t="s">
        <v>177</v>
      </c>
      <c r="D160" s="486" t="s">
        <v>10</v>
      </c>
      <c r="E160" s="486" t="s">
        <v>506</v>
      </c>
      <c r="F160" s="349" t="s">
        <v>30</v>
      </c>
      <c r="G160" s="486"/>
      <c r="H160" s="486"/>
      <c r="I160" s="486"/>
      <c r="J160" s="486"/>
      <c r="K160" s="486"/>
      <c r="L160" s="517" t="s">
        <v>58</v>
      </c>
    </row>
    <row r="161" spans="1:14" ht="181.5" customHeight="1" x14ac:dyDescent="0.2">
      <c r="A161" s="932"/>
      <c r="B161" s="961"/>
      <c r="C161" s="488" t="s">
        <v>178</v>
      </c>
      <c r="D161" s="486" t="s">
        <v>10</v>
      </c>
      <c r="E161" s="644" t="s">
        <v>507</v>
      </c>
      <c r="F161" s="349" t="s">
        <v>30</v>
      </c>
      <c r="G161" s="486"/>
      <c r="H161" s="486"/>
      <c r="I161" s="486"/>
      <c r="J161" s="486"/>
      <c r="K161" s="486"/>
      <c r="L161" s="517" t="s">
        <v>59</v>
      </c>
    </row>
    <row r="162" spans="1:14" ht="198" customHeight="1" x14ac:dyDescent="0.2">
      <c r="A162" s="932"/>
      <c r="B162" s="961"/>
      <c r="C162" s="488" t="s">
        <v>400</v>
      </c>
      <c r="D162" s="486" t="s">
        <v>10</v>
      </c>
      <c r="E162" s="486" t="s">
        <v>506</v>
      </c>
      <c r="F162" s="349" t="s">
        <v>30</v>
      </c>
      <c r="G162" s="486"/>
      <c r="H162" s="486"/>
      <c r="I162" s="486"/>
      <c r="J162" s="486"/>
      <c r="K162" s="486"/>
      <c r="L162" s="517" t="s">
        <v>60</v>
      </c>
    </row>
    <row r="163" spans="1:14" ht="388.5" customHeight="1" x14ac:dyDescent="0.2">
      <c r="A163" s="932"/>
      <c r="B163" s="488" t="s">
        <v>398</v>
      </c>
      <c r="C163" s="488" t="s">
        <v>179</v>
      </c>
      <c r="D163" s="486" t="s">
        <v>10</v>
      </c>
      <c r="E163" s="486" t="s">
        <v>508</v>
      </c>
      <c r="F163" s="349" t="s">
        <v>30</v>
      </c>
      <c r="G163" s="486"/>
      <c r="H163" s="486"/>
      <c r="I163" s="486"/>
      <c r="J163" s="486"/>
      <c r="K163" s="486"/>
      <c r="L163" s="517" t="s">
        <v>61</v>
      </c>
    </row>
    <row r="164" spans="1:14" ht="364.5" customHeight="1" x14ac:dyDescent="0.2">
      <c r="A164" s="932"/>
      <c r="B164" s="488" t="s">
        <v>256</v>
      </c>
      <c r="C164" s="488" t="s">
        <v>382</v>
      </c>
      <c r="D164" s="486" t="s">
        <v>10</v>
      </c>
      <c r="E164" s="646" t="s">
        <v>509</v>
      </c>
      <c r="F164" s="120" t="s">
        <v>360</v>
      </c>
      <c r="G164" s="92">
        <v>135.6</v>
      </c>
      <c r="H164" s="92">
        <v>23.8</v>
      </c>
      <c r="I164" s="575">
        <v>18.2</v>
      </c>
      <c r="J164" s="575">
        <v>29.3</v>
      </c>
      <c r="K164" s="575">
        <v>30.6</v>
      </c>
      <c r="L164" s="517" t="s">
        <v>383</v>
      </c>
    </row>
    <row r="165" spans="1:14" ht="409.6" customHeight="1" x14ac:dyDescent="0.2">
      <c r="A165" s="932"/>
      <c r="B165" s="931" t="s">
        <v>180</v>
      </c>
      <c r="C165" s="949" t="s">
        <v>181</v>
      </c>
      <c r="D165" s="931" t="s">
        <v>10</v>
      </c>
      <c r="E165" s="931" t="s">
        <v>6</v>
      </c>
      <c r="F165" s="931" t="s">
        <v>30</v>
      </c>
      <c r="G165" s="931"/>
      <c r="H165" s="931"/>
      <c r="I165" s="931"/>
      <c r="J165" s="931"/>
      <c r="K165" s="931"/>
      <c r="L165" s="931" t="s">
        <v>62</v>
      </c>
    </row>
    <row r="166" spans="1:14" ht="71.25" customHeight="1" x14ac:dyDescent="0.2">
      <c r="A166" s="932"/>
      <c r="B166" s="979"/>
      <c r="C166" s="950"/>
      <c r="D166" s="979"/>
      <c r="E166" s="979"/>
      <c r="F166" s="979"/>
      <c r="G166" s="979"/>
      <c r="H166" s="979"/>
      <c r="I166" s="979"/>
      <c r="J166" s="979"/>
      <c r="K166" s="979"/>
      <c r="L166" s="979"/>
    </row>
    <row r="167" spans="1:14" ht="196.5" customHeight="1" x14ac:dyDescent="0.2">
      <c r="A167" s="932"/>
      <c r="B167" s="488" t="s">
        <v>182</v>
      </c>
      <c r="C167" s="488" t="s">
        <v>183</v>
      </c>
      <c r="D167" s="486" t="s">
        <v>10</v>
      </c>
      <c r="E167" s="486" t="s">
        <v>298</v>
      </c>
      <c r="F167" s="349" t="s">
        <v>30</v>
      </c>
      <c r="G167" s="486"/>
      <c r="H167" s="486"/>
      <c r="I167" s="486"/>
      <c r="J167" s="486"/>
      <c r="K167" s="486"/>
      <c r="L167" s="517" t="s">
        <v>63</v>
      </c>
    </row>
    <row r="168" spans="1:14" ht="67.5" customHeight="1" x14ac:dyDescent="0.2">
      <c r="A168" s="979"/>
      <c r="B168" s="526" t="s">
        <v>25</v>
      </c>
      <c r="C168" s="488"/>
      <c r="D168" s="486"/>
      <c r="E168" s="488"/>
      <c r="F168" s="495"/>
      <c r="G168" s="54">
        <f>G167+G165+G164+G163+G162+G161+G160+G159+G158+G157+G156+G155+G153+G152+G151+G150+G149+G147+G146+G145+G144+G143+G142+G141</f>
        <v>135.6</v>
      </c>
      <c r="H168" s="54">
        <f t="shared" ref="H168:K168" si="8">H167+H165+H164+H163+H162+H161+H160+H159+H158+H157+H156+H155+H153+H152+H151+H150+H149+H147+H146+H145+H144+H143+H142+H141</f>
        <v>23.8</v>
      </c>
      <c r="I168" s="54">
        <f t="shared" si="8"/>
        <v>18.2</v>
      </c>
      <c r="J168" s="54">
        <f t="shared" si="8"/>
        <v>29.3</v>
      </c>
      <c r="K168" s="54">
        <f t="shared" si="8"/>
        <v>30.6</v>
      </c>
      <c r="L168" s="517"/>
      <c r="M168" s="386"/>
    </row>
    <row r="169" spans="1:14" ht="67.5" customHeight="1" x14ac:dyDescent="0.2">
      <c r="A169" s="998" t="s">
        <v>303</v>
      </c>
      <c r="B169" s="973"/>
      <c r="C169" s="973"/>
      <c r="D169" s="973"/>
      <c r="E169" s="973"/>
      <c r="F169" s="973"/>
      <c r="G169" s="973"/>
      <c r="H169" s="973"/>
      <c r="I169" s="973"/>
      <c r="J169" s="973"/>
      <c r="K169" s="973"/>
      <c r="L169" s="974"/>
    </row>
    <row r="170" spans="1:14" ht="338.25" customHeight="1" x14ac:dyDescent="0.2">
      <c r="A170" s="980" t="s">
        <v>238</v>
      </c>
      <c r="B170" s="488" t="s">
        <v>484</v>
      </c>
      <c r="C170" s="496" t="s">
        <v>441</v>
      </c>
      <c r="D170" s="486" t="s">
        <v>10</v>
      </c>
      <c r="E170" s="486" t="s">
        <v>6</v>
      </c>
      <c r="F170" s="501" t="s">
        <v>13</v>
      </c>
      <c r="G170" s="92">
        <v>160</v>
      </c>
      <c r="H170" s="92">
        <v>220</v>
      </c>
      <c r="I170" s="575">
        <v>160</v>
      </c>
      <c r="J170" s="575">
        <v>240</v>
      </c>
      <c r="K170" s="575">
        <v>240</v>
      </c>
      <c r="L170" s="49" t="s">
        <v>14</v>
      </c>
    </row>
    <row r="171" spans="1:14" ht="130.5" customHeight="1" x14ac:dyDescent="0.45">
      <c r="A171" s="980"/>
      <c r="B171" s="949" t="s">
        <v>184</v>
      </c>
      <c r="C171" s="999" t="s">
        <v>304</v>
      </c>
      <c r="D171" s="949" t="s">
        <v>10</v>
      </c>
      <c r="E171" s="1000" t="s">
        <v>518</v>
      </c>
      <c r="F171" s="316"/>
      <c r="G171" s="314">
        <f>G172+G173</f>
        <v>7626.1</v>
      </c>
      <c r="H171" s="92">
        <v>0</v>
      </c>
      <c r="I171" s="92">
        <v>0</v>
      </c>
      <c r="J171" s="92">
        <v>0</v>
      </c>
      <c r="K171" s="92">
        <v>0</v>
      </c>
      <c r="L171" s="1002" t="s">
        <v>64</v>
      </c>
      <c r="N171" s="414"/>
    </row>
    <row r="172" spans="1:14" ht="57.75" customHeight="1" x14ac:dyDescent="0.2">
      <c r="A172" s="980"/>
      <c r="B172" s="976"/>
      <c r="C172" s="994"/>
      <c r="D172" s="976"/>
      <c r="E172" s="993"/>
      <c r="F172" s="317" t="s">
        <v>420</v>
      </c>
      <c r="G172" s="318">
        <v>3509.5</v>
      </c>
      <c r="H172" s="319">
        <v>0</v>
      </c>
      <c r="I172" s="319">
        <v>0</v>
      </c>
      <c r="J172" s="319">
        <v>0</v>
      </c>
      <c r="K172" s="319">
        <v>0</v>
      </c>
      <c r="L172" s="1003"/>
    </row>
    <row r="173" spans="1:14" ht="119.25" customHeight="1" x14ac:dyDescent="0.2">
      <c r="A173" s="980"/>
      <c r="B173" s="950"/>
      <c r="C173" s="995"/>
      <c r="D173" s="950"/>
      <c r="E173" s="1001"/>
      <c r="F173" s="320" t="s">
        <v>421</v>
      </c>
      <c r="G173" s="318">
        <v>4116.6000000000004</v>
      </c>
      <c r="H173" s="319">
        <v>0</v>
      </c>
      <c r="I173" s="319">
        <v>0</v>
      </c>
      <c r="J173" s="319">
        <v>0</v>
      </c>
      <c r="K173" s="319">
        <v>0</v>
      </c>
      <c r="L173" s="1004"/>
    </row>
    <row r="174" spans="1:14" ht="45" customHeight="1" x14ac:dyDescent="0.2">
      <c r="A174" s="931"/>
      <c r="B174" s="305" t="s">
        <v>25</v>
      </c>
      <c r="C174" s="490"/>
      <c r="D174" s="487"/>
      <c r="E174" s="490"/>
      <c r="F174" s="502"/>
      <c r="G174" s="306">
        <f>G170+G171</f>
        <v>7786.1</v>
      </c>
      <c r="H174" s="306">
        <f t="shared" ref="H174:K174" si="9">H170+H171</f>
        <v>220</v>
      </c>
      <c r="I174" s="306">
        <f t="shared" si="9"/>
        <v>160</v>
      </c>
      <c r="J174" s="306">
        <f t="shared" si="9"/>
        <v>240</v>
      </c>
      <c r="K174" s="306">
        <f t="shared" si="9"/>
        <v>240</v>
      </c>
      <c r="L174" s="512"/>
      <c r="M174" s="385"/>
    </row>
    <row r="175" spans="1:14" ht="44.25" customHeight="1" x14ac:dyDescent="0.2">
      <c r="A175" s="296"/>
      <c r="B175" s="929" t="s">
        <v>231</v>
      </c>
      <c r="C175" s="929"/>
      <c r="D175" s="929"/>
      <c r="E175" s="929"/>
      <c r="F175" s="929"/>
      <c r="G175" s="929"/>
      <c r="H175" s="929"/>
      <c r="I175" s="929"/>
      <c r="J175" s="929"/>
      <c r="K175" s="929"/>
      <c r="L175" s="930"/>
    </row>
    <row r="176" spans="1:14" ht="320.25" customHeight="1" x14ac:dyDescent="0.2">
      <c r="A176" s="932" t="s">
        <v>232</v>
      </c>
      <c r="B176" s="994" t="s">
        <v>483</v>
      </c>
      <c r="C176" s="649" t="s">
        <v>480</v>
      </c>
      <c r="D176" s="307" t="s">
        <v>10</v>
      </c>
      <c r="E176" s="499" t="s">
        <v>6</v>
      </c>
      <c r="F176" s="525" t="s">
        <v>13</v>
      </c>
      <c r="G176" s="308">
        <v>284</v>
      </c>
      <c r="H176" s="309">
        <v>4727.8</v>
      </c>
      <c r="I176" s="576">
        <v>8345.6</v>
      </c>
      <c r="J176" s="576">
        <v>8100</v>
      </c>
      <c r="K176" s="576">
        <v>8667</v>
      </c>
      <c r="L176" s="996" t="s">
        <v>14</v>
      </c>
    </row>
    <row r="177" spans="1:14" ht="218.25" customHeight="1" x14ac:dyDescent="0.45">
      <c r="A177" s="932"/>
      <c r="B177" s="995"/>
      <c r="C177" s="93" t="s">
        <v>442</v>
      </c>
      <c r="D177" s="94" t="s">
        <v>10</v>
      </c>
      <c r="E177" s="461" t="s">
        <v>516</v>
      </c>
      <c r="F177" s="122" t="s">
        <v>66</v>
      </c>
      <c r="G177" s="55">
        <v>8272.2999999999993</v>
      </c>
      <c r="H177" s="51">
        <v>2521.1999999999998</v>
      </c>
      <c r="I177" s="51">
        <v>0</v>
      </c>
      <c r="J177" s="51">
        <v>0</v>
      </c>
      <c r="K177" s="51">
        <v>0</v>
      </c>
      <c r="L177" s="997"/>
      <c r="N177" s="412"/>
    </row>
    <row r="178" spans="1:14" ht="104.25" customHeight="1" x14ac:dyDescent="0.45">
      <c r="A178" s="932"/>
      <c r="B178" s="949" t="s">
        <v>530</v>
      </c>
      <c r="C178" s="488" t="s">
        <v>286</v>
      </c>
      <c r="D178" s="486" t="s">
        <v>10</v>
      </c>
      <c r="E178" s="486" t="s">
        <v>228</v>
      </c>
      <c r="F178" s="349" t="s">
        <v>30</v>
      </c>
      <c r="G178" s="486"/>
      <c r="H178" s="486"/>
      <c r="I178" s="486"/>
      <c r="J178" s="486"/>
      <c r="K178" s="486"/>
      <c r="L178" s="949" t="s">
        <v>65</v>
      </c>
      <c r="N178" s="412"/>
    </row>
    <row r="179" spans="1:14" ht="221.25" customHeight="1" x14ac:dyDescent="0.45">
      <c r="A179" s="932"/>
      <c r="B179" s="976"/>
      <c r="C179" s="592" t="s">
        <v>287</v>
      </c>
      <c r="D179" s="487" t="s">
        <v>10</v>
      </c>
      <c r="E179" s="462" t="s">
        <v>512</v>
      </c>
      <c r="F179" s="310" t="s">
        <v>267</v>
      </c>
      <c r="G179" s="486"/>
      <c r="H179" s="486"/>
      <c r="I179" s="486"/>
      <c r="J179" s="486"/>
      <c r="K179" s="486"/>
      <c r="L179" s="950"/>
      <c r="N179" s="412"/>
    </row>
    <row r="180" spans="1:14" ht="322.5" customHeight="1" x14ac:dyDescent="0.45">
      <c r="A180" s="993"/>
      <c r="B180" s="976"/>
      <c r="C180" s="580" t="s">
        <v>472</v>
      </c>
      <c r="D180" s="487" t="s">
        <v>10</v>
      </c>
      <c r="E180" s="371" t="s">
        <v>554</v>
      </c>
      <c r="F180" s="493" t="s">
        <v>250</v>
      </c>
      <c r="G180" s="619">
        <v>1328.9</v>
      </c>
      <c r="H180" s="619"/>
      <c r="I180" s="620">
        <f>15303.6+1644.7</f>
        <v>16948.3</v>
      </c>
      <c r="J180" s="620">
        <v>10092</v>
      </c>
      <c r="K180" s="620"/>
      <c r="L180" s="446" t="s">
        <v>251</v>
      </c>
      <c r="N180" s="412"/>
    </row>
    <row r="181" spans="1:14" ht="409.5" customHeight="1" x14ac:dyDescent="0.45">
      <c r="A181" s="993"/>
      <c r="B181" s="976"/>
      <c r="C181" s="967" t="s">
        <v>513</v>
      </c>
      <c r="D181" s="900">
        <v>2023</v>
      </c>
      <c r="E181" s="900" t="s">
        <v>492</v>
      </c>
      <c r="F181" s="900" t="s">
        <v>13</v>
      </c>
      <c r="G181" s="900"/>
      <c r="H181" s="900"/>
      <c r="I181" s="983">
        <v>237.6</v>
      </c>
      <c r="J181" s="991">
        <v>640</v>
      </c>
      <c r="K181" s="983">
        <v>684.8</v>
      </c>
      <c r="L181" s="900" t="s">
        <v>14</v>
      </c>
      <c r="N181" s="412"/>
    </row>
    <row r="182" spans="1:14" ht="144" customHeight="1" x14ac:dyDescent="0.45">
      <c r="A182" s="993"/>
      <c r="B182" s="950"/>
      <c r="C182" s="967"/>
      <c r="D182" s="900"/>
      <c r="E182" s="900"/>
      <c r="F182" s="900"/>
      <c r="G182" s="900"/>
      <c r="H182" s="900"/>
      <c r="I182" s="983"/>
      <c r="J182" s="991"/>
      <c r="K182" s="983"/>
      <c r="L182" s="900"/>
      <c r="N182" s="412"/>
    </row>
    <row r="183" spans="1:14" ht="40.5" customHeight="1" x14ac:dyDescent="0.45">
      <c r="A183" s="993"/>
      <c r="B183" s="402" t="s">
        <v>25</v>
      </c>
      <c r="C183" s="403"/>
      <c r="D183" s="404"/>
      <c r="E183" s="405"/>
      <c r="F183" s="242"/>
      <c r="G183" s="406">
        <f>G179+G177+G176+G178+G181+G180</f>
        <v>9885.1999999999989</v>
      </c>
      <c r="H183" s="406">
        <f t="shared" ref="H183:K183" si="10">H179+H177+H176+H178+H181+H180</f>
        <v>7249</v>
      </c>
      <c r="I183" s="406">
        <f t="shared" si="10"/>
        <v>25531.5</v>
      </c>
      <c r="J183" s="406">
        <f t="shared" si="10"/>
        <v>18832</v>
      </c>
      <c r="K183" s="406">
        <f t="shared" si="10"/>
        <v>9351.7999999999993</v>
      </c>
      <c r="L183" s="501"/>
      <c r="M183" s="383"/>
      <c r="N183" s="412"/>
    </row>
    <row r="184" spans="1:14" ht="93" customHeight="1" x14ac:dyDescent="0.45">
      <c r="A184" s="988" t="s">
        <v>533</v>
      </c>
      <c r="B184" s="988"/>
      <c r="C184" s="988"/>
      <c r="D184" s="988"/>
      <c r="E184" s="988"/>
      <c r="F184" s="988"/>
      <c r="G184" s="988"/>
      <c r="H184" s="988"/>
      <c r="I184" s="988"/>
      <c r="J184" s="988"/>
      <c r="K184" s="988"/>
      <c r="L184" s="988"/>
      <c r="N184" s="412"/>
    </row>
    <row r="185" spans="1:14" ht="403.5" customHeight="1" x14ac:dyDescent="0.2">
      <c r="A185" s="980" t="s">
        <v>239</v>
      </c>
      <c r="B185" s="961" t="s">
        <v>535</v>
      </c>
      <c r="C185" s="488" t="s">
        <v>288</v>
      </c>
      <c r="D185" s="494" t="s">
        <v>10</v>
      </c>
      <c r="E185" s="507" t="s">
        <v>557</v>
      </c>
      <c r="F185" s="349" t="s">
        <v>30</v>
      </c>
      <c r="G185" s="494"/>
      <c r="H185" s="494"/>
      <c r="I185" s="494"/>
      <c r="J185" s="494"/>
      <c r="K185" s="494"/>
      <c r="L185" s="517" t="s">
        <v>580</v>
      </c>
    </row>
    <row r="186" spans="1:14" ht="388.5" customHeight="1" x14ac:dyDescent="0.2">
      <c r="A186" s="980"/>
      <c r="B186" s="961"/>
      <c r="C186" s="488" t="s">
        <v>581</v>
      </c>
      <c r="D186" s="494" t="s">
        <v>10</v>
      </c>
      <c r="E186" s="507" t="s">
        <v>557</v>
      </c>
      <c r="F186" s="349" t="s">
        <v>30</v>
      </c>
      <c r="G186" s="494"/>
      <c r="H186" s="494"/>
      <c r="I186" s="494"/>
      <c r="J186" s="494"/>
      <c r="K186" s="494"/>
      <c r="L186" s="517" t="s">
        <v>582</v>
      </c>
    </row>
    <row r="187" spans="1:14" ht="168" customHeight="1" x14ac:dyDescent="0.2">
      <c r="A187" s="980"/>
      <c r="B187" s="961" t="s">
        <v>514</v>
      </c>
      <c r="C187" s="53" t="s">
        <v>470</v>
      </c>
      <c r="D187" s="504" t="s">
        <v>10</v>
      </c>
      <c r="E187" s="483" t="s">
        <v>555</v>
      </c>
      <c r="F187" s="41" t="s">
        <v>13</v>
      </c>
      <c r="G187" s="51">
        <v>215</v>
      </c>
      <c r="H187" s="51">
        <v>281.39999999999998</v>
      </c>
      <c r="I187" s="563">
        <v>451.4</v>
      </c>
      <c r="J187" s="563">
        <v>1000</v>
      </c>
      <c r="K187" s="563">
        <v>452.2</v>
      </c>
      <c r="L187" s="989" t="s">
        <v>515</v>
      </c>
    </row>
    <row r="188" spans="1:14" ht="320.25" customHeight="1" x14ac:dyDescent="0.2">
      <c r="A188" s="980"/>
      <c r="B188" s="961"/>
      <c r="C188" s="53" t="s">
        <v>471</v>
      </c>
      <c r="D188" s="504" t="s">
        <v>10</v>
      </c>
      <c r="E188" s="483" t="s">
        <v>555</v>
      </c>
      <c r="F188" s="41" t="s">
        <v>13</v>
      </c>
      <c r="G188" s="51">
        <v>326.8</v>
      </c>
      <c r="H188" s="51">
        <v>979</v>
      </c>
      <c r="I188" s="563">
        <v>2330.8000000000002</v>
      </c>
      <c r="J188" s="563">
        <v>2849.9</v>
      </c>
      <c r="K188" s="563">
        <v>3049.4</v>
      </c>
      <c r="L188" s="989"/>
    </row>
    <row r="189" spans="1:14" ht="352.5" customHeight="1" x14ac:dyDescent="0.2">
      <c r="A189" s="980"/>
      <c r="B189" s="961" t="s">
        <v>583</v>
      </c>
      <c r="C189" s="488" t="s">
        <v>584</v>
      </c>
      <c r="D189" s="486" t="s">
        <v>10</v>
      </c>
      <c r="E189" s="507" t="s">
        <v>556</v>
      </c>
      <c r="F189" s="349" t="s">
        <v>30</v>
      </c>
      <c r="G189" s="486"/>
      <c r="H189" s="486"/>
      <c r="I189" s="486"/>
      <c r="J189" s="486"/>
      <c r="K189" s="486"/>
      <c r="L189" s="517" t="s">
        <v>586</v>
      </c>
    </row>
    <row r="190" spans="1:14" ht="408.75" customHeight="1" x14ac:dyDescent="0.2">
      <c r="A190" s="980"/>
      <c r="B190" s="961"/>
      <c r="C190" s="488" t="s">
        <v>585</v>
      </c>
      <c r="D190" s="486" t="s">
        <v>10</v>
      </c>
      <c r="E190" s="507" t="s">
        <v>558</v>
      </c>
      <c r="F190" s="494" t="s">
        <v>30</v>
      </c>
      <c r="G190" s="486"/>
      <c r="H190" s="486"/>
      <c r="I190" s="486"/>
      <c r="J190" s="486"/>
      <c r="K190" s="486"/>
      <c r="L190" s="517" t="s">
        <v>587</v>
      </c>
    </row>
    <row r="191" spans="1:14" ht="261" customHeight="1" x14ac:dyDescent="0.2">
      <c r="A191" s="980"/>
      <c r="B191" s="961"/>
      <c r="C191" s="488" t="s">
        <v>188</v>
      </c>
      <c r="D191" s="486" t="s">
        <v>10</v>
      </c>
      <c r="E191" s="510" t="s">
        <v>559</v>
      </c>
      <c r="F191" s="494" t="s">
        <v>30</v>
      </c>
      <c r="G191" s="486"/>
      <c r="H191" s="486"/>
      <c r="I191" s="486"/>
      <c r="J191" s="486"/>
      <c r="K191" s="486"/>
      <c r="L191" s="517" t="s">
        <v>83</v>
      </c>
    </row>
    <row r="192" spans="1:14" ht="255" customHeight="1" x14ac:dyDescent="0.2">
      <c r="A192" s="980"/>
      <c r="B192" s="488" t="s">
        <v>189</v>
      </c>
      <c r="C192" s="496" t="s">
        <v>490</v>
      </c>
      <c r="D192" s="483" t="s">
        <v>10</v>
      </c>
      <c r="E192" s="231" t="s">
        <v>554</v>
      </c>
      <c r="F192" s="483" t="s">
        <v>13</v>
      </c>
      <c r="G192" s="483">
        <v>682.8</v>
      </c>
      <c r="H192" s="483">
        <v>725.2</v>
      </c>
      <c r="I192" s="577">
        <v>2017.7</v>
      </c>
      <c r="J192" s="577">
        <v>5327.2</v>
      </c>
      <c r="K192" s="577">
        <v>5700.6</v>
      </c>
      <c r="L192" s="495" t="s">
        <v>491</v>
      </c>
    </row>
    <row r="193" spans="1:14" ht="230.25" customHeight="1" x14ac:dyDescent="0.2">
      <c r="A193" s="980"/>
      <c r="B193" s="488" t="s">
        <v>190</v>
      </c>
      <c r="C193" s="488" t="s">
        <v>191</v>
      </c>
      <c r="D193" s="486" t="s">
        <v>10</v>
      </c>
      <c r="E193" s="496" t="s">
        <v>560</v>
      </c>
      <c r="F193" s="486" t="s">
        <v>33</v>
      </c>
      <c r="G193" s="486"/>
      <c r="H193" s="486"/>
      <c r="I193" s="486"/>
      <c r="J193" s="486"/>
      <c r="K193" s="486"/>
      <c r="L193" s="517" t="s">
        <v>84</v>
      </c>
    </row>
    <row r="194" spans="1:14" ht="344.25" customHeight="1" x14ac:dyDescent="0.2">
      <c r="A194" s="980"/>
      <c r="B194" s="961" t="s">
        <v>192</v>
      </c>
      <c r="C194" s="488" t="s">
        <v>193</v>
      </c>
      <c r="D194" s="486" t="s">
        <v>10</v>
      </c>
      <c r="E194" s="496" t="s">
        <v>561</v>
      </c>
      <c r="F194" s="486" t="s">
        <v>33</v>
      </c>
      <c r="G194" s="486"/>
      <c r="H194" s="486"/>
      <c r="I194" s="486"/>
      <c r="J194" s="486"/>
      <c r="K194" s="486"/>
      <c r="L194" s="517" t="s">
        <v>85</v>
      </c>
    </row>
    <row r="195" spans="1:14" ht="320.25" customHeight="1" x14ac:dyDescent="0.45">
      <c r="A195" s="980"/>
      <c r="B195" s="961"/>
      <c r="C195" s="496" t="s">
        <v>252</v>
      </c>
      <c r="D195" s="486" t="s">
        <v>10</v>
      </c>
      <c r="E195" s="482" t="s">
        <v>554</v>
      </c>
      <c r="F195" s="483" t="s">
        <v>250</v>
      </c>
      <c r="G195" s="621">
        <v>9004.6</v>
      </c>
      <c r="H195" s="621"/>
      <c r="I195" s="622">
        <v>53651</v>
      </c>
      <c r="J195" s="621">
        <v>123617</v>
      </c>
      <c r="K195" s="483"/>
      <c r="L195" s="521" t="s">
        <v>246</v>
      </c>
      <c r="N195" s="413"/>
    </row>
    <row r="196" spans="1:14" ht="327.75" customHeight="1" x14ac:dyDescent="0.45">
      <c r="A196" s="980"/>
      <c r="B196" s="961"/>
      <c r="C196" s="496" t="s">
        <v>473</v>
      </c>
      <c r="D196" s="486" t="s">
        <v>10</v>
      </c>
      <c r="E196" s="541" t="s">
        <v>554</v>
      </c>
      <c r="F196" s="131" t="s">
        <v>250</v>
      </c>
      <c r="G196" s="621">
        <v>3711.9</v>
      </c>
      <c r="H196" s="621"/>
      <c r="I196" s="622">
        <v>16914.3</v>
      </c>
      <c r="J196" s="621">
        <v>14908.4</v>
      </c>
      <c r="K196" s="483"/>
      <c r="L196" s="151" t="s">
        <v>248</v>
      </c>
      <c r="N196" s="413"/>
    </row>
    <row r="197" spans="1:14" ht="298.5" customHeight="1" x14ac:dyDescent="0.2">
      <c r="A197" s="980"/>
      <c r="B197" s="961"/>
      <c r="C197" s="496" t="s">
        <v>493</v>
      </c>
      <c r="D197" s="486" t="s">
        <v>488</v>
      </c>
      <c r="E197" s="533" t="s">
        <v>516</v>
      </c>
      <c r="F197" s="131" t="s">
        <v>548</v>
      </c>
      <c r="G197" s="621"/>
      <c r="H197" s="623">
        <v>100000</v>
      </c>
      <c r="I197" s="624">
        <v>248472.5</v>
      </c>
      <c r="J197" s="621"/>
      <c r="K197" s="483"/>
      <c r="L197" s="521" t="s">
        <v>487</v>
      </c>
    </row>
    <row r="198" spans="1:14" ht="300.75" customHeight="1" x14ac:dyDescent="0.2">
      <c r="A198" s="980"/>
      <c r="B198" s="488" t="s">
        <v>294</v>
      </c>
      <c r="C198" s="488" t="s">
        <v>588</v>
      </c>
      <c r="D198" s="486" t="s">
        <v>10</v>
      </c>
      <c r="E198" s="542" t="s">
        <v>562</v>
      </c>
      <c r="F198" s="486" t="s">
        <v>33</v>
      </c>
      <c r="G198" s="486"/>
      <c r="H198" s="486"/>
      <c r="I198" s="486"/>
      <c r="J198" s="486"/>
      <c r="K198" s="486"/>
      <c r="L198" s="915" t="s">
        <v>67</v>
      </c>
    </row>
    <row r="199" spans="1:14" ht="297" customHeight="1" x14ac:dyDescent="0.2">
      <c r="A199" s="980"/>
      <c r="B199" s="488"/>
      <c r="C199" s="488" t="s">
        <v>195</v>
      </c>
      <c r="D199" s="486" t="s">
        <v>10</v>
      </c>
      <c r="E199" s="556" t="s">
        <v>562</v>
      </c>
      <c r="F199" s="486" t="s">
        <v>33</v>
      </c>
      <c r="G199" s="486"/>
      <c r="H199" s="486"/>
      <c r="I199" s="486"/>
      <c r="J199" s="486"/>
      <c r="K199" s="486"/>
      <c r="L199" s="915"/>
    </row>
    <row r="200" spans="1:14" ht="366" customHeight="1" x14ac:dyDescent="0.2">
      <c r="A200" s="980"/>
      <c r="B200" s="488"/>
      <c r="C200" s="488" t="s">
        <v>537</v>
      </c>
      <c r="D200" s="486" t="s">
        <v>10</v>
      </c>
      <c r="E200" s="482" t="s">
        <v>562</v>
      </c>
      <c r="F200" s="486" t="s">
        <v>33</v>
      </c>
      <c r="G200" s="486"/>
      <c r="H200" s="486"/>
      <c r="I200" s="486"/>
      <c r="J200" s="486"/>
      <c r="K200" s="486"/>
      <c r="L200" s="915"/>
    </row>
    <row r="201" spans="1:14" ht="256.5" customHeight="1" x14ac:dyDescent="0.2">
      <c r="A201" s="980"/>
      <c r="B201" s="488"/>
      <c r="C201" s="392" t="s">
        <v>301</v>
      </c>
      <c r="D201" s="486" t="s">
        <v>10</v>
      </c>
      <c r="E201" s="510" t="s">
        <v>554</v>
      </c>
      <c r="F201" s="486" t="s">
        <v>13</v>
      </c>
      <c r="G201" s="92">
        <v>556.9</v>
      </c>
      <c r="H201" s="92">
        <v>718.5</v>
      </c>
      <c r="I201" s="575">
        <v>718.5</v>
      </c>
      <c r="J201" s="92">
        <v>0</v>
      </c>
      <c r="K201" s="92">
        <v>0</v>
      </c>
      <c r="L201" s="517" t="s">
        <v>87</v>
      </c>
    </row>
    <row r="202" spans="1:14" ht="298.5" customHeight="1" x14ac:dyDescent="0.45">
      <c r="A202" s="980"/>
      <c r="B202" s="488"/>
      <c r="C202" s="488" t="s">
        <v>290</v>
      </c>
      <c r="D202" s="486" t="s">
        <v>10</v>
      </c>
      <c r="E202" s="481" t="s">
        <v>554</v>
      </c>
      <c r="F202" s="120" t="s">
        <v>66</v>
      </c>
      <c r="G202" s="92">
        <v>881.9</v>
      </c>
      <c r="H202" s="92">
        <v>955.9</v>
      </c>
      <c r="I202" s="92">
        <v>0</v>
      </c>
      <c r="J202" s="92">
        <v>1402.6</v>
      </c>
      <c r="K202" s="92">
        <v>1500.8</v>
      </c>
      <c r="L202" s="517" t="s">
        <v>291</v>
      </c>
      <c r="N202" s="414"/>
    </row>
    <row r="203" spans="1:14" ht="204.75" customHeight="1" x14ac:dyDescent="0.2">
      <c r="A203" s="980"/>
      <c r="B203" s="949" t="s">
        <v>589</v>
      </c>
      <c r="C203" s="287" t="s">
        <v>292</v>
      </c>
      <c r="D203" s="486" t="s">
        <v>10</v>
      </c>
      <c r="E203" s="645" t="s">
        <v>563</v>
      </c>
      <c r="F203" s="517" t="s">
        <v>33</v>
      </c>
      <c r="G203" s="486"/>
      <c r="H203" s="486"/>
      <c r="I203" s="486"/>
      <c r="J203" s="486"/>
      <c r="K203" s="486"/>
      <c r="L203" s="517" t="s">
        <v>590</v>
      </c>
    </row>
    <row r="204" spans="1:14" ht="409.5" customHeight="1" x14ac:dyDescent="0.2">
      <c r="A204" s="980"/>
      <c r="B204" s="950"/>
      <c r="C204" s="488" t="s">
        <v>293</v>
      </c>
      <c r="D204" s="486" t="s">
        <v>10</v>
      </c>
      <c r="E204" s="540" t="s">
        <v>564</v>
      </c>
      <c r="F204" s="349" t="s">
        <v>30</v>
      </c>
      <c r="G204" s="486"/>
      <c r="H204" s="486"/>
      <c r="I204" s="486"/>
      <c r="J204" s="486"/>
      <c r="K204" s="486"/>
      <c r="L204" s="517" t="s">
        <v>86</v>
      </c>
    </row>
    <row r="205" spans="1:14" ht="228" customHeight="1" x14ac:dyDescent="0.2">
      <c r="A205" s="980"/>
      <c r="B205" s="67"/>
      <c r="C205" s="488" t="s">
        <v>229</v>
      </c>
      <c r="D205" s="486" t="s">
        <v>10</v>
      </c>
      <c r="E205" s="540" t="s">
        <v>564</v>
      </c>
      <c r="F205" s="517" t="s">
        <v>33</v>
      </c>
      <c r="G205" s="486"/>
      <c r="H205" s="486"/>
      <c r="I205" s="486"/>
      <c r="J205" s="486"/>
      <c r="K205" s="486"/>
      <c r="L205" s="517" t="s">
        <v>88</v>
      </c>
    </row>
    <row r="206" spans="1:14" ht="200.25" customHeight="1" x14ac:dyDescent="0.2">
      <c r="A206" s="980"/>
      <c r="B206" s="961" t="s">
        <v>295</v>
      </c>
      <c r="C206" s="488" t="s">
        <v>197</v>
      </c>
      <c r="D206" s="486" t="s">
        <v>10</v>
      </c>
      <c r="E206" s="540" t="s">
        <v>565</v>
      </c>
      <c r="F206" s="517" t="s">
        <v>33</v>
      </c>
      <c r="G206" s="486"/>
      <c r="H206" s="486"/>
      <c r="I206" s="486"/>
      <c r="J206" s="486"/>
      <c r="K206" s="486"/>
      <c r="L206" s="517" t="s">
        <v>70</v>
      </c>
    </row>
    <row r="207" spans="1:14" ht="150" customHeight="1" x14ac:dyDescent="0.2">
      <c r="A207" s="980"/>
      <c r="B207" s="961"/>
      <c r="C207" s="67" t="s">
        <v>198</v>
      </c>
      <c r="D207" s="486" t="s">
        <v>10</v>
      </c>
      <c r="E207" s="483" t="s">
        <v>565</v>
      </c>
      <c r="F207" s="517" t="s">
        <v>33</v>
      </c>
      <c r="G207" s="486"/>
      <c r="H207" s="486"/>
      <c r="I207" s="486"/>
      <c r="J207" s="486"/>
      <c r="K207" s="486"/>
      <c r="L207" s="517" t="s">
        <v>70</v>
      </c>
    </row>
    <row r="208" spans="1:14" ht="200.25" customHeight="1" x14ac:dyDescent="0.2">
      <c r="A208" s="980"/>
      <c r="B208" s="961"/>
      <c r="C208" s="67" t="s">
        <v>199</v>
      </c>
      <c r="D208" s="486" t="s">
        <v>10</v>
      </c>
      <c r="E208" s="483" t="s">
        <v>565</v>
      </c>
      <c r="F208" s="517" t="s">
        <v>33</v>
      </c>
      <c r="G208" s="486"/>
      <c r="H208" s="486"/>
      <c r="I208" s="486"/>
      <c r="J208" s="486"/>
      <c r="K208" s="486"/>
      <c r="L208" s="517" t="s">
        <v>71</v>
      </c>
    </row>
    <row r="209" spans="1:14" ht="270" customHeight="1" x14ac:dyDescent="0.2">
      <c r="A209" s="980"/>
      <c r="B209" s="961"/>
      <c r="C209" s="488" t="s">
        <v>200</v>
      </c>
      <c r="D209" s="486" t="s">
        <v>10</v>
      </c>
      <c r="E209" s="483" t="s">
        <v>565</v>
      </c>
      <c r="F209" s="517" t="s">
        <v>33</v>
      </c>
      <c r="G209" s="486"/>
      <c r="H209" s="486"/>
      <c r="I209" s="486"/>
      <c r="J209" s="486"/>
      <c r="K209" s="486"/>
      <c r="L209" s="517" t="s">
        <v>70</v>
      </c>
    </row>
    <row r="210" spans="1:14" ht="149.25" customHeight="1" x14ac:dyDescent="0.2">
      <c r="A210" s="980"/>
      <c r="B210" s="961"/>
      <c r="C210" s="488" t="s">
        <v>201</v>
      </c>
      <c r="D210" s="486" t="s">
        <v>10</v>
      </c>
      <c r="E210" s="483" t="s">
        <v>565</v>
      </c>
      <c r="F210" s="517" t="s">
        <v>33</v>
      </c>
      <c r="G210" s="486"/>
      <c r="H210" s="486"/>
      <c r="I210" s="486"/>
      <c r="J210" s="486"/>
      <c r="K210" s="486"/>
      <c r="L210" s="517" t="s">
        <v>70</v>
      </c>
    </row>
    <row r="211" spans="1:14" ht="321" customHeight="1" x14ac:dyDescent="0.2">
      <c r="A211" s="980"/>
      <c r="B211" s="488" t="s">
        <v>202</v>
      </c>
      <c r="C211" s="287" t="s">
        <v>591</v>
      </c>
      <c r="D211" s="486" t="s">
        <v>10</v>
      </c>
      <c r="E211" s="483" t="s">
        <v>566</v>
      </c>
      <c r="F211" s="349" t="s">
        <v>30</v>
      </c>
      <c r="G211" s="486"/>
      <c r="H211" s="486"/>
      <c r="I211" s="486"/>
      <c r="J211" s="486"/>
      <c r="K211" s="486"/>
      <c r="L211" s="517" t="s">
        <v>89</v>
      </c>
    </row>
    <row r="212" spans="1:14" ht="190.5" customHeight="1" x14ac:dyDescent="0.2">
      <c r="A212" s="980"/>
      <c r="B212" s="488" t="s">
        <v>204</v>
      </c>
      <c r="C212" s="287" t="s">
        <v>205</v>
      </c>
      <c r="D212" s="486" t="s">
        <v>10</v>
      </c>
      <c r="E212" s="483" t="s">
        <v>567</v>
      </c>
      <c r="F212" s="349" t="s">
        <v>30</v>
      </c>
      <c r="G212" s="486"/>
      <c r="H212" s="486"/>
      <c r="I212" s="486"/>
      <c r="J212" s="486"/>
      <c r="K212" s="486"/>
      <c r="L212" s="517" t="s">
        <v>72</v>
      </c>
    </row>
    <row r="213" spans="1:14" ht="253.5" customHeight="1" x14ac:dyDescent="0.2">
      <c r="A213" s="980"/>
      <c r="B213" s="488" t="s">
        <v>296</v>
      </c>
      <c r="C213" s="488" t="s">
        <v>592</v>
      </c>
      <c r="D213" s="486" t="s">
        <v>10</v>
      </c>
      <c r="E213" s="555" t="s">
        <v>568</v>
      </c>
      <c r="F213" s="349" t="s">
        <v>30</v>
      </c>
      <c r="G213" s="486"/>
      <c r="H213" s="486"/>
      <c r="I213" s="486"/>
      <c r="J213" s="486"/>
      <c r="K213" s="486"/>
      <c r="L213" s="517" t="s">
        <v>593</v>
      </c>
    </row>
    <row r="214" spans="1:14" ht="315.75" customHeight="1" x14ac:dyDescent="0.2">
      <c r="A214" s="980"/>
      <c r="B214" s="961" t="s">
        <v>594</v>
      </c>
      <c r="C214" s="488" t="s">
        <v>595</v>
      </c>
      <c r="D214" s="486" t="s">
        <v>10</v>
      </c>
      <c r="E214" s="643" t="s">
        <v>569</v>
      </c>
      <c r="F214" s="517" t="s">
        <v>33</v>
      </c>
      <c r="G214" s="486"/>
      <c r="H214" s="486"/>
      <c r="I214" s="486"/>
      <c r="J214" s="486"/>
      <c r="K214" s="486"/>
      <c r="L214" s="517" t="s">
        <v>596</v>
      </c>
    </row>
    <row r="215" spans="1:14" ht="266.25" customHeight="1" x14ac:dyDescent="0.2">
      <c r="A215" s="980"/>
      <c r="B215" s="961"/>
      <c r="C215" s="488" t="s">
        <v>209</v>
      </c>
      <c r="D215" s="486" t="s">
        <v>10</v>
      </c>
      <c r="E215" s="482" t="s">
        <v>570</v>
      </c>
      <c r="F215" s="349" t="s">
        <v>30</v>
      </c>
      <c r="G215" s="486"/>
      <c r="H215" s="486"/>
      <c r="I215" s="486"/>
      <c r="J215" s="486"/>
      <c r="K215" s="486"/>
      <c r="L215" s="517" t="s">
        <v>92</v>
      </c>
    </row>
    <row r="216" spans="1:14" ht="163.5" customHeight="1" x14ac:dyDescent="0.2">
      <c r="A216" s="980"/>
      <c r="B216" s="961"/>
      <c r="C216" s="547" t="s">
        <v>597</v>
      </c>
      <c r="D216" s="486" t="s">
        <v>10</v>
      </c>
      <c r="E216" s="533" t="s">
        <v>571</v>
      </c>
      <c r="F216" s="349" t="s">
        <v>30</v>
      </c>
      <c r="G216" s="486"/>
      <c r="H216" s="486"/>
      <c r="I216" s="486"/>
      <c r="J216" s="486"/>
      <c r="K216" s="486"/>
      <c r="L216" s="517" t="s">
        <v>73</v>
      </c>
    </row>
    <row r="217" spans="1:14" ht="221.25" customHeight="1" x14ac:dyDescent="0.2">
      <c r="A217" s="980"/>
      <c r="B217" s="961"/>
      <c r="C217" s="551" t="s">
        <v>211</v>
      </c>
      <c r="D217" s="486" t="s">
        <v>10</v>
      </c>
      <c r="E217" s="556" t="s">
        <v>570</v>
      </c>
      <c r="F217" s="349" t="s">
        <v>30</v>
      </c>
      <c r="G217" s="486"/>
      <c r="H217" s="486"/>
      <c r="I217" s="486"/>
      <c r="J217" s="486"/>
      <c r="K217" s="486"/>
      <c r="L217" s="517" t="s">
        <v>74</v>
      </c>
    </row>
    <row r="218" spans="1:14" ht="221.25" customHeight="1" x14ac:dyDescent="0.2">
      <c r="A218" s="980"/>
      <c r="B218" s="961"/>
      <c r="C218" s="488" t="s">
        <v>598</v>
      </c>
      <c r="D218" s="486" t="s">
        <v>10</v>
      </c>
      <c r="E218" s="556" t="s">
        <v>572</v>
      </c>
      <c r="F218" s="517" t="s">
        <v>33</v>
      </c>
      <c r="G218" s="486"/>
      <c r="H218" s="486"/>
      <c r="I218" s="486"/>
      <c r="J218" s="486"/>
      <c r="K218" s="486"/>
      <c r="L218" s="517" t="s">
        <v>596</v>
      </c>
    </row>
    <row r="219" spans="1:14" ht="225.75" customHeight="1" x14ac:dyDescent="0.2">
      <c r="A219" s="980"/>
      <c r="B219" s="961" t="s">
        <v>213</v>
      </c>
      <c r="C219" s="304" t="s">
        <v>214</v>
      </c>
      <c r="D219" s="486" t="s">
        <v>10</v>
      </c>
      <c r="E219" s="507" t="s">
        <v>555</v>
      </c>
      <c r="F219" s="517" t="s">
        <v>13</v>
      </c>
      <c r="G219" s="92">
        <v>238</v>
      </c>
      <c r="H219" s="92">
        <v>396.6</v>
      </c>
      <c r="I219" s="92">
        <v>0</v>
      </c>
      <c r="J219" s="92">
        <v>0</v>
      </c>
      <c r="K219" s="92">
        <v>0</v>
      </c>
      <c r="L219" s="980" t="s">
        <v>93</v>
      </c>
    </row>
    <row r="220" spans="1:14" ht="324.75" customHeight="1" x14ac:dyDescent="0.45">
      <c r="A220" s="980"/>
      <c r="B220" s="961"/>
      <c r="C220" s="488" t="s">
        <v>215</v>
      </c>
      <c r="D220" s="486" t="s">
        <v>10</v>
      </c>
      <c r="E220" s="542" t="s">
        <v>554</v>
      </c>
      <c r="F220" s="120" t="s">
        <v>66</v>
      </c>
      <c r="G220" s="92">
        <v>1341.9</v>
      </c>
      <c r="H220" s="92">
        <v>1405.8</v>
      </c>
      <c r="I220" s="92">
        <v>0</v>
      </c>
      <c r="J220" s="92">
        <v>1554.3</v>
      </c>
      <c r="K220" s="92">
        <v>1663.1</v>
      </c>
      <c r="L220" s="980"/>
      <c r="N220" s="414"/>
    </row>
    <row r="221" spans="1:14" ht="315.75" customHeight="1" x14ac:dyDescent="0.45">
      <c r="A221" s="980"/>
      <c r="B221" s="961"/>
      <c r="C221" s="489" t="s">
        <v>413</v>
      </c>
      <c r="D221" s="494" t="s">
        <v>10</v>
      </c>
      <c r="E221" s="542" t="s">
        <v>554</v>
      </c>
      <c r="F221" s="121" t="s">
        <v>66</v>
      </c>
      <c r="G221" s="92">
        <v>410.5</v>
      </c>
      <c r="H221" s="92">
        <v>680.2</v>
      </c>
      <c r="I221" s="92">
        <v>406.6</v>
      </c>
      <c r="J221" s="92">
        <v>1526.3</v>
      </c>
      <c r="K221" s="92">
        <v>1633.1</v>
      </c>
      <c r="L221" s="980"/>
      <c r="N221" s="414"/>
    </row>
    <row r="222" spans="1:14" ht="234" customHeight="1" x14ac:dyDescent="0.45">
      <c r="A222" s="980"/>
      <c r="B222" s="961"/>
      <c r="C222" s="488" t="s">
        <v>495</v>
      </c>
      <c r="D222" s="494" t="s">
        <v>10</v>
      </c>
      <c r="E222" s="553" t="s">
        <v>554</v>
      </c>
      <c r="F222" s="121" t="s">
        <v>66</v>
      </c>
      <c r="G222" s="625">
        <v>4012.2</v>
      </c>
      <c r="H222" s="625">
        <v>3066.9</v>
      </c>
      <c r="I222" s="626">
        <v>8462.1</v>
      </c>
      <c r="J222" s="626">
        <v>7282.7</v>
      </c>
      <c r="K222" s="626">
        <v>0</v>
      </c>
      <c r="L222" s="980"/>
      <c r="N222" s="414"/>
    </row>
    <row r="223" spans="1:14" ht="341.25" customHeight="1" x14ac:dyDescent="0.2">
      <c r="A223" s="980"/>
      <c r="B223" s="961"/>
      <c r="C223" s="552" t="s">
        <v>412</v>
      </c>
      <c r="D223" s="494" t="s">
        <v>10</v>
      </c>
      <c r="E223" s="510" t="s">
        <v>573</v>
      </c>
      <c r="F223" s="494" t="s">
        <v>13</v>
      </c>
      <c r="G223" s="625">
        <v>42</v>
      </c>
      <c r="H223" s="625">
        <v>147.30000000000001</v>
      </c>
      <c r="I223" s="626">
        <v>19</v>
      </c>
      <c r="J223" s="626">
        <v>45</v>
      </c>
      <c r="K223" s="626">
        <v>48.2</v>
      </c>
      <c r="L223" s="980"/>
    </row>
    <row r="224" spans="1:14" ht="33.75" customHeight="1" x14ac:dyDescent="0.2">
      <c r="A224" s="980"/>
      <c r="B224" s="961"/>
      <c r="C224" s="311" t="s">
        <v>416</v>
      </c>
      <c r="D224" s="494"/>
      <c r="E224" s="539"/>
      <c r="F224" s="494"/>
      <c r="G224" s="312">
        <v>21</v>
      </c>
      <c r="H224" s="388">
        <v>52.3</v>
      </c>
      <c r="I224" s="312">
        <v>0</v>
      </c>
      <c r="J224" s="312">
        <v>0</v>
      </c>
      <c r="K224" s="312">
        <v>0</v>
      </c>
      <c r="L224" s="980"/>
    </row>
    <row r="225" spans="1:14" ht="288" customHeight="1" x14ac:dyDescent="0.45">
      <c r="A225" s="980"/>
      <c r="B225" s="961"/>
      <c r="C225" s="287" t="s">
        <v>417</v>
      </c>
      <c r="D225" s="494" t="s">
        <v>10</v>
      </c>
      <c r="E225" s="231" t="s">
        <v>554</v>
      </c>
      <c r="F225" s="494" t="s">
        <v>66</v>
      </c>
      <c r="G225" s="92">
        <v>200</v>
      </c>
      <c r="H225" s="92">
        <v>0</v>
      </c>
      <c r="I225" s="92">
        <v>0</v>
      </c>
      <c r="J225" s="92">
        <v>0</v>
      </c>
      <c r="K225" s="92">
        <v>0</v>
      </c>
      <c r="L225" s="980"/>
      <c r="N225" s="414"/>
    </row>
    <row r="226" spans="1:14" ht="28.5" customHeight="1" x14ac:dyDescent="0.2">
      <c r="A226" s="980"/>
      <c r="B226" s="526" t="s">
        <v>25</v>
      </c>
      <c r="C226" s="53"/>
      <c r="D226" s="500"/>
      <c r="E226" s="500"/>
      <c r="F226" s="298"/>
      <c r="G226" s="150">
        <f>+G220+G219+G202+G201+G192+G188+G187+G218+G217+G216+G215+G214+G213+G212+G211+G210+G209+G207+G208+G206+G204+G203+G205+G185+G189+G186+G190+G191+G193+G194+G195+G197+G199+G200+G198+G221+G222+G223+G225+G196</f>
        <v>21624.500000000004</v>
      </c>
      <c r="H226" s="150">
        <f t="shared" ref="H226:K226" si="11">+H220+H219+H202+H201+H192+H188+H187+H218+H217+H216+H215+H214+H213+H212+H211+H210+H209+H207+H208+H206+H204+H203+H205+H185+H189+H186+H190+H191+H193+H194+H195+H197+H199+H200+H198+H221+H222+H223+H225+H196</f>
        <v>109356.79999999999</v>
      </c>
      <c r="I226" s="150">
        <f t="shared" si="11"/>
        <v>333443.89999999997</v>
      </c>
      <c r="J226" s="150">
        <f t="shared" si="11"/>
        <v>159513.4</v>
      </c>
      <c r="K226" s="150">
        <f t="shared" si="11"/>
        <v>14047.400000000001</v>
      </c>
      <c r="L226" s="500"/>
      <c r="M226" s="383"/>
    </row>
    <row r="227" spans="1:14" ht="44.25" customHeight="1" x14ac:dyDescent="0.2">
      <c r="A227" s="972" t="s">
        <v>138</v>
      </c>
      <c r="B227" s="973"/>
      <c r="C227" s="973"/>
      <c r="D227" s="973"/>
      <c r="E227" s="973"/>
      <c r="F227" s="973"/>
      <c r="G227" s="973"/>
      <c r="H227" s="973"/>
      <c r="I227" s="973"/>
      <c r="J227" s="973"/>
      <c r="K227" s="973"/>
      <c r="L227" s="974"/>
    </row>
    <row r="228" spans="1:14" ht="198.75" customHeight="1" x14ac:dyDescent="0.2">
      <c r="A228" s="961" t="s">
        <v>240</v>
      </c>
      <c r="B228" s="975" t="s">
        <v>216</v>
      </c>
      <c r="C228" s="489" t="s">
        <v>217</v>
      </c>
      <c r="D228" s="494" t="s">
        <v>10</v>
      </c>
      <c r="E228" s="489" t="s">
        <v>263</v>
      </c>
      <c r="F228" s="494" t="s">
        <v>30</v>
      </c>
      <c r="G228" s="489"/>
      <c r="H228" s="489"/>
      <c r="I228" s="489"/>
      <c r="J228" s="489"/>
      <c r="K228" s="489"/>
      <c r="L228" s="489" t="s">
        <v>75</v>
      </c>
    </row>
    <row r="229" spans="1:14" ht="290.25" customHeight="1" x14ac:dyDescent="0.2">
      <c r="A229" s="961"/>
      <c r="B229" s="975"/>
      <c r="C229" s="554" t="s">
        <v>218</v>
      </c>
      <c r="D229" s="494" t="s">
        <v>10</v>
      </c>
      <c r="E229" s="494" t="s">
        <v>540</v>
      </c>
      <c r="F229" s="494" t="s">
        <v>30</v>
      </c>
      <c r="G229" s="489"/>
      <c r="H229" s="489"/>
      <c r="I229" s="489"/>
      <c r="J229" s="489"/>
      <c r="K229" s="489"/>
      <c r="L229" s="489" t="s">
        <v>27</v>
      </c>
    </row>
    <row r="230" spans="1:14" ht="268.5" customHeight="1" x14ac:dyDescent="0.2">
      <c r="A230" s="961"/>
      <c r="B230" s="949" t="s">
        <v>219</v>
      </c>
      <c r="C230" s="547" t="s">
        <v>220</v>
      </c>
      <c r="D230" s="486" t="s">
        <v>10</v>
      </c>
      <c r="E230" s="486" t="s">
        <v>541</v>
      </c>
      <c r="F230" s="494" t="s">
        <v>30</v>
      </c>
      <c r="G230" s="488"/>
      <c r="H230" s="488"/>
      <c r="I230" s="488"/>
      <c r="J230" s="488"/>
      <c r="K230" s="488"/>
      <c r="L230" s="488" t="s">
        <v>28</v>
      </c>
    </row>
    <row r="231" spans="1:14" ht="409.5" customHeight="1" x14ac:dyDescent="0.2">
      <c r="A231" s="961"/>
      <c r="B231" s="976"/>
      <c r="C231" s="977" t="s">
        <v>221</v>
      </c>
      <c r="D231" s="931" t="s">
        <v>10</v>
      </c>
      <c r="E231" s="931" t="s">
        <v>264</v>
      </c>
      <c r="F231" s="984" t="s">
        <v>30</v>
      </c>
      <c r="G231" s="931"/>
      <c r="H231" s="931"/>
      <c r="I231" s="931"/>
      <c r="J231" s="931"/>
      <c r="K231" s="931"/>
      <c r="L231" s="931" t="s">
        <v>29</v>
      </c>
    </row>
    <row r="232" spans="1:14" ht="85.5" customHeight="1" x14ac:dyDescent="0.2">
      <c r="A232" s="961"/>
      <c r="B232" s="950"/>
      <c r="C232" s="978"/>
      <c r="D232" s="979"/>
      <c r="E232" s="979"/>
      <c r="F232" s="985"/>
      <c r="G232" s="979"/>
      <c r="H232" s="979"/>
      <c r="I232" s="979"/>
      <c r="J232" s="979"/>
      <c r="K232" s="979"/>
      <c r="L232" s="979"/>
    </row>
    <row r="233" spans="1:14" ht="408" customHeight="1" x14ac:dyDescent="0.2">
      <c r="A233" s="961"/>
      <c r="B233" s="961" t="s">
        <v>260</v>
      </c>
      <c r="C233" s="961" t="s">
        <v>222</v>
      </c>
      <c r="D233" s="980" t="s">
        <v>10</v>
      </c>
      <c r="E233" s="1161" t="s">
        <v>531</v>
      </c>
      <c r="F233" s="982" t="s">
        <v>30</v>
      </c>
      <c r="G233" s="980"/>
      <c r="H233" s="980"/>
      <c r="I233" s="980"/>
      <c r="J233" s="980"/>
      <c r="K233" s="980"/>
      <c r="L233" s="961" t="s">
        <v>405</v>
      </c>
    </row>
    <row r="234" spans="1:14" ht="131.25" customHeight="1" x14ac:dyDescent="0.2">
      <c r="A234" s="961"/>
      <c r="B234" s="961"/>
      <c r="C234" s="961"/>
      <c r="D234" s="980"/>
      <c r="E234" s="1161"/>
      <c r="F234" s="982"/>
      <c r="G234" s="980"/>
      <c r="H234" s="980"/>
      <c r="I234" s="980"/>
      <c r="J234" s="980"/>
      <c r="K234" s="980"/>
      <c r="L234" s="961"/>
    </row>
    <row r="235" spans="1:14" ht="409.5" customHeight="1" x14ac:dyDescent="0.2">
      <c r="A235" s="961"/>
      <c r="B235" s="961"/>
      <c r="C235" s="488" t="s">
        <v>223</v>
      </c>
      <c r="D235" s="486" t="s">
        <v>10</v>
      </c>
      <c r="E235" s="486" t="s">
        <v>265</v>
      </c>
      <c r="F235" s="494" t="s">
        <v>30</v>
      </c>
      <c r="G235" s="488"/>
      <c r="H235" s="488"/>
      <c r="I235" s="488"/>
      <c r="J235" s="488"/>
      <c r="K235" s="488"/>
      <c r="L235" s="488" t="s">
        <v>31</v>
      </c>
    </row>
    <row r="236" spans="1:14" ht="231" customHeight="1" x14ac:dyDescent="0.2">
      <c r="A236" s="961"/>
      <c r="B236" s="961"/>
      <c r="C236" s="497" t="s">
        <v>404</v>
      </c>
      <c r="D236" s="504" t="s">
        <v>10</v>
      </c>
      <c r="E236" s="504" t="s">
        <v>542</v>
      </c>
      <c r="F236" s="504" t="s">
        <v>13</v>
      </c>
      <c r="G236" s="97">
        <v>1164.2</v>
      </c>
      <c r="H236" s="97">
        <v>1269</v>
      </c>
      <c r="I236" s="578">
        <v>1269</v>
      </c>
      <c r="J236" s="578">
        <v>1540.8</v>
      </c>
      <c r="K236" s="578">
        <v>1648.7</v>
      </c>
      <c r="L236" s="497" t="s">
        <v>253</v>
      </c>
    </row>
    <row r="237" spans="1:14" ht="49.5" customHeight="1" x14ac:dyDescent="0.2">
      <c r="A237" s="961"/>
      <c r="B237" s="98" t="s">
        <v>25</v>
      </c>
      <c r="C237" s="497"/>
      <c r="D237" s="497"/>
      <c r="E237" s="497"/>
      <c r="F237" s="497"/>
      <c r="G237" s="59">
        <f>G236+G235+G233+G231+G230+G229+G228</f>
        <v>1164.2</v>
      </c>
      <c r="H237" s="59">
        <f t="shared" ref="H237:K237" si="12">H236+H235+H233+H231+H230+H229+H228</f>
        <v>1269</v>
      </c>
      <c r="I237" s="59">
        <f t="shared" si="12"/>
        <v>1269</v>
      </c>
      <c r="J237" s="59">
        <f t="shared" si="12"/>
        <v>1540.8</v>
      </c>
      <c r="K237" s="59">
        <f t="shared" si="12"/>
        <v>1648.7</v>
      </c>
      <c r="L237" s="497"/>
      <c r="M237" s="379"/>
    </row>
    <row r="238" spans="1:14" ht="43.5" customHeight="1" x14ac:dyDescent="0.2">
      <c r="A238" s="962" t="s">
        <v>254</v>
      </c>
      <c r="B238" s="963"/>
      <c r="C238" s="963"/>
      <c r="D238" s="963"/>
      <c r="E238" s="963"/>
      <c r="F238" s="963"/>
      <c r="G238" s="963"/>
      <c r="H238" s="963"/>
      <c r="I238" s="963"/>
      <c r="J238" s="963"/>
      <c r="K238" s="963"/>
      <c r="L238" s="964"/>
    </row>
    <row r="239" spans="1:14" ht="128.25" customHeight="1" x14ac:dyDescent="0.2">
      <c r="A239" s="961" t="s">
        <v>241</v>
      </c>
      <c r="B239" s="961" t="s">
        <v>224</v>
      </c>
      <c r="C239" s="496" t="s">
        <v>225</v>
      </c>
      <c r="D239" s="497" t="s">
        <v>10</v>
      </c>
      <c r="E239" s="965" t="s">
        <v>6</v>
      </c>
      <c r="F239" s="966" t="s">
        <v>13</v>
      </c>
      <c r="G239" s="51">
        <v>37713.4</v>
      </c>
      <c r="H239" s="51">
        <v>38204.1</v>
      </c>
      <c r="I239" s="563">
        <v>35656.199999999997</v>
      </c>
      <c r="J239" s="563">
        <v>40204.300000000003</v>
      </c>
      <c r="K239" s="563">
        <v>43626.1</v>
      </c>
      <c r="L239" s="967" t="s">
        <v>21</v>
      </c>
    </row>
    <row r="240" spans="1:14" ht="97.5" customHeight="1" x14ac:dyDescent="0.2">
      <c r="A240" s="961"/>
      <c r="B240" s="961"/>
      <c r="C240" s="99" t="s">
        <v>245</v>
      </c>
      <c r="D240" s="497" t="s">
        <v>10</v>
      </c>
      <c r="E240" s="965"/>
      <c r="F240" s="966"/>
      <c r="G240" s="123">
        <v>0</v>
      </c>
      <c r="H240" s="44">
        <v>50</v>
      </c>
      <c r="I240" s="44">
        <v>0</v>
      </c>
      <c r="J240" s="44">
        <v>0</v>
      </c>
      <c r="K240" s="41">
        <v>0</v>
      </c>
      <c r="L240" s="967"/>
    </row>
    <row r="241" spans="1:13" ht="224.25" customHeight="1" x14ac:dyDescent="0.2">
      <c r="A241" s="961"/>
      <c r="B241" s="961" t="s">
        <v>271</v>
      </c>
      <c r="C241" s="436" t="s">
        <v>272</v>
      </c>
      <c r="D241" s="101" t="s">
        <v>10</v>
      </c>
      <c r="E241" s="965" t="s">
        <v>6</v>
      </c>
      <c r="F241" s="505" t="s">
        <v>109</v>
      </c>
      <c r="G241" s="100"/>
      <c r="H241" s="100"/>
      <c r="I241" s="100"/>
      <c r="J241" s="100"/>
      <c r="K241" s="102"/>
      <c r="L241" s="946" t="s">
        <v>110</v>
      </c>
    </row>
    <row r="242" spans="1:13" ht="246.75" customHeight="1" x14ac:dyDescent="0.2">
      <c r="A242" s="961"/>
      <c r="B242" s="961"/>
      <c r="C242" s="101" t="s">
        <v>273</v>
      </c>
      <c r="D242" s="101" t="s">
        <v>10</v>
      </c>
      <c r="E242" s="965"/>
      <c r="F242" s="505" t="s">
        <v>109</v>
      </c>
      <c r="G242" s="100"/>
      <c r="H242" s="100"/>
      <c r="I242" s="100"/>
      <c r="J242" s="100"/>
      <c r="K242" s="102"/>
      <c r="L242" s="946"/>
    </row>
    <row r="243" spans="1:13" ht="176.25" customHeight="1" x14ac:dyDescent="0.2">
      <c r="A243" s="961"/>
      <c r="B243" s="961"/>
      <c r="C243" s="101" t="s">
        <v>397</v>
      </c>
      <c r="D243" s="101" t="s">
        <v>10</v>
      </c>
      <c r="E243" s="504" t="s">
        <v>6</v>
      </c>
      <c r="F243" s="505" t="s">
        <v>109</v>
      </c>
      <c r="G243" s="100"/>
      <c r="H243" s="100"/>
      <c r="I243" s="100"/>
      <c r="J243" s="100"/>
      <c r="K243" s="102"/>
      <c r="L243" s="946"/>
    </row>
    <row r="244" spans="1:13" ht="210" customHeight="1" x14ac:dyDescent="0.2">
      <c r="A244" s="961"/>
      <c r="B244" s="488" t="s">
        <v>349</v>
      </c>
      <c r="C244" s="101" t="s">
        <v>350</v>
      </c>
      <c r="D244" s="101" t="s">
        <v>10</v>
      </c>
      <c r="E244" s="504" t="s">
        <v>6</v>
      </c>
      <c r="F244" s="504" t="s">
        <v>257</v>
      </c>
      <c r="G244" s="100"/>
      <c r="H244" s="100"/>
      <c r="I244" s="100"/>
      <c r="J244" s="100"/>
      <c r="K244" s="102"/>
      <c r="L244" s="497" t="s">
        <v>249</v>
      </c>
    </row>
    <row r="245" spans="1:13" ht="264.75" customHeight="1" x14ac:dyDescent="0.2">
      <c r="A245" s="961"/>
      <c r="B245" s="947" t="s">
        <v>351</v>
      </c>
      <c r="C245" s="949" t="s">
        <v>544</v>
      </c>
      <c r="D245" s="951" t="s">
        <v>10</v>
      </c>
      <c r="E245" s="953" t="s">
        <v>516</v>
      </c>
      <c r="F245" s="955" t="s">
        <v>109</v>
      </c>
      <c r="G245" s="957"/>
      <c r="H245" s="957"/>
      <c r="I245" s="957"/>
      <c r="J245" s="957"/>
      <c r="K245" s="1150"/>
      <c r="L245" s="970" t="s">
        <v>258</v>
      </c>
    </row>
    <row r="246" spans="1:13" ht="216" customHeight="1" x14ac:dyDescent="0.2">
      <c r="A246" s="961"/>
      <c r="B246" s="948"/>
      <c r="C246" s="950"/>
      <c r="D246" s="952"/>
      <c r="E246" s="954"/>
      <c r="F246" s="956"/>
      <c r="G246" s="958"/>
      <c r="H246" s="958"/>
      <c r="I246" s="958"/>
      <c r="J246" s="958"/>
      <c r="K246" s="1151"/>
      <c r="L246" s="971"/>
    </row>
    <row r="247" spans="1:13" ht="194.25" customHeight="1" x14ac:dyDescent="0.2">
      <c r="A247" s="961"/>
      <c r="B247" s="967" t="s">
        <v>352</v>
      </c>
      <c r="C247" s="101" t="s">
        <v>353</v>
      </c>
      <c r="D247" s="101" t="s">
        <v>10</v>
      </c>
      <c r="E247" s="504" t="s">
        <v>6</v>
      </c>
      <c r="F247" s="505" t="s">
        <v>109</v>
      </c>
      <c r="G247" s="100"/>
      <c r="H247" s="100"/>
      <c r="I247" s="100"/>
      <c r="J247" s="100"/>
      <c r="K247" s="102"/>
      <c r="L247" s="946" t="s">
        <v>259</v>
      </c>
    </row>
    <row r="248" spans="1:13" ht="173.25" customHeight="1" x14ac:dyDescent="0.2">
      <c r="A248" s="961"/>
      <c r="B248" s="967"/>
      <c r="C248" s="101" t="s">
        <v>354</v>
      </c>
      <c r="D248" s="101" t="s">
        <v>10</v>
      </c>
      <c r="E248" s="504" t="s">
        <v>6</v>
      </c>
      <c r="F248" s="505" t="s">
        <v>109</v>
      </c>
      <c r="G248" s="100"/>
      <c r="H248" s="100"/>
      <c r="I248" s="100"/>
      <c r="J248" s="100"/>
      <c r="K248" s="102"/>
      <c r="L248" s="946"/>
    </row>
    <row r="249" spans="1:13" ht="216" customHeight="1" x14ac:dyDescent="0.2">
      <c r="A249" s="961"/>
      <c r="B249" s="967"/>
      <c r="C249" s="99" t="s">
        <v>355</v>
      </c>
      <c r="D249" s="99" t="s">
        <v>10</v>
      </c>
      <c r="E249" s="510" t="s">
        <v>516</v>
      </c>
      <c r="F249" s="483" t="s">
        <v>13</v>
      </c>
      <c r="G249" s="158">
        <v>0</v>
      </c>
      <c r="H249" s="158">
        <v>42</v>
      </c>
      <c r="I249" s="158">
        <v>0</v>
      </c>
      <c r="J249" s="158">
        <v>0</v>
      </c>
      <c r="K249" s="158">
        <v>0</v>
      </c>
      <c r="L249" s="496" t="s">
        <v>22</v>
      </c>
    </row>
    <row r="250" spans="1:13" ht="67.5" customHeight="1" x14ac:dyDescent="0.2">
      <c r="A250" s="961"/>
      <c r="B250" s="519" t="s">
        <v>25</v>
      </c>
      <c r="C250" s="124"/>
      <c r="D250" s="124"/>
      <c r="E250" s="500"/>
      <c r="F250" s="500"/>
      <c r="G250" s="54">
        <f>G249+G248+G247+G245+G244+G243+G242+G241+G240+G239</f>
        <v>37713.4</v>
      </c>
      <c r="H250" s="54">
        <f t="shared" ref="H250:K250" si="13">H249+H248+H247+H245+H244+H243+H242+H241+H240+H239</f>
        <v>38296.1</v>
      </c>
      <c r="I250" s="54">
        <f t="shared" si="13"/>
        <v>35656.199999999997</v>
      </c>
      <c r="J250" s="54">
        <f t="shared" si="13"/>
        <v>40204.300000000003</v>
      </c>
      <c r="K250" s="54">
        <f t="shared" si="13"/>
        <v>43626.1</v>
      </c>
      <c r="L250" s="497"/>
      <c r="M250" s="385"/>
    </row>
    <row r="251" spans="1:13" ht="69.75" customHeight="1" x14ac:dyDescent="0.2">
      <c r="A251" s="945" t="s">
        <v>244</v>
      </c>
      <c r="B251" s="945"/>
      <c r="C251" s="945"/>
      <c r="D251" s="945"/>
      <c r="E251" s="945"/>
      <c r="F251" s="945"/>
      <c r="G251" s="945"/>
      <c r="H251" s="945"/>
      <c r="I251" s="945"/>
      <c r="J251" s="945"/>
      <c r="K251" s="945"/>
      <c r="L251" s="945"/>
    </row>
    <row r="252" spans="1:13" ht="230.25" customHeight="1" x14ac:dyDescent="0.2">
      <c r="A252" s="893" t="s">
        <v>242</v>
      </c>
      <c r="B252" s="60" t="s">
        <v>297</v>
      </c>
      <c r="C252" s="496" t="s">
        <v>262</v>
      </c>
      <c r="D252" s="483" t="s">
        <v>10</v>
      </c>
      <c r="E252" s="483" t="s">
        <v>68</v>
      </c>
      <c r="F252" s="495" t="s">
        <v>33</v>
      </c>
      <c r="G252" s="483"/>
      <c r="H252" s="483"/>
      <c r="I252" s="483"/>
      <c r="J252" s="483"/>
      <c r="K252" s="483"/>
      <c r="L252" s="915" t="s">
        <v>69</v>
      </c>
    </row>
    <row r="253" spans="1:13" ht="394.5" customHeight="1" x14ac:dyDescent="0.2">
      <c r="A253" s="919"/>
      <c r="B253" s="483"/>
      <c r="C253" s="210" t="s">
        <v>266</v>
      </c>
      <c r="D253" s="213" t="s">
        <v>10</v>
      </c>
      <c r="E253" s="483" t="s">
        <v>519</v>
      </c>
      <c r="F253" s="483" t="s">
        <v>33</v>
      </c>
      <c r="G253" s="50"/>
      <c r="H253" s="50"/>
      <c r="I253" s="50"/>
      <c r="J253" s="50"/>
      <c r="K253" s="214"/>
      <c r="L253" s="915"/>
    </row>
    <row r="254" spans="1:13" ht="70.5" customHeight="1" x14ac:dyDescent="0.2">
      <c r="A254" s="928" t="s">
        <v>337</v>
      </c>
      <c r="B254" s="929"/>
      <c r="C254" s="929"/>
      <c r="D254" s="929"/>
      <c r="E254" s="929"/>
      <c r="F254" s="929"/>
      <c r="G254" s="929"/>
      <c r="H254" s="929"/>
      <c r="I254" s="929"/>
      <c r="J254" s="929"/>
      <c r="K254" s="929"/>
      <c r="L254" s="930"/>
    </row>
    <row r="255" spans="1:13" ht="171.75" customHeight="1" x14ac:dyDescent="0.2">
      <c r="A255" s="931" t="s">
        <v>243</v>
      </c>
      <c r="B255" s="1148" t="s">
        <v>338</v>
      </c>
      <c r="C255" s="192" t="s">
        <v>339</v>
      </c>
      <c r="D255" s="193">
        <v>2021</v>
      </c>
      <c r="E255" s="193" t="s">
        <v>104</v>
      </c>
      <c r="F255" s="483" t="s">
        <v>13</v>
      </c>
      <c r="G255" s="194">
        <v>242.8</v>
      </c>
      <c r="H255" s="194"/>
      <c r="I255" s="194"/>
      <c r="J255" s="194"/>
      <c r="K255" s="194"/>
      <c r="L255" s="195" t="s">
        <v>23</v>
      </c>
    </row>
    <row r="256" spans="1:13" ht="280.5" customHeight="1" x14ac:dyDescent="0.2">
      <c r="A256" s="932"/>
      <c r="B256" s="1149"/>
      <c r="C256" s="435" t="s">
        <v>340</v>
      </c>
      <c r="D256" s="196">
        <v>2021</v>
      </c>
      <c r="E256" s="463" t="s">
        <v>104</v>
      </c>
      <c r="F256" s="493" t="s">
        <v>13</v>
      </c>
      <c r="G256" s="197">
        <v>6</v>
      </c>
      <c r="H256" s="197"/>
      <c r="I256" s="197"/>
      <c r="J256" s="197"/>
      <c r="K256" s="197"/>
      <c r="L256" s="198" t="s">
        <v>23</v>
      </c>
    </row>
    <row r="257" spans="1:58" ht="408.75" customHeight="1" x14ac:dyDescent="0.2">
      <c r="A257" s="932"/>
      <c r="B257" s="1149"/>
      <c r="C257" s="905" t="s">
        <v>341</v>
      </c>
      <c r="D257" s="900">
        <v>2021</v>
      </c>
      <c r="E257" s="937" t="s">
        <v>520</v>
      </c>
      <c r="F257" s="893" t="s">
        <v>13</v>
      </c>
      <c r="G257" s="878">
        <v>16.5</v>
      </c>
      <c r="H257" s="878"/>
      <c r="I257" s="878"/>
      <c r="J257" s="878"/>
      <c r="K257" s="878"/>
      <c r="L257" s="915" t="s">
        <v>23</v>
      </c>
    </row>
    <row r="258" spans="1:58" ht="62.25" customHeight="1" x14ac:dyDescent="0.2">
      <c r="A258" s="932"/>
      <c r="B258" s="1149"/>
      <c r="C258" s="905"/>
      <c r="D258" s="900"/>
      <c r="E258" s="938"/>
      <c r="F258" s="894"/>
      <c r="G258" s="878"/>
      <c r="H258" s="878"/>
      <c r="I258" s="878"/>
      <c r="J258" s="878"/>
      <c r="K258" s="878"/>
      <c r="L258" s="915"/>
    </row>
    <row r="259" spans="1:58" ht="191.25" customHeight="1" x14ac:dyDescent="0.2">
      <c r="A259" s="932"/>
      <c r="B259" s="1149"/>
      <c r="C259" s="93" t="s">
        <v>342</v>
      </c>
      <c r="D259" s="483">
        <v>2021</v>
      </c>
      <c r="E259" s="467" t="s">
        <v>104</v>
      </c>
      <c r="F259" s="483" t="s">
        <v>13</v>
      </c>
      <c r="G259" s="199">
        <v>9</v>
      </c>
      <c r="H259" s="200"/>
      <c r="I259" s="200"/>
      <c r="J259" s="200"/>
      <c r="K259" s="200"/>
      <c r="L259" s="483" t="s">
        <v>23</v>
      </c>
    </row>
    <row r="260" spans="1:58" ht="272.25" customHeight="1" x14ac:dyDescent="0.2">
      <c r="A260" s="932"/>
      <c r="B260" s="1149"/>
      <c r="C260" s="437" t="s">
        <v>543</v>
      </c>
      <c r="D260" s="201">
        <v>2021</v>
      </c>
      <c r="E260" s="464" t="s">
        <v>104</v>
      </c>
      <c r="F260" s="498" t="s">
        <v>13</v>
      </c>
      <c r="G260" s="202">
        <v>173</v>
      </c>
      <c r="H260" s="202"/>
      <c r="I260" s="202"/>
      <c r="J260" s="202"/>
      <c r="K260" s="202"/>
      <c r="L260" s="195" t="s">
        <v>24</v>
      </c>
    </row>
    <row r="261" spans="1:58" ht="119.25" customHeight="1" x14ac:dyDescent="0.2">
      <c r="A261" s="932"/>
      <c r="B261" s="1149"/>
      <c r="C261" s="203" t="s">
        <v>343</v>
      </c>
      <c r="D261" s="493">
        <v>2021</v>
      </c>
      <c r="E261" s="465" t="s">
        <v>104</v>
      </c>
      <c r="F261" s="512" t="s">
        <v>13</v>
      </c>
      <c r="G261" s="506">
        <v>5</v>
      </c>
      <c r="H261" s="506"/>
      <c r="I261" s="506"/>
      <c r="J261" s="506"/>
      <c r="K261" s="506"/>
      <c r="L261" s="512" t="s">
        <v>105</v>
      </c>
    </row>
    <row r="262" spans="1:58" s="136" customFormat="1" ht="38.25" customHeight="1" x14ac:dyDescent="0.2">
      <c r="A262" s="932"/>
      <c r="B262" s="633" t="s">
        <v>323</v>
      </c>
      <c r="C262" s="205"/>
      <c r="D262" s="204"/>
      <c r="E262" s="206"/>
      <c r="F262" s="204"/>
      <c r="G262" s="207">
        <f>G261+G260+G259+G257+G256+G255</f>
        <v>452.3</v>
      </c>
      <c r="H262" s="207">
        <f t="shared" ref="H262:K262" si="14">H261+H260+H259+H257+H256+H255</f>
        <v>0</v>
      </c>
      <c r="I262" s="207">
        <f t="shared" si="14"/>
        <v>0</v>
      </c>
      <c r="J262" s="207">
        <f t="shared" si="14"/>
        <v>0</v>
      </c>
      <c r="K262" s="207">
        <f t="shared" si="14"/>
        <v>0</v>
      </c>
      <c r="L262" s="208"/>
      <c r="M262" s="387"/>
      <c r="Y262" s="137"/>
      <c r="Z262" s="137"/>
      <c r="AA262" s="137"/>
      <c r="AB262" s="137"/>
      <c r="AC262" s="137"/>
      <c r="AD262" s="137"/>
      <c r="AE262" s="137"/>
      <c r="AF262" s="137"/>
      <c r="AG262" s="137"/>
      <c r="AH262" s="137"/>
      <c r="AI262" s="137"/>
      <c r="AJ262" s="137"/>
      <c r="AK262" s="137"/>
      <c r="AL262" s="137"/>
      <c r="AM262" s="137"/>
      <c r="AN262" s="137"/>
      <c r="AO262" s="137"/>
      <c r="AP262" s="137"/>
      <c r="AQ262" s="137"/>
      <c r="AR262" s="137"/>
      <c r="AS262" s="137"/>
      <c r="AT262" s="137"/>
      <c r="AU262" s="137"/>
      <c r="AV262" s="137"/>
      <c r="AW262" s="137"/>
      <c r="AX262" s="137"/>
      <c r="AY262" s="137"/>
      <c r="AZ262" s="137"/>
      <c r="BA262" s="137"/>
      <c r="BB262" s="137"/>
      <c r="BC262" s="137"/>
      <c r="BD262" s="137"/>
      <c r="BE262" s="137"/>
      <c r="BF262" s="137"/>
    </row>
    <row r="263" spans="1:58" ht="48.75" customHeight="1" x14ac:dyDescent="0.2">
      <c r="A263" s="932"/>
      <c r="B263" s="939" t="s">
        <v>395</v>
      </c>
      <c r="C263" s="940"/>
      <c r="D263" s="940"/>
      <c r="E263" s="940"/>
      <c r="F263" s="940"/>
      <c r="G263" s="940"/>
      <c r="H263" s="940"/>
      <c r="I263" s="940"/>
      <c r="J263" s="940"/>
      <c r="K263" s="940"/>
      <c r="L263" s="940"/>
    </row>
    <row r="264" spans="1:58" ht="409.5" customHeight="1" x14ac:dyDescent="0.2">
      <c r="A264" s="932"/>
      <c r="B264" s="941" t="s">
        <v>347</v>
      </c>
      <c r="C264" s="926" t="s">
        <v>312</v>
      </c>
      <c r="D264" s="900" t="s">
        <v>10</v>
      </c>
      <c r="E264" s="927" t="s">
        <v>521</v>
      </c>
      <c r="F264" s="907" t="s">
        <v>109</v>
      </c>
      <c r="G264" s="944"/>
      <c r="H264" s="910"/>
      <c r="I264" s="910"/>
      <c r="J264" s="910"/>
      <c r="K264" s="910"/>
      <c r="L264" s="925" t="s">
        <v>313</v>
      </c>
    </row>
    <row r="265" spans="1:58" ht="27" customHeight="1" x14ac:dyDescent="0.2">
      <c r="A265" s="932"/>
      <c r="B265" s="941"/>
      <c r="C265" s="926"/>
      <c r="D265" s="900"/>
      <c r="E265" s="927"/>
      <c r="F265" s="907"/>
      <c r="G265" s="944"/>
      <c r="H265" s="910"/>
      <c r="I265" s="910"/>
      <c r="J265" s="910"/>
      <c r="K265" s="910"/>
      <c r="L265" s="925"/>
    </row>
    <row r="266" spans="1:58" ht="289.5" customHeight="1" x14ac:dyDescent="0.2">
      <c r="A266" s="932"/>
      <c r="B266" s="942"/>
      <c r="C266" s="926" t="s">
        <v>336</v>
      </c>
      <c r="D266" s="900" t="s">
        <v>10</v>
      </c>
      <c r="E266" s="1147" t="s">
        <v>521</v>
      </c>
      <c r="F266" s="907" t="s">
        <v>109</v>
      </c>
      <c r="G266" s="910"/>
      <c r="H266" s="910"/>
      <c r="I266" s="910"/>
      <c r="J266" s="910"/>
      <c r="K266" s="910"/>
      <c r="L266" s="925" t="s">
        <v>314</v>
      </c>
    </row>
    <row r="267" spans="1:58" ht="275.25" customHeight="1" x14ac:dyDescent="0.2">
      <c r="A267" s="932"/>
      <c r="B267" s="942"/>
      <c r="C267" s="926"/>
      <c r="D267" s="900"/>
      <c r="E267" s="1147"/>
      <c r="F267" s="907"/>
      <c r="G267" s="910"/>
      <c r="H267" s="910"/>
      <c r="I267" s="910"/>
      <c r="J267" s="910"/>
      <c r="K267" s="910"/>
      <c r="L267" s="925"/>
    </row>
    <row r="268" spans="1:58" ht="357.75" customHeight="1" x14ac:dyDescent="0.2">
      <c r="A268" s="932"/>
      <c r="B268" s="942"/>
      <c r="C268" s="508" t="s">
        <v>348</v>
      </c>
      <c r="D268" s="483" t="s">
        <v>10</v>
      </c>
      <c r="E268" s="533" t="s">
        <v>327</v>
      </c>
      <c r="F268" s="509" t="s">
        <v>13</v>
      </c>
      <c r="G268" s="159">
        <v>2</v>
      </c>
      <c r="H268" s="159">
        <v>2</v>
      </c>
      <c r="I268" s="159">
        <v>2</v>
      </c>
      <c r="J268" s="159">
        <v>2.2000000000000002</v>
      </c>
      <c r="K268" s="159">
        <v>2.4</v>
      </c>
      <c r="L268" s="509" t="s">
        <v>315</v>
      </c>
    </row>
    <row r="269" spans="1:58" ht="409.5" customHeight="1" x14ac:dyDescent="0.2">
      <c r="A269" s="932"/>
      <c r="B269" s="942"/>
      <c r="C269" s="926" t="s">
        <v>322</v>
      </c>
      <c r="D269" s="900" t="s">
        <v>10</v>
      </c>
      <c r="E269" s="1147" t="s">
        <v>522</v>
      </c>
      <c r="F269" s="925" t="s">
        <v>109</v>
      </c>
      <c r="G269" s="910"/>
      <c r="H269" s="910"/>
      <c r="I269" s="910"/>
      <c r="J269" s="910"/>
      <c r="K269" s="910"/>
      <c r="L269" s="912" t="s">
        <v>316</v>
      </c>
    </row>
    <row r="270" spans="1:58" ht="203.25" customHeight="1" x14ac:dyDescent="0.2">
      <c r="A270" s="932"/>
      <c r="B270" s="942"/>
      <c r="C270" s="926"/>
      <c r="D270" s="900"/>
      <c r="E270" s="1147"/>
      <c r="F270" s="925"/>
      <c r="G270" s="910"/>
      <c r="H270" s="910"/>
      <c r="I270" s="910"/>
      <c r="J270" s="910"/>
      <c r="K270" s="910"/>
      <c r="L270" s="912"/>
    </row>
    <row r="271" spans="1:58" ht="294" customHeight="1" x14ac:dyDescent="0.2">
      <c r="A271" s="932"/>
      <c r="B271" s="634"/>
      <c r="C271" s="523" t="s">
        <v>311</v>
      </c>
      <c r="D271" s="483" t="s">
        <v>10</v>
      </c>
      <c r="E271" s="231" t="s">
        <v>327</v>
      </c>
      <c r="F271" s="484" t="s">
        <v>109</v>
      </c>
      <c r="G271" s="485"/>
      <c r="H271" s="485"/>
      <c r="I271" s="485"/>
      <c r="J271" s="485"/>
      <c r="K271" s="485"/>
      <c r="L271" s="163" t="s">
        <v>324</v>
      </c>
    </row>
    <row r="272" spans="1:58" ht="396.75" customHeight="1" x14ac:dyDescent="0.2">
      <c r="A272" s="932"/>
      <c r="B272" s="916" t="s">
        <v>321</v>
      </c>
      <c r="C272" s="891" t="s">
        <v>328</v>
      </c>
      <c r="D272" s="893" t="s">
        <v>10</v>
      </c>
      <c r="E272" s="1145" t="s">
        <v>523</v>
      </c>
      <c r="F272" s="897" t="s">
        <v>109</v>
      </c>
      <c r="G272" s="881"/>
      <c r="H272" s="881"/>
      <c r="I272" s="881"/>
      <c r="J272" s="881"/>
      <c r="K272" s="881"/>
      <c r="L272" s="908" t="s">
        <v>317</v>
      </c>
    </row>
    <row r="273" spans="1:18" ht="269.25" customHeight="1" x14ac:dyDescent="0.2">
      <c r="A273" s="932"/>
      <c r="B273" s="917"/>
      <c r="C273" s="918"/>
      <c r="D273" s="919"/>
      <c r="E273" s="1146"/>
      <c r="F273" s="922"/>
      <c r="G273" s="923"/>
      <c r="H273" s="923"/>
      <c r="I273" s="923"/>
      <c r="J273" s="923"/>
      <c r="K273" s="923"/>
      <c r="L273" s="909"/>
    </row>
    <row r="274" spans="1:18" ht="409.5" customHeight="1" x14ac:dyDescent="0.2">
      <c r="A274" s="932"/>
      <c r="B274" s="901"/>
      <c r="C274" s="905" t="s">
        <v>414</v>
      </c>
      <c r="D274" s="900" t="s">
        <v>10</v>
      </c>
      <c r="E274" s="1144" t="s">
        <v>524</v>
      </c>
      <c r="F274" s="907" t="s">
        <v>109</v>
      </c>
      <c r="G274" s="878"/>
      <c r="H274" s="878"/>
      <c r="I274" s="878"/>
      <c r="J274" s="878"/>
      <c r="K274" s="878"/>
      <c r="L274" s="900" t="s">
        <v>396</v>
      </c>
    </row>
    <row r="275" spans="1:18" ht="408.75" customHeight="1" x14ac:dyDescent="0.2">
      <c r="A275" s="932"/>
      <c r="B275" s="902"/>
      <c r="C275" s="905"/>
      <c r="D275" s="900"/>
      <c r="E275" s="1144"/>
      <c r="F275" s="907"/>
      <c r="G275" s="878"/>
      <c r="H275" s="878"/>
      <c r="I275" s="878"/>
      <c r="J275" s="878"/>
      <c r="K275" s="878"/>
      <c r="L275" s="900"/>
    </row>
    <row r="276" spans="1:18" ht="353.25" customHeight="1" x14ac:dyDescent="0.2">
      <c r="A276" s="932"/>
      <c r="B276" s="635"/>
      <c r="C276" s="523" t="s">
        <v>329</v>
      </c>
      <c r="D276" s="483" t="s">
        <v>10</v>
      </c>
      <c r="E276" s="213" t="s">
        <v>516</v>
      </c>
      <c r="F276" s="484" t="s">
        <v>109</v>
      </c>
      <c r="G276" s="485"/>
      <c r="H276" s="485"/>
      <c r="I276" s="485"/>
      <c r="J276" s="485"/>
      <c r="K276" s="485"/>
      <c r="L276" s="484" t="s">
        <v>326</v>
      </c>
    </row>
    <row r="277" spans="1:18" ht="339.75" customHeight="1" x14ac:dyDescent="0.2">
      <c r="A277" s="932"/>
      <c r="B277" s="635"/>
      <c r="C277" s="523" t="s">
        <v>330</v>
      </c>
      <c r="D277" s="483" t="s">
        <v>10</v>
      </c>
      <c r="E277" s="213" t="s">
        <v>516</v>
      </c>
      <c r="F277" s="484" t="s">
        <v>109</v>
      </c>
      <c r="G277" s="485"/>
      <c r="H277" s="485"/>
      <c r="I277" s="485"/>
      <c r="J277" s="485"/>
      <c r="K277" s="485"/>
      <c r="L277" s="495" t="s">
        <v>325</v>
      </c>
    </row>
    <row r="278" spans="1:18" ht="408" customHeight="1" x14ac:dyDescent="0.2">
      <c r="A278" s="932"/>
      <c r="B278" s="901"/>
      <c r="C278" s="905" t="s">
        <v>331</v>
      </c>
      <c r="D278" s="900" t="s">
        <v>10</v>
      </c>
      <c r="E278" s="1143" t="s">
        <v>525</v>
      </c>
      <c r="F278" s="907" t="s">
        <v>109</v>
      </c>
      <c r="G278" s="878"/>
      <c r="H278" s="878"/>
      <c r="I278" s="878"/>
      <c r="J278" s="878"/>
      <c r="K278" s="878"/>
      <c r="L278" s="915" t="s">
        <v>320</v>
      </c>
    </row>
    <row r="279" spans="1:18" ht="408.75" customHeight="1" x14ac:dyDescent="0.2">
      <c r="A279" s="932"/>
      <c r="B279" s="902"/>
      <c r="C279" s="905"/>
      <c r="D279" s="900"/>
      <c r="E279" s="1143"/>
      <c r="F279" s="907"/>
      <c r="G279" s="878"/>
      <c r="H279" s="878"/>
      <c r="I279" s="878"/>
      <c r="J279" s="878"/>
      <c r="K279" s="878"/>
      <c r="L279" s="915"/>
    </row>
    <row r="280" spans="1:18" ht="381" customHeight="1" x14ac:dyDescent="0.2">
      <c r="A280" s="932"/>
      <c r="B280" s="901"/>
      <c r="C280" s="905" t="s">
        <v>332</v>
      </c>
      <c r="D280" s="900" t="s">
        <v>10</v>
      </c>
      <c r="E280" s="906" t="s">
        <v>521</v>
      </c>
      <c r="F280" s="907" t="s">
        <v>109</v>
      </c>
      <c r="G280" s="878"/>
      <c r="H280" s="878"/>
      <c r="I280" s="878"/>
      <c r="J280" s="878"/>
      <c r="K280" s="878"/>
      <c r="L280" s="877" t="s">
        <v>319</v>
      </c>
    </row>
    <row r="281" spans="1:18" ht="114.75" customHeight="1" x14ac:dyDescent="0.2">
      <c r="A281" s="932"/>
      <c r="B281" s="902"/>
      <c r="C281" s="905"/>
      <c r="D281" s="900"/>
      <c r="E281" s="906"/>
      <c r="F281" s="907"/>
      <c r="G281" s="878"/>
      <c r="H281" s="878"/>
      <c r="I281" s="878"/>
      <c r="J281" s="878"/>
      <c r="K281" s="878"/>
      <c r="L281" s="877"/>
    </row>
    <row r="282" spans="1:18" ht="310.5" customHeight="1" x14ac:dyDescent="0.2">
      <c r="A282" s="932"/>
      <c r="B282" s="901"/>
      <c r="C282" s="891" t="s">
        <v>333</v>
      </c>
      <c r="D282" s="893" t="s">
        <v>10</v>
      </c>
      <c r="E282" s="1141" t="s">
        <v>526</v>
      </c>
      <c r="F282" s="897" t="s">
        <v>109</v>
      </c>
      <c r="G282" s="881"/>
      <c r="H282" s="881"/>
      <c r="I282" s="881"/>
      <c r="J282" s="881"/>
      <c r="K282" s="881"/>
      <c r="L282" s="885" t="s">
        <v>318</v>
      </c>
    </row>
    <row r="283" spans="1:18" ht="114" customHeight="1" x14ac:dyDescent="0.2">
      <c r="A283" s="932"/>
      <c r="B283" s="902"/>
      <c r="C283" s="892"/>
      <c r="D283" s="894"/>
      <c r="E283" s="1142"/>
      <c r="F283" s="898"/>
      <c r="G283" s="882"/>
      <c r="H283" s="882"/>
      <c r="I283" s="882"/>
      <c r="J283" s="882"/>
      <c r="K283" s="882"/>
      <c r="L283" s="886"/>
    </row>
    <row r="284" spans="1:18" ht="319.5" customHeight="1" x14ac:dyDescent="0.2">
      <c r="A284" s="932"/>
      <c r="B284" s="635"/>
      <c r="C284" s="523" t="s">
        <v>334</v>
      </c>
      <c r="D284" s="483" t="s">
        <v>10</v>
      </c>
      <c r="E284" s="533" t="s">
        <v>516</v>
      </c>
      <c r="F284" s="484" t="s">
        <v>109</v>
      </c>
      <c r="G284" s="485"/>
      <c r="H284" s="485"/>
      <c r="I284" s="485"/>
      <c r="J284" s="485"/>
      <c r="K284" s="485"/>
      <c r="L284" s="495" t="s">
        <v>318</v>
      </c>
    </row>
    <row r="285" spans="1:18" ht="409.5" customHeight="1" x14ac:dyDescent="0.2">
      <c r="A285" s="932"/>
      <c r="B285" s="636"/>
      <c r="C285" s="891" t="s">
        <v>335</v>
      </c>
      <c r="D285" s="893" t="s">
        <v>10</v>
      </c>
      <c r="E285" s="895" t="s">
        <v>527</v>
      </c>
      <c r="F285" s="897" t="s">
        <v>109</v>
      </c>
      <c r="G285" s="881"/>
      <c r="H285" s="881"/>
      <c r="I285" s="881"/>
      <c r="J285" s="881"/>
      <c r="K285" s="881"/>
      <c r="L285" s="885" t="s">
        <v>384</v>
      </c>
    </row>
    <row r="286" spans="1:18" ht="123.75" customHeight="1" x14ac:dyDescent="0.2">
      <c r="A286" s="932"/>
      <c r="B286" s="637"/>
      <c r="C286" s="892"/>
      <c r="D286" s="894"/>
      <c r="E286" s="896"/>
      <c r="F286" s="898"/>
      <c r="G286" s="882"/>
      <c r="H286" s="882"/>
      <c r="I286" s="882"/>
      <c r="J286" s="882"/>
      <c r="K286" s="882"/>
      <c r="L286" s="886"/>
    </row>
    <row r="287" spans="1:18" ht="301.5" customHeight="1" x14ac:dyDescent="0.2">
      <c r="A287" s="932"/>
      <c r="B287" s="635"/>
      <c r="C287" s="523" t="s">
        <v>415</v>
      </c>
      <c r="D287" s="483" t="s">
        <v>10</v>
      </c>
      <c r="E287" s="647" t="s">
        <v>528</v>
      </c>
      <c r="F287" s="484" t="s">
        <v>109</v>
      </c>
      <c r="G287" s="485"/>
      <c r="H287" s="485"/>
      <c r="I287" s="485"/>
      <c r="J287" s="485"/>
      <c r="K287" s="485"/>
      <c r="L287" s="495" t="s">
        <v>356</v>
      </c>
    </row>
    <row r="288" spans="1:18" ht="60.75" customHeight="1" x14ac:dyDescent="0.4">
      <c r="A288" s="932"/>
      <c r="B288" s="638" t="s">
        <v>25</v>
      </c>
      <c r="C288" s="169"/>
      <c r="D288" s="170"/>
      <c r="E288" s="171"/>
      <c r="F288" s="172"/>
      <c r="G288" s="409">
        <f>G287+G285+G284+G282+G280+G278+G277+G276+G274+G272+G271+G269+G268+G266+G264</f>
        <v>2</v>
      </c>
      <c r="H288" s="409">
        <f>H287+H285+H284+H282+H280+H278+H277+H276+H274+H272+H271+H269+H268+H266+H264</f>
        <v>2</v>
      </c>
      <c r="I288" s="409">
        <f>I287+I285+I284+I282+I280+I278+I277+I276+I274+I272+I271+I269+I268+I266+I264</f>
        <v>2</v>
      </c>
      <c r="J288" s="409">
        <f>J287+J285+J284+J282+J280+J278+J277+J276+J274+J272+J271+J269+J268+J266+J264</f>
        <v>2.2000000000000002</v>
      </c>
      <c r="K288" s="409">
        <f>K287+K285+K284+K282+K280+K278+K277+K276+K274+K272+K271+K269+K268+K266+K264</f>
        <v>2.4</v>
      </c>
      <c r="L288" s="173"/>
      <c r="M288" s="390"/>
      <c r="N288" s="130"/>
      <c r="O288" s="130"/>
      <c r="P288" s="130"/>
      <c r="Q288" s="130"/>
      <c r="R288" s="130"/>
    </row>
    <row r="289" spans="1:19" ht="66" customHeight="1" x14ac:dyDescent="0.4">
      <c r="A289" s="933"/>
      <c r="B289" s="639" t="s">
        <v>489</v>
      </c>
      <c r="C289" s="557"/>
      <c r="D289" s="170"/>
      <c r="E289" s="171"/>
      <c r="F289" s="172"/>
      <c r="G289" s="632">
        <f>G34+G41+G51+G63+G69+G74+G104+G120+G139+G168+G174+G183+G226+G237+G250+G262+G288</f>
        <v>921459.7999999997</v>
      </c>
      <c r="H289" s="632">
        <f>H34+H41+H51+H63+H69+H74+H104+H120+H139+H168+H174+H183+H226+H237+H250+H262+H288</f>
        <v>1089744.3000000003</v>
      </c>
      <c r="I289" s="632">
        <f>I34+I41+I51+I63+I69+I74+I104+I120+I139+I168+I174+I183+I226+I237+I250+I262+I288</f>
        <v>985167.49999999977</v>
      </c>
      <c r="J289" s="632">
        <f>J34+J41+J51+J63+J69+J74+J104+J120+J139+J168+J174+J183+J226+J237+J250+J262+J288</f>
        <v>906304.60000000021</v>
      </c>
      <c r="K289" s="632">
        <f>K34+K41+K51+K63+K69+K74+K104+K120+K139+K168+K174+K183+K226+K237+K250+K262+K288</f>
        <v>796516.9</v>
      </c>
      <c r="L289" s="610"/>
      <c r="M289" s="421"/>
      <c r="N289" s="10"/>
      <c r="O289" s="10"/>
      <c r="P289" s="10"/>
      <c r="Q289" s="10"/>
      <c r="R289" s="35"/>
      <c r="S289" s="10"/>
    </row>
    <row r="290" spans="1:19" ht="115.5" customHeight="1" x14ac:dyDescent="0.4">
      <c r="A290" s="511"/>
      <c r="B290" s="887" t="s">
        <v>359</v>
      </c>
      <c r="C290" s="887"/>
      <c r="D290" s="139"/>
      <c r="E290" s="140"/>
      <c r="F290" s="141"/>
      <c r="G290" s="142"/>
      <c r="H290" s="258" t="s">
        <v>407</v>
      </c>
      <c r="I290" s="258"/>
      <c r="J290" s="142"/>
      <c r="K290" s="109"/>
      <c r="L290" s="108"/>
      <c r="M290" s="34"/>
      <c r="N290" s="34"/>
      <c r="O290" s="34"/>
      <c r="P290" s="34"/>
      <c r="Q290" s="34"/>
    </row>
    <row r="291" spans="1:19" ht="25.5" customHeight="1" x14ac:dyDescent="0.45">
      <c r="A291" s="511"/>
      <c r="B291" s="143"/>
      <c r="C291" s="144"/>
      <c r="D291" s="145"/>
      <c r="E291" s="140"/>
      <c r="F291" s="141"/>
      <c r="G291" s="146"/>
      <c r="H291" s="146"/>
      <c r="I291" s="146"/>
      <c r="J291" s="146"/>
      <c r="K291" s="107"/>
      <c r="L291" s="108"/>
      <c r="O291" s="413"/>
    </row>
    <row r="292" spans="1:19" ht="127.5" customHeight="1" x14ac:dyDescent="0.55000000000000004">
      <c r="A292" s="111"/>
      <c r="B292" s="888" t="s">
        <v>482</v>
      </c>
      <c r="C292" s="888"/>
      <c r="D292" s="376"/>
      <c r="E292" s="147"/>
      <c r="F292" s="148"/>
      <c r="G292" s="889" t="s">
        <v>617</v>
      </c>
      <c r="H292" s="890"/>
      <c r="I292" s="890"/>
      <c r="J292" s="890"/>
      <c r="K292" s="112"/>
      <c r="L292" s="110"/>
      <c r="M292" s="408"/>
      <c r="O292" s="415"/>
    </row>
    <row r="293" spans="1:19" ht="25.5" customHeight="1" x14ac:dyDescent="0.3">
      <c r="A293" s="516"/>
      <c r="B293" s="15"/>
      <c r="C293" s="16"/>
      <c r="D293" s="16"/>
      <c r="E293" s="21"/>
      <c r="F293" s="18" t="s">
        <v>615</v>
      </c>
      <c r="G293" s="559">
        <f>G12+G14+G16+G19+G20+G22+G25+G26+G27+G28+G36+G37+G38+G39+G40+G43+G44+G46+G47+G48+G49+G50+G60+G61+G62+G65+G67+G76+G78+G84+G89+G98+G106+G114+G118+G164+G170+G176+G181+G188+G192+G223+G236+G239+G17+G18+G24+G45+G268+G187+G57+G173+G201+G219+G255+G256+G257+G259+G260+G261+G29+G30+G31</f>
        <v>131612.19999999998</v>
      </c>
      <c r="H293" s="559">
        <f>H12+H14+H16+H19+H20+H22+H25+H26+H27+H28+H36+H37+H38+H39+H40+H43+H44+H46+H47+H48+H49+H50+H60+H61+H62+H65+H67+H76+H78+H84+H89+H98+H106+H114+H118+H164+H170+H176+H181+H188+H192+H223+H236+H239+H17+H18+H24+H45+H268+H187+H57+H173+H201+H219+H255+H256+H257+H259+H260+H261+H29+H30+H31+H21+H33+H113+H197+H249+H240</f>
        <v>316619.49999999994</v>
      </c>
      <c r="I293" s="559">
        <f>I12+I14+I16+I19+I20+I22+I25+I26+I27+I28+I36+I37+I38+I39+I40+I43+I44+I46+I47+I48+I49+I50+I60+I61+I62+I65+I67+I76+I78+I84+I89+I98+I106+I114+I118+I164+I170+I176+I181+I188+I192+I223+I236+I239+I17+I18+I24+I45+I268+I187+I57+I173+I201+I219+I255+I256+I257+I259+I260+I261+I29+I30+I31+I21+I33+I113+I197+I249</f>
        <v>400122.29999999993</v>
      </c>
      <c r="J293" s="559">
        <f>J12+J14+J16+J19+J20+J22+J25+J26+J27+J28+J36+J37+J38+J39+J40+J43+J44+J46+J47+J48+J49+J50+J60+J61+J62+J65+J67+J76+J78+J84+J89+J98+J106+J114+J118+J164+J170+J176+J181+J188+J192+J223+J236+J239+J17+J18+J24+J45+J268+J187+J99</f>
        <v>203320.8</v>
      </c>
      <c r="K293" s="559">
        <f>K12+K14+K16+K19+K20+K22+K25+K26+K27+K28+K36+K37+K38+K39+K40+K43+K44+K46+K47+K48+K49+K50+K60+K61+K62+K65+K67+K76+K78+K84+K89+K98+K106+K114+K118+K164+K170+K176+K181+K188+K192+K223+K236+K239+K17+K18+K24+K45+K268+K187+K99</f>
        <v>213461.4</v>
      </c>
      <c r="L293" s="630">
        <f>G293+H293+I293+J293+K293</f>
        <v>1265136.1999999997</v>
      </c>
    </row>
    <row r="294" spans="1:19" ht="24" customHeight="1" x14ac:dyDescent="0.3">
      <c r="A294" s="3"/>
      <c r="B294" s="28"/>
      <c r="C294" s="3"/>
      <c r="D294" s="3"/>
      <c r="E294" s="19"/>
      <c r="F294" s="631" t="s">
        <v>616</v>
      </c>
      <c r="G294" s="629">
        <f>G53+G54+G55+G56+G68+G72+G73+G180+G195+G196+G202+G220+G221+G222+G79+G172+G177+G225</f>
        <v>789847.6</v>
      </c>
      <c r="H294" s="629">
        <f>H53+H54+H55+H56+H68+H72+H73+H180+H195+H196+H202+H220+H221+H222+H79+H172+H177+H225</f>
        <v>773124.8</v>
      </c>
      <c r="I294" s="629">
        <f t="shared" ref="I294" si="15">I53+I54+I55+I56+I68+I72+I73+I180+I195+I196+I202+I220+I221+I222+I79+I172+I177+I225</f>
        <v>585045.19999999995</v>
      </c>
      <c r="J294" s="629">
        <f>J53+J54+J55+J56+J68+J72+J73+J180+J195+J196+J202+J220+J221+J222</f>
        <v>702983.8</v>
      </c>
      <c r="K294" s="629">
        <f>K53+K54+K55+K56+K68+K72+K73+K180+K195+K196+K202+K220+K221+K222</f>
        <v>583055.5</v>
      </c>
      <c r="L294" s="630">
        <f>G294+H294+I294+J294+K294</f>
        <v>3434056.8999999994</v>
      </c>
    </row>
    <row r="295" spans="1:19" ht="23.25" customHeight="1" x14ac:dyDescent="0.3">
      <c r="G295" s="627">
        <f>G293+G294</f>
        <v>921459.79999999993</v>
      </c>
      <c r="H295" s="627">
        <f t="shared" ref="H295:L295" si="16">H293+H294</f>
        <v>1089744.3</v>
      </c>
      <c r="I295" s="627">
        <f t="shared" si="16"/>
        <v>985167.49999999988</v>
      </c>
      <c r="J295" s="627">
        <f t="shared" si="16"/>
        <v>906304.60000000009</v>
      </c>
      <c r="K295" s="627">
        <f>K293+K294</f>
        <v>796516.9</v>
      </c>
      <c r="L295" s="628">
        <f t="shared" si="16"/>
        <v>4699193.0999999996</v>
      </c>
    </row>
    <row r="296" spans="1:19" ht="18.75" x14ac:dyDescent="0.3">
      <c r="B296" s="880"/>
      <c r="C296" s="880"/>
      <c r="D296" s="880"/>
      <c r="E296" s="880"/>
      <c r="F296" s="880"/>
      <c r="G296" s="880"/>
      <c r="H296" s="880"/>
      <c r="I296" s="880"/>
      <c r="J296" s="880"/>
      <c r="K296" s="880"/>
      <c r="L296" s="880"/>
    </row>
    <row r="297" spans="1:19" ht="18.75" customHeight="1" x14ac:dyDescent="0.3">
      <c r="B297" s="880"/>
      <c r="C297" s="880"/>
      <c r="D297" s="880"/>
      <c r="E297" s="880"/>
      <c r="F297" s="880"/>
      <c r="G297" s="880"/>
      <c r="H297" s="880"/>
      <c r="I297" s="880"/>
      <c r="J297" s="880"/>
      <c r="K297" s="880"/>
      <c r="L297" s="880"/>
    </row>
    <row r="298" spans="1:19" ht="18.75" customHeight="1" x14ac:dyDescent="0.2"/>
    <row r="300" spans="1:19" ht="18.75" x14ac:dyDescent="0.3">
      <c r="B300" s="30"/>
      <c r="C300" s="5"/>
      <c r="D300" s="5"/>
    </row>
    <row r="303" spans="1:19" x14ac:dyDescent="0.2">
      <c r="B303" s="31"/>
    </row>
    <row r="304" spans="1:19" x14ac:dyDescent="0.2">
      <c r="B304" s="31"/>
    </row>
    <row r="305" spans="2:2" x14ac:dyDescent="0.2">
      <c r="B305" s="31"/>
    </row>
  </sheetData>
  <sheetProtection selectLockedCells="1" selectUnlockedCells="1"/>
  <customSheetViews>
    <customSheetView guid="{7ACE5E4E-280C-42D6-9B8F-0F2A9BCD9FF7}" showPageBreaks="1" printArea="1" view="pageBreakPreview" topLeftCell="A7">
      <pane ySplit="3" topLeftCell="A291" activePane="bottomLeft" state="frozen"/>
      <selection pane="bottomLeft" activeCell="B297" sqref="B297:L297"/>
      <rowBreaks count="61" manualBreakCount="61">
        <brk id="12" max="11" man="1"/>
        <brk id="16" max="11" man="1"/>
        <brk id="20" max="11" man="1"/>
        <brk id="24"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4" max="11" man="1"/>
        <brk id="120" max="11" man="1"/>
        <brk id="124" max="11" man="1"/>
        <brk id="131" max="11" man="1"/>
        <brk id="135" max="11" man="1"/>
        <brk id="139" max="11" man="1"/>
        <brk id="143" max="11" man="1"/>
        <brk id="152" max="11" man="1"/>
        <brk id="155" max="11" man="1"/>
        <brk id="158" max="11" man="1"/>
        <brk id="164" max="11" man="1"/>
        <brk id="168" max="11" man="1"/>
        <brk id="174" max="11" man="1"/>
        <brk id="179" max="11" man="1"/>
        <brk id="183" max="11" man="1"/>
        <brk id="186" max="11" man="1"/>
        <brk id="189" max="11" man="1"/>
        <brk id="192" max="11" man="1"/>
        <brk id="195" max="11" man="1"/>
        <brk id="198" max="11" man="1"/>
        <brk id="201" max="11" man="1"/>
        <brk id="204" max="11" man="1"/>
        <brk id="208" max="11" man="1"/>
        <brk id="211" max="11" man="1"/>
        <brk id="214" max="11" man="1"/>
        <brk id="218" max="11" man="1"/>
        <brk id="221" max="11" man="1"/>
        <brk id="226" max="11" man="1"/>
        <brk id="230" max="11" man="1"/>
        <brk id="237" max="11" man="1"/>
        <brk id="243" max="11" man="1"/>
        <brk id="247" max="11" man="1"/>
        <brk id="252" max="11" man="1"/>
        <brk id="256" max="11" man="1"/>
        <brk id="259" max="11" man="1"/>
        <brk id="265" max="11" man="1"/>
        <brk id="268" max="11" man="1"/>
        <brk id="271" max="11" man="1"/>
        <brk id="273" max="11" man="1"/>
        <brk id="275" max="11" man="1"/>
        <brk id="277" max="11" man="1"/>
        <brk id="279" max="11" man="1"/>
        <brk id="283" max="11" man="1"/>
        <brk id="286" max="11" man="1"/>
      </rowBreaks>
      <colBreaks count="1" manualBreakCount="1">
        <brk id="12" max="1048575" man="1"/>
      </colBreak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customSheetView>
  </customSheetViews>
  <mergeCells count="361">
    <mergeCell ref="G292:J292"/>
    <mergeCell ref="E136:E138"/>
    <mergeCell ref="D136:D138"/>
    <mergeCell ref="B136:B138"/>
    <mergeCell ref="L7:L9"/>
    <mergeCell ref="G8:G9"/>
    <mergeCell ref="H8:H9"/>
    <mergeCell ref="I8:I9"/>
    <mergeCell ref="J8:J9"/>
    <mergeCell ref="K8:K9"/>
    <mergeCell ref="A11:L11"/>
    <mergeCell ref="A14:A15"/>
    <mergeCell ref="B14:B15"/>
    <mergeCell ref="C14:C15"/>
    <mergeCell ref="D14:D15"/>
    <mergeCell ref="E14:E15"/>
    <mergeCell ref="F14:F15"/>
    <mergeCell ref="G14:G15"/>
    <mergeCell ref="H14:H15"/>
    <mergeCell ref="I14:I15"/>
    <mergeCell ref="J14:J15"/>
    <mergeCell ref="K14:K15"/>
    <mergeCell ref="L14:L15"/>
    <mergeCell ref="K22:K23"/>
    <mergeCell ref="C4:L4"/>
    <mergeCell ref="C5:L5"/>
    <mergeCell ref="A6:C6"/>
    <mergeCell ref="A7:A9"/>
    <mergeCell ref="B7:B9"/>
    <mergeCell ref="C7:C9"/>
    <mergeCell ref="D7:D9"/>
    <mergeCell ref="E7:E9"/>
    <mergeCell ref="F7:F9"/>
    <mergeCell ref="G7:K7"/>
    <mergeCell ref="L22:L23"/>
    <mergeCell ref="A35:L35"/>
    <mergeCell ref="A36:A41"/>
    <mergeCell ref="B36:B39"/>
    <mergeCell ref="L36:L39"/>
    <mergeCell ref="B41:F41"/>
    <mergeCell ref="A43:A51"/>
    <mergeCell ref="B43:B46"/>
    <mergeCell ref="L45:L46"/>
    <mergeCell ref="B48:B50"/>
    <mergeCell ref="A42:L42"/>
    <mergeCell ref="D31:D32"/>
    <mergeCell ref="E31:E32"/>
    <mergeCell ref="F31:F32"/>
    <mergeCell ref="L31:L33"/>
    <mergeCell ref="B22:B23"/>
    <mergeCell ref="C22:C23"/>
    <mergeCell ref="D22:D23"/>
    <mergeCell ref="E22:E23"/>
    <mergeCell ref="F22:F23"/>
    <mergeCell ref="G22:G23"/>
    <mergeCell ref="H22:H23"/>
    <mergeCell ref="I22:I23"/>
    <mergeCell ref="J22:J23"/>
    <mergeCell ref="A52:L52"/>
    <mergeCell ref="A53:A63"/>
    <mergeCell ref="B54:B56"/>
    <mergeCell ref="D57:D59"/>
    <mergeCell ref="E57:E59"/>
    <mergeCell ref="F57:F59"/>
    <mergeCell ref="A70:L70"/>
    <mergeCell ref="A71:A74"/>
    <mergeCell ref="B71:B73"/>
    <mergeCell ref="L71:L73"/>
    <mergeCell ref="B74:E74"/>
    <mergeCell ref="A75:L75"/>
    <mergeCell ref="L57:L59"/>
    <mergeCell ref="B63:E63"/>
    <mergeCell ref="B64:L64"/>
    <mergeCell ref="A65:A69"/>
    <mergeCell ref="B65:B68"/>
    <mergeCell ref="D65:D66"/>
    <mergeCell ref="E65:E66"/>
    <mergeCell ref="L65:L68"/>
    <mergeCell ref="B69:E69"/>
    <mergeCell ref="G76:G77"/>
    <mergeCell ref="H76:H77"/>
    <mergeCell ref="I76:I77"/>
    <mergeCell ref="J76:J77"/>
    <mergeCell ref="K76:K77"/>
    <mergeCell ref="L76:L77"/>
    <mergeCell ref="A76:A104"/>
    <mergeCell ref="B76:B77"/>
    <mergeCell ref="C76:C77"/>
    <mergeCell ref="D76:D77"/>
    <mergeCell ref="E76:E77"/>
    <mergeCell ref="F76:F77"/>
    <mergeCell ref="B78:B83"/>
    <mergeCell ref="E78:E83"/>
    <mergeCell ref="B104:E104"/>
    <mergeCell ref="L100:L103"/>
    <mergeCell ref="B89:B90"/>
    <mergeCell ref="E89:E90"/>
    <mergeCell ref="L84:L97"/>
    <mergeCell ref="A105:L105"/>
    <mergeCell ref="A106:A120"/>
    <mergeCell ref="B106:B112"/>
    <mergeCell ref="D106:D112"/>
    <mergeCell ref="E106:E112"/>
    <mergeCell ref="F106:F112"/>
    <mergeCell ref="L106:L112"/>
    <mergeCell ref="B115:B116"/>
    <mergeCell ref="L78:L83"/>
    <mergeCell ref="D79:D83"/>
    <mergeCell ref="F79:F83"/>
    <mergeCell ref="D84:D103"/>
    <mergeCell ref="E84:E85"/>
    <mergeCell ref="F84:F97"/>
    <mergeCell ref="A121:L121"/>
    <mergeCell ref="A122:A139"/>
    <mergeCell ref="B122:B123"/>
    <mergeCell ref="B127:B130"/>
    <mergeCell ref="A140:L140"/>
    <mergeCell ref="A141:A168"/>
    <mergeCell ref="B141:B144"/>
    <mergeCell ref="B146:B152"/>
    <mergeCell ref="C147:C148"/>
    <mergeCell ref="D147:D148"/>
    <mergeCell ref="K147:K148"/>
    <mergeCell ref="L147:L148"/>
    <mergeCell ref="B153:B156"/>
    <mergeCell ref="C153:C154"/>
    <mergeCell ref="D153:D154"/>
    <mergeCell ref="E153:E154"/>
    <mergeCell ref="F153:F154"/>
    <mergeCell ref="G153:G154"/>
    <mergeCell ref="H153:H154"/>
    <mergeCell ref="I153:I154"/>
    <mergeCell ref="E147:E148"/>
    <mergeCell ref="F147:F148"/>
    <mergeCell ref="G147:G148"/>
    <mergeCell ref="H147:H148"/>
    <mergeCell ref="I147:I148"/>
    <mergeCell ref="J147:J148"/>
    <mergeCell ref="J153:J154"/>
    <mergeCell ref="K153:K154"/>
    <mergeCell ref="L153:L154"/>
    <mergeCell ref="B157:B158"/>
    <mergeCell ref="B159:B162"/>
    <mergeCell ref="B165:B166"/>
    <mergeCell ref="C165:C166"/>
    <mergeCell ref="D165:D166"/>
    <mergeCell ref="E165:E166"/>
    <mergeCell ref="F165:F166"/>
    <mergeCell ref="A169:L169"/>
    <mergeCell ref="A170:A174"/>
    <mergeCell ref="B171:B173"/>
    <mergeCell ref="C171:C173"/>
    <mergeCell ref="D171:D173"/>
    <mergeCell ref="E171:E173"/>
    <mergeCell ref="L171:L173"/>
    <mergeCell ref="G165:G166"/>
    <mergeCell ref="H165:H166"/>
    <mergeCell ref="I165:I166"/>
    <mergeCell ref="J165:J166"/>
    <mergeCell ref="K165:K166"/>
    <mergeCell ref="L165:L166"/>
    <mergeCell ref="G181:G182"/>
    <mergeCell ref="H181:H182"/>
    <mergeCell ref="I181:I182"/>
    <mergeCell ref="J181:J182"/>
    <mergeCell ref="K181:K182"/>
    <mergeCell ref="L181:L182"/>
    <mergeCell ref="B175:L175"/>
    <mergeCell ref="A176:A183"/>
    <mergeCell ref="B176:B177"/>
    <mergeCell ref="L176:L177"/>
    <mergeCell ref="B178:B182"/>
    <mergeCell ref="L178:L179"/>
    <mergeCell ref="C181:C182"/>
    <mergeCell ref="D181:D182"/>
    <mergeCell ref="E181:E182"/>
    <mergeCell ref="F181:F182"/>
    <mergeCell ref="A184:L184"/>
    <mergeCell ref="A185:A226"/>
    <mergeCell ref="B185:B186"/>
    <mergeCell ref="B187:B188"/>
    <mergeCell ref="L187:L188"/>
    <mergeCell ref="B189:B191"/>
    <mergeCell ref="B194:B197"/>
    <mergeCell ref="L198:L200"/>
    <mergeCell ref="B206:B210"/>
    <mergeCell ref="B214:B218"/>
    <mergeCell ref="B203:B204"/>
    <mergeCell ref="G231:G232"/>
    <mergeCell ref="H231:H232"/>
    <mergeCell ref="I231:I232"/>
    <mergeCell ref="J231:J232"/>
    <mergeCell ref="K231:K232"/>
    <mergeCell ref="L231:L232"/>
    <mergeCell ref="B219:B225"/>
    <mergeCell ref="L219:L225"/>
    <mergeCell ref="A227:L227"/>
    <mergeCell ref="A228:A237"/>
    <mergeCell ref="B228:B229"/>
    <mergeCell ref="B230:B232"/>
    <mergeCell ref="C231:C232"/>
    <mergeCell ref="D231:D232"/>
    <mergeCell ref="E231:E232"/>
    <mergeCell ref="F231:F232"/>
    <mergeCell ref="H233:H234"/>
    <mergeCell ref="I233:I234"/>
    <mergeCell ref="J233:J234"/>
    <mergeCell ref="K233:K234"/>
    <mergeCell ref="L233:L234"/>
    <mergeCell ref="A238:L238"/>
    <mergeCell ref="B233:B236"/>
    <mergeCell ref="C233:C234"/>
    <mergeCell ref="D233:D234"/>
    <mergeCell ref="E233:E234"/>
    <mergeCell ref="F233:F234"/>
    <mergeCell ref="G233:G234"/>
    <mergeCell ref="J245:J246"/>
    <mergeCell ref="K245:K246"/>
    <mergeCell ref="L245:L246"/>
    <mergeCell ref="B247:B249"/>
    <mergeCell ref="L247:L248"/>
    <mergeCell ref="A251:L251"/>
    <mergeCell ref="D245:D246"/>
    <mergeCell ref="E245:E246"/>
    <mergeCell ref="F245:F246"/>
    <mergeCell ref="G245:G246"/>
    <mergeCell ref="H245:H246"/>
    <mergeCell ref="I245:I246"/>
    <mergeCell ref="A239:A250"/>
    <mergeCell ref="B239:B240"/>
    <mergeCell ref="E239:E240"/>
    <mergeCell ref="F239:F240"/>
    <mergeCell ref="L239:L240"/>
    <mergeCell ref="B241:B243"/>
    <mergeCell ref="E241:E242"/>
    <mergeCell ref="L241:L243"/>
    <mergeCell ref="B245:B246"/>
    <mergeCell ref="C245:C246"/>
    <mergeCell ref="A252:A253"/>
    <mergeCell ref="L252:L253"/>
    <mergeCell ref="A254:L254"/>
    <mergeCell ref="B255:B261"/>
    <mergeCell ref="C257:C258"/>
    <mergeCell ref="D257:D258"/>
    <mergeCell ref="E257:E258"/>
    <mergeCell ref="F257:F258"/>
    <mergeCell ref="G257:G258"/>
    <mergeCell ref="H257:H258"/>
    <mergeCell ref="I257:I258"/>
    <mergeCell ref="J257:J258"/>
    <mergeCell ref="K257:K258"/>
    <mergeCell ref="L257:L258"/>
    <mergeCell ref="A255:A289"/>
    <mergeCell ref="L266:L267"/>
    <mergeCell ref="C269:C270"/>
    <mergeCell ref="D269:D270"/>
    <mergeCell ref="E269:E270"/>
    <mergeCell ref="F269:F270"/>
    <mergeCell ref="G269:G270"/>
    <mergeCell ref="H264:H265"/>
    <mergeCell ref="I264:I265"/>
    <mergeCell ref="I266:I267"/>
    <mergeCell ref="J266:J267"/>
    <mergeCell ref="K266:K267"/>
    <mergeCell ref="D266:D267"/>
    <mergeCell ref="E266:E267"/>
    <mergeCell ref="F266:F267"/>
    <mergeCell ref="G266:G267"/>
    <mergeCell ref="C264:C265"/>
    <mergeCell ref="D264:D265"/>
    <mergeCell ref="E264:E265"/>
    <mergeCell ref="F264:F265"/>
    <mergeCell ref="G264:G265"/>
    <mergeCell ref="H266:H267"/>
    <mergeCell ref="C266:C267"/>
    <mergeCell ref="L269:L270"/>
    <mergeCell ref="B263:L263"/>
    <mergeCell ref="G278:G279"/>
    <mergeCell ref="H278:H279"/>
    <mergeCell ref="I278:I279"/>
    <mergeCell ref="J278:J279"/>
    <mergeCell ref="K278:K279"/>
    <mergeCell ref="H269:H270"/>
    <mergeCell ref="I269:I270"/>
    <mergeCell ref="J269:J270"/>
    <mergeCell ref="K269:K270"/>
    <mergeCell ref="J274:J275"/>
    <mergeCell ref="K274:K275"/>
    <mergeCell ref="L274:L275"/>
    <mergeCell ref="L272:L273"/>
    <mergeCell ref="B264:B270"/>
    <mergeCell ref="G272:G273"/>
    <mergeCell ref="H272:H273"/>
    <mergeCell ref="I272:I273"/>
    <mergeCell ref="J272:J273"/>
    <mergeCell ref="K272:K273"/>
    <mergeCell ref="J264:J265"/>
    <mergeCell ref="K264:K265"/>
    <mergeCell ref="L264:L265"/>
    <mergeCell ref="C272:C273"/>
    <mergeCell ref="D272:D273"/>
    <mergeCell ref="E272:E273"/>
    <mergeCell ref="F272:F273"/>
    <mergeCell ref="B278:B279"/>
    <mergeCell ref="C278:C279"/>
    <mergeCell ref="D278:D279"/>
    <mergeCell ref="E278:E279"/>
    <mergeCell ref="F278:F279"/>
    <mergeCell ref="B274:B275"/>
    <mergeCell ref="C274:C275"/>
    <mergeCell ref="D274:D275"/>
    <mergeCell ref="E274:E275"/>
    <mergeCell ref="F274:F275"/>
    <mergeCell ref="E133:E135"/>
    <mergeCell ref="L136:L138"/>
    <mergeCell ref="B296:L296"/>
    <mergeCell ref="J280:J281"/>
    <mergeCell ref="K280:K281"/>
    <mergeCell ref="L280:L281"/>
    <mergeCell ref="B282:B283"/>
    <mergeCell ref="C282:C283"/>
    <mergeCell ref="D282:D283"/>
    <mergeCell ref="E282:E283"/>
    <mergeCell ref="F282:F283"/>
    <mergeCell ref="B280:B281"/>
    <mergeCell ref="C280:C281"/>
    <mergeCell ref="D280:D281"/>
    <mergeCell ref="E280:E281"/>
    <mergeCell ref="F280:F281"/>
    <mergeCell ref="G280:G281"/>
    <mergeCell ref="I282:I283"/>
    <mergeCell ref="J282:J283"/>
    <mergeCell ref="K282:K283"/>
    <mergeCell ref="L282:L283"/>
    <mergeCell ref="H280:H281"/>
    <mergeCell ref="I280:I281"/>
    <mergeCell ref="B272:B273"/>
    <mergeCell ref="B297:L297"/>
    <mergeCell ref="B84:B87"/>
    <mergeCell ref="B100:B103"/>
    <mergeCell ref="I285:I286"/>
    <mergeCell ref="J285:J286"/>
    <mergeCell ref="K285:K286"/>
    <mergeCell ref="L285:L286"/>
    <mergeCell ref="B290:C290"/>
    <mergeCell ref="B292:C292"/>
    <mergeCell ref="C285:C286"/>
    <mergeCell ref="D285:D286"/>
    <mergeCell ref="E285:E286"/>
    <mergeCell ref="F285:F286"/>
    <mergeCell ref="G285:G286"/>
    <mergeCell ref="H285:H286"/>
    <mergeCell ref="G282:G283"/>
    <mergeCell ref="H282:H283"/>
    <mergeCell ref="G274:G275"/>
    <mergeCell ref="L278:L279"/>
    <mergeCell ref="H274:H275"/>
    <mergeCell ref="I274:I275"/>
    <mergeCell ref="L133:L135"/>
    <mergeCell ref="B133:B135"/>
    <mergeCell ref="D133:D135"/>
  </mergeCells>
  <pageMargins left="0.35433070866141736" right="0.70866141732283472" top="1.1811023622047245" bottom="0.70866141732283472" header="0.51181102362204722" footer="0.51181102362204722"/>
  <pageSetup paperSize="9" scale="51" firstPageNumber="14" fitToHeight="0" orientation="landscape" useFirstPageNumber="1" r:id="rId2"/>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61" manualBreakCount="61">
    <brk id="12" max="11" man="1"/>
    <brk id="16" max="11" man="1"/>
    <brk id="20" max="11" man="1"/>
    <brk id="24"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4" max="11" man="1"/>
    <brk id="120" max="11" man="1"/>
    <brk id="124" max="11" man="1"/>
    <brk id="131" max="11" man="1"/>
    <brk id="135" max="11" man="1"/>
    <brk id="139" max="11" man="1"/>
    <brk id="143" max="11" man="1"/>
    <brk id="152" max="11" man="1"/>
    <brk id="155" max="11" man="1"/>
    <brk id="158" max="11" man="1"/>
    <brk id="164" max="11" man="1"/>
    <brk id="168" max="11" man="1"/>
    <brk id="174" max="11" man="1"/>
    <brk id="179" max="11" man="1"/>
    <brk id="183" max="11" man="1"/>
    <brk id="186" max="11" man="1"/>
    <brk id="189" max="11" man="1"/>
    <brk id="192" max="11" man="1"/>
    <brk id="195" max="11" man="1"/>
    <brk id="198" max="11" man="1"/>
    <brk id="201" max="11" man="1"/>
    <brk id="204" max="11" man="1"/>
    <brk id="208" max="11" man="1"/>
    <brk id="211" max="11" man="1"/>
    <brk id="214" max="11" man="1"/>
    <brk id="218" max="11" man="1"/>
    <brk id="221" max="11" man="1"/>
    <brk id="226" max="11" man="1"/>
    <brk id="230" max="11" man="1"/>
    <brk id="237" max="11" man="1"/>
    <brk id="243" max="11" man="1"/>
    <brk id="247" max="11" man="1"/>
    <brk id="252" max="11" man="1"/>
    <brk id="256" max="11" man="1"/>
    <brk id="259" max="11" man="1"/>
    <brk id="265" max="11" man="1"/>
    <brk id="268" max="11" man="1"/>
    <brk id="271" max="11" man="1"/>
    <brk id="273" max="11" man="1"/>
    <brk id="275" max="11" man="1"/>
    <brk id="277" max="11" man="1"/>
    <brk id="279" max="11" man="1"/>
    <brk id="283" max="11" man="1"/>
    <brk id="286" max="11" man="1"/>
  </rowBreaks>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93"/>
  <sheetViews>
    <sheetView view="pageBreakPreview" topLeftCell="A94" zoomScale="51" zoomScaleNormal="51" zoomScaleSheetLayoutView="51" zoomScalePageLayoutView="50" workbookViewId="0">
      <selection activeCell="G59" sqref="G59"/>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6.5703125" style="20" customWidth="1"/>
    <col min="6" max="6" width="21.42578125" style="25" customWidth="1"/>
    <col min="7" max="7" width="17.85546875" style="1" customWidth="1"/>
    <col min="8" max="8" width="17.140625" style="1" customWidth="1"/>
    <col min="9" max="9" width="16.8554687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1137" t="s">
        <v>364</v>
      </c>
      <c r="D4" s="1137"/>
      <c r="E4" s="1137"/>
      <c r="F4" s="1137"/>
      <c r="G4" s="1137"/>
      <c r="H4" s="1137"/>
      <c r="I4" s="1137"/>
      <c r="J4" s="1137"/>
      <c r="K4" s="1137"/>
      <c r="L4" s="1137"/>
      <c r="M4" s="218"/>
      <c r="N4" s="218"/>
      <c r="O4" s="218"/>
      <c r="P4" s="218"/>
      <c r="Q4" s="218"/>
      <c r="R4" s="219"/>
    </row>
    <row r="5" spans="1:58" ht="34.5" customHeight="1" x14ac:dyDescent="0.35">
      <c r="A5" s="14"/>
      <c r="B5" s="27"/>
      <c r="C5" s="1138"/>
      <c r="D5" s="1138"/>
      <c r="E5" s="1138"/>
      <c r="F5" s="1138"/>
      <c r="G5" s="1138"/>
      <c r="H5" s="1138"/>
      <c r="I5" s="1138"/>
      <c r="J5" s="1138"/>
      <c r="K5" s="1138"/>
      <c r="L5" s="1138"/>
      <c r="R5" s="219"/>
    </row>
    <row r="6" spans="1:58" ht="11.25" customHeight="1" x14ac:dyDescent="0.35">
      <c r="A6" s="1139"/>
      <c r="B6" s="1139"/>
      <c r="C6" s="1139"/>
      <c r="D6" s="13"/>
      <c r="E6" s="17"/>
      <c r="F6" s="22"/>
      <c r="G6" s="13"/>
      <c r="H6" s="13"/>
      <c r="I6" s="13"/>
      <c r="J6" s="13"/>
      <c r="K6" s="13"/>
      <c r="L6" s="17"/>
      <c r="M6" s="10"/>
      <c r="N6" s="10"/>
      <c r="O6" s="10"/>
      <c r="P6" s="10"/>
      <c r="Q6" s="10"/>
      <c r="R6" s="219"/>
    </row>
    <row r="7" spans="1:58" ht="76.5" customHeight="1" x14ac:dyDescent="0.35">
      <c r="A7" s="1140" t="s">
        <v>0</v>
      </c>
      <c r="B7" s="1140" t="s">
        <v>11</v>
      </c>
      <c r="C7" s="1140" t="s">
        <v>1</v>
      </c>
      <c r="D7" s="1140" t="s">
        <v>2</v>
      </c>
      <c r="E7" s="1140" t="s">
        <v>3</v>
      </c>
      <c r="F7" s="1140" t="s">
        <v>306</v>
      </c>
      <c r="G7" s="1140" t="s">
        <v>358</v>
      </c>
      <c r="H7" s="1140"/>
      <c r="I7" s="1140"/>
      <c r="J7" s="1140"/>
      <c r="K7" s="1140"/>
      <c r="L7" s="1135" t="s">
        <v>12</v>
      </c>
      <c r="M7" s="219"/>
      <c r="N7" s="219"/>
      <c r="O7" s="219"/>
      <c r="P7" s="219"/>
      <c r="Q7" s="219"/>
      <c r="R7" s="219"/>
    </row>
    <row r="8" spans="1:58" ht="26.25" customHeight="1" x14ac:dyDescent="0.35">
      <c r="A8" s="1140"/>
      <c r="B8" s="1140"/>
      <c r="C8" s="1140"/>
      <c r="D8" s="1140"/>
      <c r="E8" s="1140"/>
      <c r="F8" s="1140"/>
      <c r="G8" s="1135">
        <v>2021</v>
      </c>
      <c r="H8" s="1135">
        <v>2022</v>
      </c>
      <c r="I8" s="1135">
        <v>2023</v>
      </c>
      <c r="J8" s="1135">
        <v>2024</v>
      </c>
      <c r="K8" s="1135">
        <v>2025</v>
      </c>
      <c r="L8" s="1135"/>
      <c r="M8" s="219"/>
      <c r="N8" s="9"/>
      <c r="O8" s="9"/>
      <c r="P8" s="9"/>
      <c r="Q8" s="9"/>
    </row>
    <row r="9" spans="1:58" ht="38.25" customHeight="1" x14ac:dyDescent="0.2">
      <c r="A9" s="1140"/>
      <c r="B9" s="1140"/>
      <c r="C9" s="1140"/>
      <c r="D9" s="1140"/>
      <c r="E9" s="1140"/>
      <c r="F9" s="1140"/>
      <c r="G9" s="1135"/>
      <c r="H9" s="1135"/>
      <c r="I9" s="1135"/>
      <c r="J9" s="1135"/>
      <c r="K9" s="1135"/>
      <c r="L9" s="1135"/>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0.5" customHeight="1" x14ac:dyDescent="0.4">
      <c r="A11" s="1126" t="s">
        <v>26</v>
      </c>
      <c r="B11" s="1127"/>
      <c r="C11" s="1127"/>
      <c r="D11" s="1127"/>
      <c r="E11" s="1127"/>
      <c r="F11" s="1127"/>
      <c r="G11" s="1127"/>
      <c r="H11" s="1127"/>
      <c r="I11" s="1127"/>
      <c r="J11" s="1127"/>
      <c r="K11" s="1127"/>
      <c r="L11" s="1128"/>
      <c r="M11" s="221"/>
      <c r="N11" s="221"/>
      <c r="O11" s="221"/>
      <c r="P11" s="221"/>
      <c r="Q11" s="221"/>
      <c r="R11" s="222"/>
    </row>
    <row r="12" spans="1:58" ht="345" customHeight="1" x14ac:dyDescent="0.2">
      <c r="A12" s="260" t="s">
        <v>4</v>
      </c>
      <c r="B12" s="95" t="s">
        <v>305</v>
      </c>
      <c r="C12" s="38" t="s">
        <v>5</v>
      </c>
      <c r="D12" s="262" t="s">
        <v>10</v>
      </c>
      <c r="E12" s="263" t="s">
        <v>365</v>
      </c>
      <c r="F12" s="41" t="s">
        <v>13</v>
      </c>
      <c r="G12" s="42">
        <v>774.3</v>
      </c>
      <c r="H12" s="43">
        <v>861</v>
      </c>
      <c r="I12" s="42">
        <v>906.6</v>
      </c>
      <c r="J12" s="42">
        <v>951.9</v>
      </c>
      <c r="K12" s="42">
        <v>951.9</v>
      </c>
      <c r="L12" s="118" t="s">
        <v>366</v>
      </c>
      <c r="M12" s="224"/>
      <c r="N12" s="224"/>
      <c r="O12" s="224"/>
      <c r="P12" s="224"/>
      <c r="Q12" s="224"/>
      <c r="R12" s="223"/>
    </row>
    <row r="13" spans="1:58" s="272" customFormat="1" ht="1.5"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931"/>
      <c r="B14" s="931"/>
      <c r="C14" s="1129" t="s">
        <v>485</v>
      </c>
      <c r="D14" s="953" t="s">
        <v>10</v>
      </c>
      <c r="E14" s="970" t="s">
        <v>367</v>
      </c>
      <c r="F14" s="1131" t="s">
        <v>13</v>
      </c>
      <c r="G14" s="1158">
        <v>7150.3</v>
      </c>
      <c r="H14" s="1158">
        <v>21922.5</v>
      </c>
      <c r="I14" s="1158">
        <v>20068.3</v>
      </c>
      <c r="J14" s="1158">
        <v>6804.9</v>
      </c>
      <c r="K14" s="1158">
        <v>6804.9</v>
      </c>
      <c r="L14" s="1005" t="s">
        <v>368</v>
      </c>
      <c r="M14" s="12"/>
      <c r="N14" s="12"/>
      <c r="O14" s="12"/>
      <c r="P14" s="12"/>
      <c r="Q14" s="12"/>
    </row>
    <row r="15" spans="1:58" ht="120" customHeight="1" x14ac:dyDescent="0.3">
      <c r="A15" s="932"/>
      <c r="B15" s="979"/>
      <c r="C15" s="1130"/>
      <c r="D15" s="954"/>
      <c r="E15" s="971"/>
      <c r="F15" s="1132"/>
      <c r="G15" s="1159"/>
      <c r="H15" s="1159"/>
      <c r="I15" s="1159"/>
      <c r="J15" s="1159"/>
      <c r="K15" s="1159"/>
      <c r="L15" s="1007"/>
      <c r="M15" s="12"/>
      <c r="N15" s="12"/>
      <c r="O15" s="12"/>
      <c r="P15" s="12"/>
      <c r="Q15" s="12"/>
    </row>
    <row r="16" spans="1:58" ht="390.75" customHeight="1" x14ac:dyDescent="0.2">
      <c r="A16" s="261"/>
      <c r="B16" s="67"/>
      <c r="C16" s="360" t="s">
        <v>474</v>
      </c>
      <c r="D16" s="353" t="s">
        <v>10</v>
      </c>
      <c r="E16" s="354" t="s">
        <v>6</v>
      </c>
      <c r="F16" s="41" t="s">
        <v>13</v>
      </c>
      <c r="G16" s="41">
        <v>4088.3</v>
      </c>
      <c r="H16" s="41">
        <v>7650</v>
      </c>
      <c r="I16" s="41">
        <v>8040.2</v>
      </c>
      <c r="J16" s="41">
        <v>3402.5</v>
      </c>
      <c r="K16" s="41">
        <v>3402.5</v>
      </c>
      <c r="L16" s="357"/>
      <c r="M16" s="4"/>
      <c r="N16" s="3"/>
    </row>
    <row r="17" spans="1:18" ht="168.75" customHeight="1" x14ac:dyDescent="0.2">
      <c r="A17" s="261"/>
      <c r="B17" s="96"/>
      <c r="C17" s="358" t="s">
        <v>479</v>
      </c>
      <c r="D17" s="355" t="s">
        <v>10</v>
      </c>
      <c r="E17" s="356" t="s">
        <v>6</v>
      </c>
      <c r="F17" s="288" t="s">
        <v>13</v>
      </c>
      <c r="G17" s="359">
        <v>12</v>
      </c>
      <c r="H17" s="359">
        <v>18</v>
      </c>
      <c r="I17" s="359">
        <v>18</v>
      </c>
      <c r="J17" s="359">
        <v>12</v>
      </c>
      <c r="K17" s="359">
        <v>12</v>
      </c>
      <c r="L17" s="90" t="s">
        <v>369</v>
      </c>
      <c r="M17" s="4"/>
      <c r="N17" s="3"/>
    </row>
    <row r="18" spans="1:18" ht="144" customHeight="1" x14ac:dyDescent="0.35">
      <c r="A18" s="261"/>
      <c r="B18" s="96"/>
      <c r="C18" s="38" t="s">
        <v>431</v>
      </c>
      <c r="D18" s="262" t="s">
        <v>10</v>
      </c>
      <c r="E18" s="263" t="s">
        <v>6</v>
      </c>
      <c r="F18" s="41" t="s">
        <v>13</v>
      </c>
      <c r="G18" s="50">
        <v>230</v>
      </c>
      <c r="H18" s="41">
        <v>96</v>
      </c>
      <c r="I18" s="41">
        <v>257</v>
      </c>
      <c r="J18" s="41">
        <v>269.89999999999998</v>
      </c>
      <c r="K18" s="41">
        <v>269.89999999999998</v>
      </c>
      <c r="L18" s="48" t="s">
        <v>14</v>
      </c>
      <c r="M18" s="246"/>
      <c r="N18" s="246"/>
      <c r="O18" s="246"/>
      <c r="P18" s="246"/>
      <c r="Q18" s="246"/>
      <c r="R18" s="246"/>
    </row>
    <row r="19" spans="1:18" ht="265.5" customHeight="1" x14ac:dyDescent="0.2">
      <c r="A19" s="261"/>
      <c r="B19" s="96"/>
      <c r="C19" s="45" t="s">
        <v>432</v>
      </c>
      <c r="D19" s="262" t="s">
        <v>10</v>
      </c>
      <c r="E19" s="263" t="s">
        <v>6</v>
      </c>
      <c r="F19" s="41" t="s">
        <v>13</v>
      </c>
      <c r="G19" s="41">
        <v>0</v>
      </c>
      <c r="H19" s="41">
        <v>39</v>
      </c>
      <c r="I19" s="41">
        <v>42.2</v>
      </c>
      <c r="J19" s="41">
        <v>45.2</v>
      </c>
      <c r="K19" s="41">
        <v>45.2</v>
      </c>
      <c r="L19" s="48" t="s">
        <v>14</v>
      </c>
    </row>
    <row r="20" spans="1:18" ht="228" customHeight="1" x14ac:dyDescent="0.2">
      <c r="A20" s="261"/>
      <c r="B20" s="96"/>
      <c r="C20" s="38" t="s">
        <v>433</v>
      </c>
      <c r="D20" s="262" t="s">
        <v>10</v>
      </c>
      <c r="E20" s="263" t="s">
        <v>6</v>
      </c>
      <c r="F20" s="41" t="s">
        <v>13</v>
      </c>
      <c r="G20" s="41">
        <v>1291.5</v>
      </c>
      <c r="H20" s="41">
        <v>1431</v>
      </c>
      <c r="I20" s="41">
        <v>1431</v>
      </c>
      <c r="J20" s="41">
        <v>1431</v>
      </c>
      <c r="K20" s="41">
        <v>1431</v>
      </c>
      <c r="L20" s="259" t="s">
        <v>14</v>
      </c>
    </row>
    <row r="21" spans="1:18" ht="363" customHeight="1" x14ac:dyDescent="0.2">
      <c r="A21" s="261"/>
      <c r="B21" s="96"/>
      <c r="C21" s="38" t="s">
        <v>434</v>
      </c>
      <c r="D21" s="262" t="s">
        <v>10</v>
      </c>
      <c r="E21" s="263" t="s">
        <v>6</v>
      </c>
      <c r="F21" s="41" t="s">
        <v>13</v>
      </c>
      <c r="G21" s="41">
        <v>0</v>
      </c>
      <c r="H21" s="41">
        <v>226.6</v>
      </c>
      <c r="I21" s="41">
        <v>0</v>
      </c>
      <c r="J21" s="41">
        <v>250.5</v>
      </c>
      <c r="K21" s="41">
        <v>250.5</v>
      </c>
      <c r="L21" s="49" t="s">
        <v>14</v>
      </c>
    </row>
    <row r="22" spans="1:18" ht="409.5" customHeight="1" x14ac:dyDescent="0.2">
      <c r="A22" s="261"/>
      <c r="B22" s="932"/>
      <c r="C22" s="1056" t="s">
        <v>532</v>
      </c>
      <c r="D22" s="953" t="s">
        <v>10</v>
      </c>
      <c r="E22" s="970" t="s">
        <v>6</v>
      </c>
      <c r="F22" s="1131" t="s">
        <v>13</v>
      </c>
      <c r="G22" s="1131">
        <v>114.5</v>
      </c>
      <c r="H22" s="1131">
        <v>180</v>
      </c>
      <c r="I22" s="1131">
        <v>252</v>
      </c>
      <c r="J22" s="1131">
        <v>180</v>
      </c>
      <c r="K22" s="1131">
        <v>180</v>
      </c>
      <c r="L22" s="1160" t="s">
        <v>14</v>
      </c>
    </row>
    <row r="23" spans="1:18" ht="32.25" customHeight="1" x14ac:dyDescent="0.2">
      <c r="A23" s="433"/>
      <c r="B23" s="932"/>
      <c r="C23" s="1154"/>
      <c r="D23" s="954"/>
      <c r="E23" s="971"/>
      <c r="F23" s="1132"/>
      <c r="G23" s="1132"/>
      <c r="H23" s="1132"/>
      <c r="I23" s="1132"/>
      <c r="J23" s="1132"/>
      <c r="K23" s="1132"/>
      <c r="L23" s="997"/>
    </row>
    <row r="24" spans="1:18" ht="122.25" customHeight="1" x14ac:dyDescent="0.2">
      <c r="A24" s="261"/>
      <c r="B24" s="96"/>
      <c r="C24" s="38" t="s">
        <v>435</v>
      </c>
      <c r="D24" s="262" t="s">
        <v>10</v>
      </c>
      <c r="E24" s="263" t="s">
        <v>6</v>
      </c>
      <c r="F24" s="41" t="s">
        <v>13</v>
      </c>
      <c r="G24" s="41">
        <v>105.4</v>
      </c>
      <c r="H24" s="41">
        <v>1704.2</v>
      </c>
      <c r="I24" s="41">
        <v>5000</v>
      </c>
      <c r="J24" s="41">
        <v>153.80000000000001</v>
      </c>
      <c r="K24" s="41">
        <v>153.80000000000001</v>
      </c>
      <c r="L24" s="238" t="s">
        <v>370</v>
      </c>
    </row>
    <row r="25" spans="1:18" ht="204.75" customHeight="1" x14ac:dyDescent="0.2">
      <c r="A25" s="261"/>
      <c r="B25" s="96"/>
      <c r="C25" s="275" t="s">
        <v>436</v>
      </c>
      <c r="D25" s="276" t="s">
        <v>10</v>
      </c>
      <c r="E25" s="180" t="s">
        <v>6</v>
      </c>
      <c r="F25" s="277" t="s">
        <v>13</v>
      </c>
      <c r="G25" s="278">
        <v>617.5</v>
      </c>
      <c r="H25" s="278">
        <v>695</v>
      </c>
      <c r="I25" s="278">
        <v>696.6</v>
      </c>
      <c r="J25" s="278">
        <v>438.5</v>
      </c>
      <c r="K25" s="278">
        <v>438.5</v>
      </c>
      <c r="L25" s="280" t="s">
        <v>370</v>
      </c>
    </row>
    <row r="26" spans="1:18" ht="135.75" customHeight="1" x14ac:dyDescent="0.2">
      <c r="A26" s="261"/>
      <c r="B26" s="96"/>
      <c r="C26" s="275" t="s">
        <v>477</v>
      </c>
      <c r="D26" s="276" t="s">
        <v>10</v>
      </c>
      <c r="E26" s="180" t="s">
        <v>6</v>
      </c>
      <c r="F26" s="277" t="s">
        <v>13</v>
      </c>
      <c r="G26" s="278">
        <v>9</v>
      </c>
      <c r="H26" s="278">
        <v>150</v>
      </c>
      <c r="I26" s="278">
        <v>110</v>
      </c>
      <c r="J26" s="278">
        <v>30</v>
      </c>
      <c r="K26" s="278">
        <v>30</v>
      </c>
      <c r="L26" s="283" t="s">
        <v>15</v>
      </c>
    </row>
    <row r="27" spans="1:18" ht="144.75" customHeight="1" x14ac:dyDescent="0.2">
      <c r="A27" s="261"/>
      <c r="B27" s="96"/>
      <c r="C27" s="279" t="s">
        <v>437</v>
      </c>
      <c r="D27" s="276" t="s">
        <v>486</v>
      </c>
      <c r="E27" s="180" t="s">
        <v>6</v>
      </c>
      <c r="F27" s="235" t="s">
        <v>13</v>
      </c>
      <c r="G27" s="278">
        <v>2311.9</v>
      </c>
      <c r="H27" s="278">
        <v>4642.1000000000004</v>
      </c>
      <c r="I27" s="278">
        <v>0</v>
      </c>
      <c r="J27" s="278">
        <v>5132.5</v>
      </c>
      <c r="K27" s="278">
        <v>5132.5</v>
      </c>
      <c r="L27" s="284" t="s">
        <v>371</v>
      </c>
    </row>
    <row r="28" spans="1:18" ht="117" customHeight="1" x14ac:dyDescent="0.2">
      <c r="A28" s="264"/>
      <c r="B28" s="96"/>
      <c r="C28" s="280" t="s">
        <v>276</v>
      </c>
      <c r="D28" s="281" t="s">
        <v>10</v>
      </c>
      <c r="E28" s="180" t="s">
        <v>6</v>
      </c>
      <c r="F28" s="277" t="s">
        <v>13</v>
      </c>
      <c r="G28" s="278">
        <v>9.4</v>
      </c>
      <c r="H28" s="282">
        <v>28.1</v>
      </c>
      <c r="I28" s="282">
        <v>29.6</v>
      </c>
      <c r="J28" s="282">
        <v>31</v>
      </c>
      <c r="K28" s="282">
        <v>31</v>
      </c>
      <c r="L28" s="285" t="s">
        <v>105</v>
      </c>
    </row>
    <row r="29" spans="1:18" ht="186" customHeight="1" x14ac:dyDescent="0.2">
      <c r="A29" s="264"/>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289"/>
      <c r="B30" s="96"/>
      <c r="C30" s="457" t="s">
        <v>409</v>
      </c>
      <c r="D30" s="281">
        <v>2021</v>
      </c>
      <c r="E30" s="180" t="s">
        <v>6</v>
      </c>
      <c r="F30" s="277" t="s">
        <v>13</v>
      </c>
      <c r="G30" s="278">
        <v>85</v>
      </c>
      <c r="H30" s="282">
        <v>0</v>
      </c>
      <c r="I30" s="282">
        <v>0</v>
      </c>
      <c r="J30" s="282">
        <v>0</v>
      </c>
      <c r="K30" s="282">
        <v>0</v>
      </c>
      <c r="L30" s="284" t="s">
        <v>14</v>
      </c>
    </row>
    <row r="31" spans="1:18" ht="226.5" customHeight="1" x14ac:dyDescent="0.2">
      <c r="A31" s="293"/>
      <c r="B31" s="294"/>
      <c r="C31" s="456" t="s">
        <v>539</v>
      </c>
      <c r="D31" s="1116">
        <v>2021</v>
      </c>
      <c r="E31" s="1118" t="s">
        <v>6</v>
      </c>
      <c r="F31" s="1120" t="s">
        <v>13</v>
      </c>
      <c r="G31" s="278">
        <v>1200</v>
      </c>
      <c r="H31" s="282">
        <v>0</v>
      </c>
      <c r="I31" s="282">
        <v>0</v>
      </c>
      <c r="J31" s="282">
        <v>0</v>
      </c>
      <c r="K31" s="282">
        <v>0</v>
      </c>
      <c r="L31" s="1122" t="s">
        <v>14</v>
      </c>
    </row>
    <row r="32" spans="1:18" ht="27.75" customHeight="1" x14ac:dyDescent="0.2">
      <c r="A32" s="292"/>
      <c r="B32" s="294"/>
      <c r="C32" s="295" t="s">
        <v>410</v>
      </c>
      <c r="D32" s="1117"/>
      <c r="E32" s="1119"/>
      <c r="F32" s="1121"/>
      <c r="G32" s="366">
        <v>600</v>
      </c>
      <c r="H32" s="367">
        <v>0</v>
      </c>
      <c r="I32" s="367">
        <v>0</v>
      </c>
      <c r="J32" s="367">
        <v>0</v>
      </c>
      <c r="K32" s="367">
        <v>0</v>
      </c>
      <c r="L32" s="1123"/>
    </row>
    <row r="33" spans="1:13" ht="163.5" customHeight="1" x14ac:dyDescent="0.2">
      <c r="A33" s="363"/>
      <c r="B33" s="365"/>
      <c r="C33" s="370" t="s">
        <v>478</v>
      </c>
      <c r="D33" s="371">
        <v>2022</v>
      </c>
      <c r="E33" s="370" t="s">
        <v>6</v>
      </c>
      <c r="F33" s="458" t="s">
        <v>13</v>
      </c>
      <c r="G33" s="372">
        <v>0</v>
      </c>
      <c r="H33" s="373">
        <v>150</v>
      </c>
      <c r="I33" s="373">
        <v>0</v>
      </c>
      <c r="J33" s="373">
        <v>0</v>
      </c>
      <c r="K33" s="373">
        <v>0</v>
      </c>
      <c r="L33" s="1124"/>
    </row>
    <row r="34" spans="1:13" ht="52.5" customHeight="1" x14ac:dyDescent="0.2">
      <c r="A34" s="296"/>
      <c r="B34" s="364"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36851.5</v>
      </c>
      <c r="J34" s="368">
        <f t="shared" si="0"/>
        <v>19133.699999999997</v>
      </c>
      <c r="K34" s="368">
        <f t="shared" si="0"/>
        <v>19133.699999999997</v>
      </c>
      <c r="L34" s="285"/>
      <c r="M34" s="377"/>
    </row>
    <row r="35" spans="1:13" ht="52.5" customHeight="1" x14ac:dyDescent="0.2">
      <c r="A35" s="1125" t="s">
        <v>111</v>
      </c>
      <c r="B35" s="1125"/>
      <c r="C35" s="1125"/>
      <c r="D35" s="1125"/>
      <c r="E35" s="1125"/>
      <c r="F35" s="1125"/>
      <c r="G35" s="1014"/>
      <c r="H35" s="1014"/>
      <c r="I35" s="1014"/>
      <c r="J35" s="1014"/>
      <c r="K35" s="1014"/>
      <c r="L35" s="1014"/>
      <c r="M35" s="2"/>
    </row>
    <row r="36" spans="1:13" ht="218.25" customHeight="1" x14ac:dyDescent="0.2">
      <c r="A36" s="980" t="s">
        <v>112</v>
      </c>
      <c r="B36" s="961" t="s">
        <v>277</v>
      </c>
      <c r="C36" s="53" t="s">
        <v>113</v>
      </c>
      <c r="D36" s="39" t="s">
        <v>10</v>
      </c>
      <c r="E36" s="180" t="s">
        <v>6</v>
      </c>
      <c r="F36" s="41" t="s">
        <v>13</v>
      </c>
      <c r="G36" s="51">
        <v>0</v>
      </c>
      <c r="H36" s="51">
        <v>23.6</v>
      </c>
      <c r="I36" s="51">
        <v>23.6</v>
      </c>
      <c r="J36" s="51">
        <v>23.6</v>
      </c>
      <c r="K36" s="51">
        <v>23.6</v>
      </c>
      <c r="L36" s="989" t="s">
        <v>372</v>
      </c>
      <c r="M36" s="2"/>
    </row>
    <row r="37" spans="1:13" ht="240" customHeight="1" x14ac:dyDescent="0.2">
      <c r="A37" s="980"/>
      <c r="B37" s="961"/>
      <c r="C37" s="350" t="s">
        <v>114</v>
      </c>
      <c r="D37" s="348" t="s">
        <v>10</v>
      </c>
      <c r="E37" s="151" t="s">
        <v>6</v>
      </c>
      <c r="F37" s="50" t="s">
        <v>13</v>
      </c>
      <c r="G37" s="51">
        <v>0</v>
      </c>
      <c r="H37" s="51">
        <v>0</v>
      </c>
      <c r="I37" s="51">
        <v>0</v>
      </c>
      <c r="J37" s="51">
        <v>0</v>
      </c>
      <c r="K37" s="51">
        <v>0</v>
      </c>
      <c r="L37" s="989"/>
      <c r="M37" s="2"/>
    </row>
    <row r="38" spans="1:13" ht="172.5" customHeight="1" x14ac:dyDescent="0.2">
      <c r="A38" s="980"/>
      <c r="B38" s="961"/>
      <c r="C38" s="280" t="s">
        <v>403</v>
      </c>
      <c r="D38" s="39" t="s">
        <v>10</v>
      </c>
      <c r="E38" s="440" t="s">
        <v>6</v>
      </c>
      <c r="F38" s="41" t="s">
        <v>13</v>
      </c>
      <c r="G38" s="55">
        <v>190.9</v>
      </c>
      <c r="H38" s="55">
        <v>0</v>
      </c>
      <c r="I38" s="55">
        <v>0</v>
      </c>
      <c r="J38" s="55">
        <v>0</v>
      </c>
      <c r="K38" s="55">
        <v>0</v>
      </c>
      <c r="L38" s="989"/>
      <c r="M38" s="2"/>
    </row>
    <row r="39" spans="1:13" ht="235.5" customHeight="1" x14ac:dyDescent="0.2">
      <c r="A39" s="980"/>
      <c r="B39" s="961"/>
      <c r="C39" s="280" t="s">
        <v>115</v>
      </c>
      <c r="D39" s="179" t="s">
        <v>10</v>
      </c>
      <c r="E39" s="441" t="s">
        <v>516</v>
      </c>
      <c r="F39" s="41" t="s">
        <v>13</v>
      </c>
      <c r="G39" s="51">
        <v>36</v>
      </c>
      <c r="H39" s="51">
        <v>68.400000000000006</v>
      </c>
      <c r="I39" s="51">
        <v>91.2</v>
      </c>
      <c r="J39" s="51">
        <v>40.6</v>
      </c>
      <c r="K39" s="51">
        <v>40.6</v>
      </c>
      <c r="L39" s="989"/>
      <c r="M39" s="2"/>
    </row>
    <row r="40" spans="1:13" ht="240.75" customHeight="1" x14ac:dyDescent="0.2">
      <c r="A40" s="980"/>
      <c r="B40" s="56" t="s">
        <v>278</v>
      </c>
      <c r="C40" s="57" t="s">
        <v>438</v>
      </c>
      <c r="D40" s="46" t="s">
        <v>10</v>
      </c>
      <c r="E40" s="442" t="s">
        <v>6</v>
      </c>
      <c r="F40" s="58" t="s">
        <v>13</v>
      </c>
      <c r="G40" s="50">
        <v>20</v>
      </c>
      <c r="H40" s="50">
        <v>27.6</v>
      </c>
      <c r="I40" s="50">
        <v>29</v>
      </c>
      <c r="J40" s="50">
        <v>30.5</v>
      </c>
      <c r="K40" s="50">
        <v>30.5</v>
      </c>
      <c r="L40" s="47" t="s">
        <v>373</v>
      </c>
      <c r="M40" s="2"/>
    </row>
    <row r="41" spans="1:13" ht="36.75" customHeight="1" x14ac:dyDescent="0.2">
      <c r="A41" s="980"/>
      <c r="B41" s="1101" t="s">
        <v>25</v>
      </c>
      <c r="C41" s="1102"/>
      <c r="D41" s="1102"/>
      <c r="E41" s="1102"/>
      <c r="F41" s="1103"/>
      <c r="G41" s="59">
        <f>G36+G37+G38+G39+G40</f>
        <v>246.9</v>
      </c>
      <c r="H41" s="59">
        <f t="shared" ref="H41:K41" si="1">H36+H37+H38+H39+H40</f>
        <v>119.6</v>
      </c>
      <c r="I41" s="59">
        <f t="shared" si="1"/>
        <v>143.80000000000001</v>
      </c>
      <c r="J41" s="59">
        <f t="shared" si="1"/>
        <v>94.7</v>
      </c>
      <c r="K41" s="59">
        <f t="shared" si="1"/>
        <v>94.7</v>
      </c>
      <c r="L41" s="58"/>
      <c r="M41" s="378"/>
    </row>
    <row r="42" spans="1:13" ht="66" customHeight="1" x14ac:dyDescent="0.2">
      <c r="A42" s="1014" t="s">
        <v>116</v>
      </c>
      <c r="B42" s="1115"/>
      <c r="C42" s="1014"/>
      <c r="D42" s="1014"/>
      <c r="E42" s="1014"/>
      <c r="F42" s="1014"/>
      <c r="G42" s="1014"/>
      <c r="H42" s="1014"/>
      <c r="I42" s="1014"/>
      <c r="J42" s="1014"/>
      <c r="K42" s="1014"/>
      <c r="L42" s="1014"/>
    </row>
    <row r="43" spans="1:13" ht="242.25" customHeight="1" x14ac:dyDescent="0.2">
      <c r="A43" s="1000" t="s">
        <v>120</v>
      </c>
      <c r="B43" s="949" t="s">
        <v>117</v>
      </c>
      <c r="C43" s="45" t="s">
        <v>418</v>
      </c>
      <c r="D43" s="46" t="s">
        <v>10</v>
      </c>
      <c r="E43" s="56" t="s">
        <v>6</v>
      </c>
      <c r="F43" s="50" t="s">
        <v>13</v>
      </c>
      <c r="G43" s="51">
        <v>840</v>
      </c>
      <c r="H43" s="51">
        <v>910</v>
      </c>
      <c r="I43" s="51">
        <v>1004.6</v>
      </c>
      <c r="J43" s="51">
        <v>1073.0999999999999</v>
      </c>
      <c r="K43" s="51">
        <v>1073.0999999999999</v>
      </c>
      <c r="L43" s="47" t="s">
        <v>419</v>
      </c>
    </row>
    <row r="44" spans="1:13" ht="296.25" customHeight="1" x14ac:dyDescent="0.2">
      <c r="A44" s="993"/>
      <c r="B44" s="976"/>
      <c r="C44" s="38" t="s">
        <v>429</v>
      </c>
      <c r="D44" s="39"/>
      <c r="E44" s="297" t="s">
        <v>516</v>
      </c>
      <c r="F44" s="50" t="s">
        <v>13</v>
      </c>
      <c r="G44" s="51">
        <v>991</v>
      </c>
      <c r="H44" s="51">
        <v>1051.9000000000001</v>
      </c>
      <c r="I44" s="51">
        <v>1107.5999999999999</v>
      </c>
      <c r="J44" s="51">
        <v>1163</v>
      </c>
      <c r="K44" s="51">
        <v>1163</v>
      </c>
      <c r="L44" s="325" t="s">
        <v>18</v>
      </c>
    </row>
    <row r="45" spans="1:13" ht="231.75" customHeight="1" x14ac:dyDescent="0.2">
      <c r="A45" s="993"/>
      <c r="B45" s="976"/>
      <c r="C45" s="275" t="s">
        <v>549</v>
      </c>
      <c r="D45" s="39" t="s">
        <v>10</v>
      </c>
      <c r="E45" s="297" t="s">
        <v>516</v>
      </c>
      <c r="F45" s="51" t="s">
        <v>13</v>
      </c>
      <c r="G45" s="55">
        <v>76.400000000000006</v>
      </c>
      <c r="H45" s="55">
        <v>92.9</v>
      </c>
      <c r="I45" s="55">
        <v>97.8</v>
      </c>
      <c r="J45" s="55">
        <v>102.7</v>
      </c>
      <c r="K45" s="55">
        <v>102.7</v>
      </c>
      <c r="L45" s="953"/>
    </row>
    <row r="46" spans="1:13" ht="235.5" customHeight="1" x14ac:dyDescent="0.2">
      <c r="A46" s="993"/>
      <c r="B46" s="950"/>
      <c r="C46" s="275" t="s">
        <v>439</v>
      </c>
      <c r="D46" s="323" t="s">
        <v>440</v>
      </c>
      <c r="E46" s="297" t="s">
        <v>516</v>
      </c>
      <c r="F46" s="51" t="s">
        <v>13</v>
      </c>
      <c r="G46" s="55">
        <v>0</v>
      </c>
      <c r="H46" s="55">
        <v>27.4</v>
      </c>
      <c r="I46" s="55">
        <v>28.9</v>
      </c>
      <c r="J46" s="55">
        <v>30.3</v>
      </c>
      <c r="K46" s="55">
        <v>30.3</v>
      </c>
      <c r="L46" s="954"/>
    </row>
    <row r="47" spans="1:13" ht="266.25" customHeight="1" x14ac:dyDescent="0.2">
      <c r="A47" s="932"/>
      <c r="B47" s="324" t="s">
        <v>118</v>
      </c>
      <c r="C47" s="280" t="s">
        <v>119</v>
      </c>
      <c r="D47" s="39" t="s">
        <v>10</v>
      </c>
      <c r="E47" s="297" t="s">
        <v>516</v>
      </c>
      <c r="F47" s="41" t="s">
        <v>13</v>
      </c>
      <c r="G47" s="51">
        <v>4759</v>
      </c>
      <c r="H47" s="51">
        <v>41005.300000000003</v>
      </c>
      <c r="I47" s="51">
        <v>43178.6</v>
      </c>
      <c r="J47" s="51">
        <v>45337.5</v>
      </c>
      <c r="K47" s="51">
        <v>45337.5</v>
      </c>
      <c r="L47" s="177" t="s">
        <v>16</v>
      </c>
      <c r="M47" s="8"/>
    </row>
    <row r="48" spans="1:13" ht="227.25" customHeight="1" x14ac:dyDescent="0.2">
      <c r="A48" s="932"/>
      <c r="B48" s="961" t="s">
        <v>126</v>
      </c>
      <c r="C48" s="60" t="s">
        <v>127</v>
      </c>
      <c r="D48" s="185" t="s">
        <v>10</v>
      </c>
      <c r="E48" s="291" t="s">
        <v>7</v>
      </c>
      <c r="F48" s="51" t="s">
        <v>13</v>
      </c>
      <c r="G48" s="51">
        <v>935</v>
      </c>
      <c r="H48" s="51">
        <v>3755.2</v>
      </c>
      <c r="I48" s="51">
        <v>3954.2</v>
      </c>
      <c r="J48" s="51">
        <v>4151.8999999999996</v>
      </c>
      <c r="K48" s="51">
        <v>4151.8999999999996</v>
      </c>
      <c r="L48" s="49" t="s">
        <v>247</v>
      </c>
    </row>
    <row r="49" spans="1:58" ht="163.5" customHeight="1" x14ac:dyDescent="0.2">
      <c r="A49" s="932"/>
      <c r="B49" s="961"/>
      <c r="C49" s="60" t="s">
        <v>128</v>
      </c>
      <c r="D49" s="185" t="s">
        <v>10</v>
      </c>
      <c r="E49" s="291" t="s">
        <v>7</v>
      </c>
      <c r="F49" s="235" t="s">
        <v>411</v>
      </c>
      <c r="G49" s="51">
        <v>1287</v>
      </c>
      <c r="H49" s="51">
        <v>2012.5</v>
      </c>
      <c r="I49" s="51">
        <v>2119.1</v>
      </c>
      <c r="J49" s="51">
        <v>2225.1</v>
      </c>
      <c r="K49" s="51">
        <v>2225.1</v>
      </c>
      <c r="L49" s="49" t="s">
        <v>247</v>
      </c>
    </row>
    <row r="50" spans="1:58" ht="143.25" customHeight="1" x14ac:dyDescent="0.2">
      <c r="A50" s="932"/>
      <c r="B50" s="961"/>
      <c r="C50" s="60" t="s">
        <v>129</v>
      </c>
      <c r="D50" s="185" t="s">
        <v>10</v>
      </c>
      <c r="E50" s="291" t="s">
        <v>7</v>
      </c>
      <c r="F50" s="51" t="s">
        <v>13</v>
      </c>
      <c r="G50" s="51">
        <v>9.3000000000000007</v>
      </c>
      <c r="H50" s="51">
        <v>25.3</v>
      </c>
      <c r="I50" s="51">
        <v>58.7</v>
      </c>
      <c r="J50" s="51">
        <v>28</v>
      </c>
      <c r="K50" s="51">
        <v>28</v>
      </c>
      <c r="L50" s="49" t="s">
        <v>247</v>
      </c>
    </row>
    <row r="51" spans="1:58" ht="88.5" customHeight="1" x14ac:dyDescent="0.2">
      <c r="A51" s="979"/>
      <c r="B51" s="63" t="s">
        <v>25</v>
      </c>
      <c r="C51" s="64"/>
      <c r="D51" s="175"/>
      <c r="E51" s="175"/>
      <c r="F51" s="51"/>
      <c r="G51" s="59">
        <f>G50+G49+G48+G47+G45+G44+G43+G46</f>
        <v>8897.7000000000007</v>
      </c>
      <c r="H51" s="59">
        <f t="shared" ref="H51:K51" si="2">H50+H49+H48+H47+H45+H44+H43+H46</f>
        <v>48880.500000000007</v>
      </c>
      <c r="I51" s="59">
        <f t="shared" si="2"/>
        <v>51549.5</v>
      </c>
      <c r="J51" s="59">
        <f t="shared" si="2"/>
        <v>54111.6</v>
      </c>
      <c r="K51" s="59">
        <f t="shared" si="2"/>
        <v>54111.6</v>
      </c>
      <c r="L51" s="175"/>
      <c r="M51" s="379"/>
    </row>
    <row r="52" spans="1:58" ht="64.5" customHeight="1" x14ac:dyDescent="0.4">
      <c r="A52" s="972" t="s">
        <v>302</v>
      </c>
      <c r="B52" s="973"/>
      <c r="C52" s="973"/>
      <c r="D52" s="973"/>
      <c r="E52" s="973"/>
      <c r="F52" s="973"/>
      <c r="G52" s="973"/>
      <c r="H52" s="973"/>
      <c r="I52" s="973"/>
      <c r="J52" s="973"/>
      <c r="K52" s="973"/>
      <c r="L52" s="974"/>
      <c r="M52" s="215"/>
    </row>
    <row r="53" spans="1:58" ht="230.25" customHeight="1" x14ac:dyDescent="0.2">
      <c r="A53" s="1104" t="s">
        <v>130</v>
      </c>
      <c r="B53" s="236" t="s">
        <v>121</v>
      </c>
      <c r="C53" s="60" t="s">
        <v>122</v>
      </c>
      <c r="D53" s="116" t="s">
        <v>10</v>
      </c>
      <c r="E53" s="297" t="s">
        <v>516</v>
      </c>
      <c r="F53" s="149" t="s">
        <v>66</v>
      </c>
      <c r="G53" s="149">
        <v>333420.5</v>
      </c>
      <c r="H53" s="149">
        <v>298839.8</v>
      </c>
      <c r="I53" s="149">
        <v>0</v>
      </c>
      <c r="J53" s="149">
        <v>330412.2</v>
      </c>
      <c r="K53" s="149">
        <v>330412.2</v>
      </c>
      <c r="L53" s="225" t="s">
        <v>101</v>
      </c>
      <c r="M53" s="129"/>
      <c r="N53" s="129"/>
      <c r="O53" s="129"/>
      <c r="P53" s="129"/>
      <c r="Q53" s="129"/>
      <c r="R53" s="129"/>
    </row>
    <row r="54" spans="1:58" ht="227.25" customHeight="1" x14ac:dyDescent="0.2">
      <c r="A54" s="1105"/>
      <c r="B54" s="1022" t="s">
        <v>309</v>
      </c>
      <c r="C54" s="45" t="s">
        <v>268</v>
      </c>
      <c r="D54" s="116" t="s">
        <v>10</v>
      </c>
      <c r="E54" s="297" t="s">
        <v>516</v>
      </c>
      <c r="F54" s="149" t="s">
        <v>66</v>
      </c>
      <c r="G54" s="149">
        <v>362389.1</v>
      </c>
      <c r="H54" s="149">
        <v>398250</v>
      </c>
      <c r="I54" s="149">
        <v>419357.3</v>
      </c>
      <c r="J54" s="149">
        <v>440325.2</v>
      </c>
      <c r="K54" s="149">
        <v>440325.2</v>
      </c>
      <c r="L54" s="225" t="s">
        <v>102</v>
      </c>
      <c r="N54" s="129"/>
    </row>
    <row r="55" spans="1:58" ht="216" customHeight="1" x14ac:dyDescent="0.2">
      <c r="A55" s="1105"/>
      <c r="B55" s="1023"/>
      <c r="C55" s="45" t="s">
        <v>124</v>
      </c>
      <c r="D55" s="116" t="s">
        <v>10</v>
      </c>
      <c r="E55" s="297" t="s">
        <v>516</v>
      </c>
      <c r="F55" s="149" t="s">
        <v>66</v>
      </c>
      <c r="G55" s="51">
        <v>158.9</v>
      </c>
      <c r="H55" s="51">
        <v>144.6</v>
      </c>
      <c r="I55" s="51">
        <v>152.30000000000001</v>
      </c>
      <c r="J55" s="51">
        <v>159.9</v>
      </c>
      <c r="K55" s="51">
        <v>159.9</v>
      </c>
      <c r="L55" s="225" t="s">
        <v>125</v>
      </c>
      <c r="N55" s="129"/>
    </row>
    <row r="56" spans="1:58" ht="223.5" customHeight="1" x14ac:dyDescent="0.2">
      <c r="A56" s="1105"/>
      <c r="B56" s="1023"/>
      <c r="C56" s="233" t="s">
        <v>123</v>
      </c>
      <c r="D56" s="234" t="s">
        <v>10</v>
      </c>
      <c r="E56" s="297" t="s">
        <v>516</v>
      </c>
      <c r="F56" s="235" t="s">
        <v>66</v>
      </c>
      <c r="G56" s="51">
        <v>23950.7</v>
      </c>
      <c r="H56" s="51">
        <v>26715.3</v>
      </c>
      <c r="I56" s="51">
        <v>26391.5</v>
      </c>
      <c r="J56" s="51">
        <v>27711.1</v>
      </c>
      <c r="K56" s="51">
        <v>27711.1</v>
      </c>
      <c r="L56" s="225" t="s">
        <v>106</v>
      </c>
      <c r="N56" s="129"/>
    </row>
    <row r="57" spans="1:58" ht="141" customHeight="1" x14ac:dyDescent="0.2">
      <c r="A57" s="1105"/>
      <c r="B57" s="232" t="s">
        <v>362</v>
      </c>
      <c r="C57" s="226" t="s">
        <v>430</v>
      </c>
      <c r="D57" s="1109" t="s">
        <v>10</v>
      </c>
      <c r="E57" s="1022" t="s">
        <v>516</v>
      </c>
      <c r="F57" s="1112" t="s">
        <v>13</v>
      </c>
      <c r="G57" s="138">
        <f>G58+G59</f>
        <v>1087.2</v>
      </c>
      <c r="H57" s="154">
        <f t="shared" ref="H57:K57" si="3">H58+H59</f>
        <v>1485.8</v>
      </c>
      <c r="I57" s="50">
        <f t="shared" si="3"/>
        <v>1878</v>
      </c>
      <c r="J57" s="154">
        <f t="shared" si="3"/>
        <v>2377.1999999999998</v>
      </c>
      <c r="K57" s="154">
        <f t="shared" si="3"/>
        <v>2377.1999999999998</v>
      </c>
      <c r="L57" s="1090" t="s">
        <v>374</v>
      </c>
    </row>
    <row r="58" spans="1:58" ht="56.25" customHeight="1" x14ac:dyDescent="0.2">
      <c r="A58" s="1105"/>
      <c r="B58" s="229"/>
      <c r="C58" s="152" t="s">
        <v>345</v>
      </c>
      <c r="D58" s="1110"/>
      <c r="E58" s="1023"/>
      <c r="F58" s="1113"/>
      <c r="G58" s="155">
        <v>1.5</v>
      </c>
      <c r="H58" s="155">
        <v>2.2000000000000002</v>
      </c>
      <c r="I58" s="155">
        <v>2.7</v>
      </c>
      <c r="J58" s="155">
        <v>3.2</v>
      </c>
      <c r="K58" s="155">
        <v>3.2</v>
      </c>
      <c r="L58" s="1091"/>
    </row>
    <row r="59" spans="1:58" ht="18" customHeight="1" x14ac:dyDescent="0.2">
      <c r="A59" s="1105"/>
      <c r="B59" s="229"/>
      <c r="C59" s="153" t="s">
        <v>344</v>
      </c>
      <c r="D59" s="1111"/>
      <c r="E59" s="1024"/>
      <c r="F59" s="1114"/>
      <c r="G59" s="155">
        <v>1085.7</v>
      </c>
      <c r="H59" s="156">
        <v>1483.6</v>
      </c>
      <c r="I59" s="156">
        <v>1875.3</v>
      </c>
      <c r="J59" s="156">
        <v>2374</v>
      </c>
      <c r="K59" s="156">
        <v>2374</v>
      </c>
      <c r="L59" s="1092"/>
    </row>
    <row r="60" spans="1:58" ht="252.75" customHeight="1" x14ac:dyDescent="0.2">
      <c r="A60" s="1105"/>
      <c r="B60" s="229"/>
      <c r="C60" s="247" t="s">
        <v>375</v>
      </c>
      <c r="D60" s="234" t="s">
        <v>10</v>
      </c>
      <c r="E60" s="470" t="s">
        <v>553</v>
      </c>
      <c r="F60" s="235" t="s">
        <v>13</v>
      </c>
      <c r="G60" s="51">
        <v>24000</v>
      </c>
      <c r="H60" s="51">
        <v>25488</v>
      </c>
      <c r="I60" s="51">
        <v>26838.9</v>
      </c>
      <c r="J60" s="51">
        <v>28180.799999999999</v>
      </c>
      <c r="K60" s="51">
        <v>28180.799999999999</v>
      </c>
      <c r="L60" s="225" t="s">
        <v>534</v>
      </c>
    </row>
    <row r="61" spans="1:58" ht="189.75" customHeight="1" x14ac:dyDescent="0.2">
      <c r="A61" s="1105"/>
      <c r="B61" s="229"/>
      <c r="C61" s="248" t="s">
        <v>376</v>
      </c>
      <c r="D61" s="234" t="s">
        <v>10</v>
      </c>
      <c r="E61" s="249" t="s">
        <v>310</v>
      </c>
      <c r="F61" s="235" t="s">
        <v>13</v>
      </c>
      <c r="G61" s="51">
        <v>1269.7</v>
      </c>
      <c r="H61" s="51">
        <v>2581</v>
      </c>
      <c r="I61" s="51">
        <v>2717.8</v>
      </c>
      <c r="J61" s="51">
        <v>2853.7</v>
      </c>
      <c r="K61" s="51">
        <v>2853.7</v>
      </c>
      <c r="L61" s="225" t="s">
        <v>377</v>
      </c>
    </row>
    <row r="62" spans="1:58" ht="171" customHeight="1" x14ac:dyDescent="0.2">
      <c r="A62" s="1105"/>
      <c r="B62" s="230"/>
      <c r="C62" s="447" t="s">
        <v>428</v>
      </c>
      <c r="D62" s="234" t="s">
        <v>10</v>
      </c>
      <c r="E62" s="249" t="s">
        <v>402</v>
      </c>
      <c r="F62" s="235" t="s">
        <v>13</v>
      </c>
      <c r="G62" s="51">
        <v>0</v>
      </c>
      <c r="H62" s="51">
        <v>1000</v>
      </c>
      <c r="I62" s="51">
        <v>1053</v>
      </c>
      <c r="J62" s="51">
        <v>1105.7</v>
      </c>
      <c r="K62" s="51">
        <v>1105.7</v>
      </c>
      <c r="L62" s="227" t="s">
        <v>361</v>
      </c>
    </row>
    <row r="63" spans="1:58" s="6" customFormat="1" ht="37.5" customHeight="1" x14ac:dyDescent="0.2">
      <c r="A63" s="1106"/>
      <c r="B63" s="1093" t="s">
        <v>25</v>
      </c>
      <c r="C63" s="1093"/>
      <c r="D63" s="1093"/>
      <c r="E63" s="1093"/>
      <c r="F63" s="51"/>
      <c r="G63" s="228">
        <f>G53+G54+G55+G56+G57+G60+G62+G61</f>
        <v>746276.09999999986</v>
      </c>
      <c r="H63" s="228">
        <f t="shared" ref="H63:K63" si="4">H53+H54+H55+H56+H57+H60+H62+H61</f>
        <v>754504.50000000012</v>
      </c>
      <c r="I63" s="228">
        <f t="shared" si="4"/>
        <v>478388.8</v>
      </c>
      <c r="J63" s="228">
        <f t="shared" si="4"/>
        <v>833125.79999999993</v>
      </c>
      <c r="K63" s="228">
        <f t="shared" si="4"/>
        <v>833125.79999999993</v>
      </c>
      <c r="L63" s="174"/>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928" t="s">
        <v>131</v>
      </c>
      <c r="C64" s="1094"/>
      <c r="D64" s="929"/>
      <c r="E64" s="929"/>
      <c r="F64" s="1094"/>
      <c r="G64" s="1094"/>
      <c r="H64" s="1094"/>
      <c r="I64" s="1094"/>
      <c r="J64" s="1094"/>
      <c r="K64" s="1094"/>
      <c r="L64" s="930"/>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931" t="s">
        <v>8</v>
      </c>
      <c r="B65" s="1095" t="s">
        <v>132</v>
      </c>
      <c r="C65" s="239" t="s">
        <v>133</v>
      </c>
      <c r="D65" s="1096" t="s">
        <v>10</v>
      </c>
      <c r="E65" s="1056" t="s">
        <v>516</v>
      </c>
      <c r="F65" s="245" t="s">
        <v>13</v>
      </c>
      <c r="G65" s="244">
        <v>492.6</v>
      </c>
      <c r="H65" s="362">
        <v>536.4</v>
      </c>
      <c r="I65" s="389">
        <v>595.1</v>
      </c>
      <c r="J65" s="244">
        <v>253.2</v>
      </c>
      <c r="K65" s="242">
        <v>253.2</v>
      </c>
      <c r="L65" s="1100"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30" customHeight="1" x14ac:dyDescent="0.2">
      <c r="A66" s="932"/>
      <c r="B66" s="1095"/>
      <c r="C66" s="241"/>
      <c r="D66" s="1097"/>
      <c r="E66" s="1154"/>
      <c r="F66" s="257" t="s">
        <v>401</v>
      </c>
      <c r="G66" s="250">
        <v>277.10000000000002</v>
      </c>
      <c r="H66" s="250">
        <v>236.4</v>
      </c>
      <c r="I66" s="250">
        <v>156.69999999999999</v>
      </c>
      <c r="J66" s="250"/>
      <c r="K66" s="243"/>
      <c r="L66" s="1100"/>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29.5" customHeight="1" x14ac:dyDescent="0.2">
      <c r="A67" s="932"/>
      <c r="B67" s="1083"/>
      <c r="C67" s="240" t="s">
        <v>346</v>
      </c>
      <c r="D67" s="46" t="s">
        <v>10</v>
      </c>
      <c r="E67" s="297" t="s">
        <v>516</v>
      </c>
      <c r="F67" s="237" t="s">
        <v>13</v>
      </c>
      <c r="G67" s="237">
        <v>156.6</v>
      </c>
      <c r="H67" s="361">
        <v>214</v>
      </c>
      <c r="I67" s="237">
        <v>225.4</v>
      </c>
      <c r="J67" s="237">
        <v>236.7</v>
      </c>
      <c r="K67" s="237">
        <v>236.7</v>
      </c>
      <c r="L67" s="900"/>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39.25" customHeight="1" x14ac:dyDescent="0.35">
      <c r="A68" s="932"/>
      <c r="B68" s="1083"/>
      <c r="C68" s="56" t="s">
        <v>134</v>
      </c>
      <c r="D68" s="46" t="s">
        <v>10</v>
      </c>
      <c r="E68" s="297" t="s">
        <v>516</v>
      </c>
      <c r="F68" s="58" t="s">
        <v>66</v>
      </c>
      <c r="G68" s="58">
        <v>33905.199999999997</v>
      </c>
      <c r="H68" s="58">
        <v>37336.1</v>
      </c>
      <c r="I68" s="58">
        <v>39628.5</v>
      </c>
      <c r="J68" s="58">
        <v>41609.9</v>
      </c>
      <c r="K68" s="58">
        <v>41609.9</v>
      </c>
      <c r="L68" s="900"/>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68.25" customHeight="1" x14ac:dyDescent="0.2">
      <c r="A69" s="979"/>
      <c r="B69" s="1101" t="s">
        <v>25</v>
      </c>
      <c r="C69" s="1102"/>
      <c r="D69" s="1102"/>
      <c r="E69" s="1103"/>
      <c r="F69" s="50"/>
      <c r="G69" s="150">
        <f>G65+G67+G68</f>
        <v>34554.399999999994</v>
      </c>
      <c r="H69" s="150">
        <f t="shared" ref="H69:K69" si="5">H65+H67+H68</f>
        <v>38086.5</v>
      </c>
      <c r="I69" s="150">
        <f t="shared" si="5"/>
        <v>40449</v>
      </c>
      <c r="J69" s="150">
        <f t="shared" si="5"/>
        <v>42099.8</v>
      </c>
      <c r="K69" s="150">
        <f t="shared" si="5"/>
        <v>42099.8</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1080" t="s">
        <v>135</v>
      </c>
      <c r="B70" s="1081"/>
      <c r="C70" s="1081"/>
      <c r="D70" s="1081"/>
      <c r="E70" s="1081"/>
      <c r="F70" s="1081"/>
      <c r="G70" s="1081"/>
      <c r="H70" s="1081"/>
      <c r="I70" s="1081"/>
      <c r="J70" s="1081"/>
      <c r="K70" s="1081"/>
      <c r="L70" s="1082"/>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48.25" customHeight="1" x14ac:dyDescent="0.2">
      <c r="A71" s="980" t="s">
        <v>234</v>
      </c>
      <c r="B71" s="1083" t="s">
        <v>139</v>
      </c>
      <c r="C71" s="60" t="s">
        <v>443</v>
      </c>
      <c r="D71" s="429" t="s">
        <v>10</v>
      </c>
      <c r="E71" s="297" t="s">
        <v>516</v>
      </c>
      <c r="F71" s="125" t="s">
        <v>109</v>
      </c>
      <c r="G71" s="51">
        <v>0</v>
      </c>
      <c r="H71" s="51">
        <v>0</v>
      </c>
      <c r="I71" s="51">
        <v>0</v>
      </c>
      <c r="J71" s="51">
        <v>0</v>
      </c>
      <c r="K71" s="51">
        <v>0</v>
      </c>
      <c r="L71" s="1084"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49" customHeight="1" x14ac:dyDescent="0.45">
      <c r="A72" s="980"/>
      <c r="B72" s="1083"/>
      <c r="C72" s="60" t="s">
        <v>140</v>
      </c>
      <c r="D72" s="429" t="s">
        <v>10</v>
      </c>
      <c r="E72" s="297" t="s">
        <v>516</v>
      </c>
      <c r="F72" s="125" t="s">
        <v>66</v>
      </c>
      <c r="G72" s="51">
        <v>1933.8</v>
      </c>
      <c r="H72" s="51">
        <v>2046</v>
      </c>
      <c r="I72" s="51">
        <v>2154.5</v>
      </c>
      <c r="J72" s="51">
        <v>2262.1999999999998</v>
      </c>
      <c r="K72" s="51">
        <v>2262.1999999999998</v>
      </c>
      <c r="L72" s="1085"/>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64.75" customHeight="1" x14ac:dyDescent="0.45">
      <c r="A73" s="980"/>
      <c r="B73" s="1083"/>
      <c r="C73" s="60" t="s">
        <v>141</v>
      </c>
      <c r="D73" s="429" t="s">
        <v>10</v>
      </c>
      <c r="E73" s="297" t="s">
        <v>516</v>
      </c>
      <c r="F73" s="125" t="s">
        <v>66</v>
      </c>
      <c r="G73" s="51">
        <v>515.70000000000005</v>
      </c>
      <c r="H73" s="51">
        <v>1163</v>
      </c>
      <c r="I73" s="51">
        <v>576.70000000000005</v>
      </c>
      <c r="J73" s="51">
        <v>605.5</v>
      </c>
      <c r="K73" s="51">
        <v>605.5</v>
      </c>
      <c r="L73" s="1085"/>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75" customHeight="1" x14ac:dyDescent="0.2">
      <c r="A74" s="980"/>
      <c r="B74" s="1086" t="s">
        <v>25</v>
      </c>
      <c r="C74" s="1086"/>
      <c r="D74" s="1086"/>
      <c r="E74" s="1086"/>
      <c r="F74" s="49"/>
      <c r="G74" s="150">
        <f>G73+G72+G71</f>
        <v>2449.5</v>
      </c>
      <c r="H74" s="150">
        <f>H73+H72+H71</f>
        <v>3209</v>
      </c>
      <c r="I74" s="150">
        <f>I73+I72+I71</f>
        <v>2731.2</v>
      </c>
      <c r="J74" s="150">
        <f>J73+J72+J71</f>
        <v>2867.7</v>
      </c>
      <c r="K74" s="150">
        <f>K73+K72+K71</f>
        <v>2867.7</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43.5" customHeight="1" x14ac:dyDescent="0.2">
      <c r="A75" s="1087" t="s">
        <v>136</v>
      </c>
      <c r="B75" s="988"/>
      <c r="C75" s="1088"/>
      <c r="D75" s="1088"/>
      <c r="E75" s="1088"/>
      <c r="F75" s="1088"/>
      <c r="G75" s="1088"/>
      <c r="H75" s="1088"/>
      <c r="I75" s="1088"/>
      <c r="J75" s="1088"/>
      <c r="K75" s="1088"/>
      <c r="L75" s="1089"/>
    </row>
    <row r="76" spans="1:58" ht="387" customHeight="1" x14ac:dyDescent="0.2">
      <c r="A76" s="1043" t="s">
        <v>235</v>
      </c>
      <c r="B76" s="1056" t="s">
        <v>551</v>
      </c>
      <c r="C76" s="1155" t="s">
        <v>142</v>
      </c>
      <c r="D76" s="1066" t="s">
        <v>10</v>
      </c>
      <c r="E76" s="1176" t="s">
        <v>9</v>
      </c>
      <c r="F76" s="1054" t="s">
        <v>13</v>
      </c>
      <c r="G76" s="1039">
        <v>25071</v>
      </c>
      <c r="H76" s="1039">
        <v>34833.599999999999</v>
      </c>
      <c r="I76" s="1039">
        <v>32525.1</v>
      </c>
      <c r="J76" s="1039">
        <v>34672.6</v>
      </c>
      <c r="K76" s="1039">
        <v>34672.6</v>
      </c>
      <c r="L76" s="1152" t="s">
        <v>19</v>
      </c>
    </row>
    <row r="77" spans="1:58" ht="68.25" customHeight="1" x14ac:dyDescent="0.2">
      <c r="A77" s="1044"/>
      <c r="B77" s="1154"/>
      <c r="C77" s="1156"/>
      <c r="D77" s="1067"/>
      <c r="E77" s="1177"/>
      <c r="F77" s="1055"/>
      <c r="G77" s="1040"/>
      <c r="H77" s="1040"/>
      <c r="I77" s="1040"/>
      <c r="J77" s="1040"/>
      <c r="K77" s="1040"/>
      <c r="L77" s="1153"/>
    </row>
    <row r="78" spans="1:58" ht="99.75" customHeight="1" x14ac:dyDescent="0.2">
      <c r="A78" s="1044"/>
      <c r="B78" s="1056" t="s">
        <v>552</v>
      </c>
      <c r="C78" s="329" t="s">
        <v>255</v>
      </c>
      <c r="D78" s="330" t="s">
        <v>10</v>
      </c>
      <c r="E78" s="1180" t="s">
        <v>108</v>
      </c>
      <c r="F78" s="331" t="s">
        <v>13</v>
      </c>
      <c r="G78" s="332">
        <v>6007.7</v>
      </c>
      <c r="H78" s="333">
        <v>6938.9</v>
      </c>
      <c r="I78" s="333">
        <v>7571.5</v>
      </c>
      <c r="J78" s="333">
        <v>8075.1</v>
      </c>
      <c r="K78" s="334">
        <v>8075.1</v>
      </c>
      <c r="L78" s="1064" t="s">
        <v>144</v>
      </c>
    </row>
    <row r="79" spans="1:58" ht="194.25" customHeight="1" x14ac:dyDescent="0.45">
      <c r="A79" s="1044"/>
      <c r="B79" s="1057"/>
      <c r="C79" s="335" t="s">
        <v>422</v>
      </c>
      <c r="D79" s="1066">
        <v>2021</v>
      </c>
      <c r="E79" s="1177"/>
      <c r="F79" s="1054" t="s">
        <v>427</v>
      </c>
      <c r="G79" s="326">
        <f>G80+G81+G82+G83</f>
        <v>900</v>
      </c>
      <c r="H79" s="326">
        <f>H80+H81+H82+H83</f>
        <v>0</v>
      </c>
      <c r="I79" s="326">
        <f>I80+I81+I82+I83</f>
        <v>0</v>
      </c>
      <c r="J79" s="326">
        <f>J80+J81+J82+J83</f>
        <v>0</v>
      </c>
      <c r="K79" s="336">
        <f>K80+K81+K82+K83</f>
        <v>0</v>
      </c>
      <c r="L79" s="1065"/>
      <c r="N79" s="412"/>
    </row>
    <row r="80" spans="1:58" ht="51" customHeight="1" x14ac:dyDescent="0.2">
      <c r="A80" s="1044"/>
      <c r="B80" s="1057"/>
      <c r="C80" s="337" t="s">
        <v>423</v>
      </c>
      <c r="D80" s="1067"/>
      <c r="E80" s="1177"/>
      <c r="F80" s="1055"/>
      <c r="G80" s="321">
        <v>15</v>
      </c>
      <c r="H80" s="322">
        <v>0</v>
      </c>
      <c r="I80" s="322">
        <v>0</v>
      </c>
      <c r="J80" s="322">
        <v>0</v>
      </c>
      <c r="K80" s="338">
        <v>0</v>
      </c>
      <c r="L80" s="1065"/>
    </row>
    <row r="81" spans="1:12" ht="50.25" customHeight="1" x14ac:dyDescent="0.2">
      <c r="A81" s="1044"/>
      <c r="B81" s="1057"/>
      <c r="C81" s="337" t="s">
        <v>424</v>
      </c>
      <c r="D81" s="1067"/>
      <c r="E81" s="1177"/>
      <c r="F81" s="1055"/>
      <c r="G81" s="321">
        <v>15</v>
      </c>
      <c r="H81" s="322">
        <v>0</v>
      </c>
      <c r="I81" s="322">
        <v>0</v>
      </c>
      <c r="J81" s="322">
        <v>0</v>
      </c>
      <c r="K81" s="338">
        <v>0</v>
      </c>
      <c r="L81" s="1065"/>
    </row>
    <row r="82" spans="1:12" ht="36" customHeight="1" x14ac:dyDescent="0.2">
      <c r="A82" s="1044"/>
      <c r="B82" s="1057"/>
      <c r="C82" s="337" t="s">
        <v>425</v>
      </c>
      <c r="D82" s="1067"/>
      <c r="E82" s="1177"/>
      <c r="F82" s="1055"/>
      <c r="G82" s="321">
        <v>370</v>
      </c>
      <c r="H82" s="322">
        <v>0</v>
      </c>
      <c r="I82" s="322">
        <v>0</v>
      </c>
      <c r="J82" s="322">
        <v>0</v>
      </c>
      <c r="K82" s="338">
        <v>0</v>
      </c>
      <c r="L82" s="1065"/>
    </row>
    <row r="83" spans="1:12" ht="39.75" customHeight="1" x14ac:dyDescent="0.2">
      <c r="A83" s="1044"/>
      <c r="B83" s="1057"/>
      <c r="C83" s="327" t="s">
        <v>426</v>
      </c>
      <c r="D83" s="1068"/>
      <c r="E83" s="1181"/>
      <c r="F83" s="1069"/>
      <c r="G83" s="339">
        <v>500</v>
      </c>
      <c r="H83" s="339">
        <v>0</v>
      </c>
      <c r="I83" s="339">
        <v>0</v>
      </c>
      <c r="J83" s="339">
        <v>0</v>
      </c>
      <c r="K83" s="340">
        <v>0</v>
      </c>
      <c r="L83" s="1065"/>
    </row>
    <row r="84" spans="1:12" ht="82.5" customHeight="1" x14ac:dyDescent="0.2">
      <c r="A84" s="1044"/>
      <c r="B84" s="1061" t="s">
        <v>547</v>
      </c>
      <c r="C84" s="422" t="s">
        <v>545</v>
      </c>
      <c r="D84" s="1070" t="s">
        <v>440</v>
      </c>
      <c r="E84" s="1178" t="s">
        <v>460</v>
      </c>
      <c r="F84" s="1073" t="s">
        <v>411</v>
      </c>
      <c r="G84" s="351"/>
      <c r="H84" s="351">
        <v>6498.8</v>
      </c>
      <c r="I84" s="351">
        <v>8211</v>
      </c>
      <c r="J84" s="351">
        <v>6796.3</v>
      </c>
      <c r="K84" s="352">
        <v>6796.3</v>
      </c>
      <c r="L84" s="1075" t="s">
        <v>459</v>
      </c>
    </row>
    <row r="85" spans="1:12" ht="78" customHeight="1" x14ac:dyDescent="0.2">
      <c r="A85" s="1044"/>
      <c r="B85" s="1062"/>
      <c r="C85" s="468" t="s">
        <v>546</v>
      </c>
      <c r="D85" s="1071"/>
      <c r="E85" s="1179"/>
      <c r="F85" s="1074"/>
      <c r="G85" s="351"/>
      <c r="H85" s="351"/>
      <c r="I85" s="328">
        <v>14</v>
      </c>
      <c r="J85" s="351"/>
      <c r="K85" s="352"/>
      <c r="L85" s="1076"/>
    </row>
    <row r="86" spans="1:12" ht="240" customHeight="1" x14ac:dyDescent="0.2">
      <c r="A86" s="1044"/>
      <c r="B86" s="1062"/>
      <c r="C86" s="426" t="s">
        <v>444</v>
      </c>
      <c r="D86" s="1071"/>
      <c r="E86" s="426" t="s">
        <v>461</v>
      </c>
      <c r="F86" s="1074"/>
      <c r="G86" s="351"/>
      <c r="H86" s="351"/>
      <c r="I86" s="351"/>
      <c r="J86" s="351"/>
      <c r="K86" s="352"/>
      <c r="L86" s="1076"/>
    </row>
    <row r="87" spans="1:12" ht="247.5" customHeight="1" x14ac:dyDescent="0.2">
      <c r="A87" s="1044"/>
      <c r="B87" s="1062"/>
      <c r="C87" s="422" t="s">
        <v>445</v>
      </c>
      <c r="D87" s="1071"/>
      <c r="E87" s="432" t="s">
        <v>462</v>
      </c>
      <c r="F87" s="1074"/>
      <c r="G87" s="351"/>
      <c r="H87" s="351"/>
      <c r="I87" s="351"/>
      <c r="J87" s="351"/>
      <c r="K87" s="352"/>
      <c r="L87" s="424"/>
    </row>
    <row r="88" spans="1:12" ht="168.75" customHeight="1" x14ac:dyDescent="0.2">
      <c r="A88" s="1044"/>
      <c r="B88" s="1062"/>
      <c r="C88" s="422" t="s">
        <v>446</v>
      </c>
      <c r="D88" s="1071"/>
      <c r="E88" s="432" t="s">
        <v>460</v>
      </c>
      <c r="F88" s="1074"/>
      <c r="G88" s="351"/>
      <c r="H88" s="351"/>
      <c r="I88" s="351"/>
      <c r="J88" s="351"/>
      <c r="K88" s="352"/>
      <c r="L88" s="424"/>
    </row>
    <row r="89" spans="1:12" ht="171" customHeight="1" x14ac:dyDescent="0.2">
      <c r="A89" s="1044"/>
      <c r="B89" s="1062"/>
      <c r="C89" s="422" t="s">
        <v>447</v>
      </c>
      <c r="D89" s="1071"/>
      <c r="E89" s="432" t="s">
        <v>463</v>
      </c>
      <c r="F89" s="1074"/>
      <c r="G89" s="328"/>
      <c r="H89" s="328"/>
      <c r="I89" s="328"/>
      <c r="J89" s="328"/>
      <c r="K89" s="341"/>
      <c r="L89" s="424"/>
    </row>
    <row r="90" spans="1:12" ht="220.5" customHeight="1" x14ac:dyDescent="0.2">
      <c r="A90" s="1044"/>
      <c r="B90" s="1062"/>
      <c r="C90" s="422" t="s">
        <v>448</v>
      </c>
      <c r="D90" s="1071"/>
      <c r="E90" s="432" t="s">
        <v>464</v>
      </c>
      <c r="F90" s="1074"/>
      <c r="G90" s="328"/>
      <c r="H90" s="328"/>
      <c r="I90" s="328"/>
      <c r="J90" s="328"/>
      <c r="K90" s="341"/>
      <c r="L90" s="424"/>
    </row>
    <row r="91" spans="1:12" ht="161.25" customHeight="1" x14ac:dyDescent="0.2">
      <c r="A91" s="1044"/>
      <c r="B91" s="1062"/>
      <c r="C91" s="422" t="s">
        <v>449</v>
      </c>
      <c r="D91" s="1071"/>
      <c r="E91" s="432" t="s">
        <v>465</v>
      </c>
      <c r="F91" s="1074"/>
      <c r="G91" s="328"/>
      <c r="H91" s="328"/>
      <c r="I91" s="328"/>
      <c r="J91" s="328"/>
      <c r="K91" s="341"/>
      <c r="L91" s="424"/>
    </row>
    <row r="92" spans="1:12" ht="155.25" customHeight="1" x14ac:dyDescent="0.2">
      <c r="A92" s="1044"/>
      <c r="B92" s="1062"/>
      <c r="C92" s="422" t="s">
        <v>450</v>
      </c>
      <c r="D92" s="1071"/>
      <c r="E92" s="432" t="s">
        <v>466</v>
      </c>
      <c r="F92" s="1074"/>
      <c r="G92" s="328"/>
      <c r="H92" s="328"/>
      <c r="I92" s="328"/>
      <c r="J92" s="328"/>
      <c r="K92" s="341"/>
      <c r="L92" s="424"/>
    </row>
    <row r="93" spans="1:12" ht="242.25" customHeight="1" x14ac:dyDescent="0.2">
      <c r="A93" s="1044"/>
      <c r="B93" s="1062"/>
      <c r="C93" s="422" t="s">
        <v>451</v>
      </c>
      <c r="D93" s="1071"/>
      <c r="E93" s="432" t="s">
        <v>467</v>
      </c>
      <c r="F93" s="1074"/>
      <c r="G93" s="328"/>
      <c r="H93" s="328"/>
      <c r="I93" s="328"/>
      <c r="J93" s="328"/>
      <c r="K93" s="341"/>
      <c r="L93" s="424"/>
    </row>
    <row r="94" spans="1:12" ht="154.5" customHeight="1" x14ac:dyDescent="0.2">
      <c r="A94" s="1044"/>
      <c r="B94" s="1062"/>
      <c r="C94" s="422" t="s">
        <v>550</v>
      </c>
      <c r="D94" s="1071"/>
      <c r="E94" s="432" t="s">
        <v>468</v>
      </c>
      <c r="F94" s="1074"/>
      <c r="G94" s="351"/>
      <c r="H94" s="351">
        <v>0</v>
      </c>
      <c r="I94" s="351">
        <v>0</v>
      </c>
      <c r="J94" s="351">
        <v>818.8</v>
      </c>
      <c r="K94" s="352">
        <v>818.8</v>
      </c>
      <c r="L94" s="424"/>
    </row>
    <row r="95" spans="1:12" ht="126" customHeight="1" x14ac:dyDescent="0.2">
      <c r="A95" s="1044"/>
      <c r="B95" s="1062"/>
      <c r="C95" s="422" t="s">
        <v>475</v>
      </c>
      <c r="D95" s="1071"/>
      <c r="E95" s="432" t="s">
        <v>460</v>
      </c>
      <c r="F95" s="1074"/>
      <c r="G95" s="328"/>
      <c r="H95" s="328"/>
      <c r="I95" s="328"/>
      <c r="J95" s="328"/>
      <c r="K95" s="341"/>
      <c r="L95" s="424"/>
    </row>
    <row r="96" spans="1:12" ht="198" customHeight="1" x14ac:dyDescent="0.2">
      <c r="A96" s="1044"/>
      <c r="B96" s="1062"/>
      <c r="C96" s="423" t="s">
        <v>476</v>
      </c>
      <c r="D96" s="1071"/>
      <c r="E96" s="426" t="s">
        <v>469</v>
      </c>
      <c r="F96" s="1074"/>
      <c r="G96" s="342"/>
      <c r="H96" s="342"/>
      <c r="I96" s="342"/>
      <c r="J96" s="342"/>
      <c r="K96" s="343"/>
      <c r="L96" s="350"/>
    </row>
    <row r="97" spans="1:13" ht="308.25" customHeight="1" x14ac:dyDescent="0.2">
      <c r="A97" s="1044"/>
      <c r="B97" s="1063"/>
      <c r="C97" s="423" t="s">
        <v>529</v>
      </c>
      <c r="D97" s="1071"/>
      <c r="E97" s="449" t="s">
        <v>538</v>
      </c>
      <c r="F97" s="131" t="s">
        <v>548</v>
      </c>
      <c r="G97" s="342"/>
      <c r="H97" s="374">
        <v>88.4</v>
      </c>
      <c r="I97" s="448">
        <v>4084</v>
      </c>
      <c r="J97" s="342"/>
      <c r="K97" s="343"/>
      <c r="L97" s="234" t="s">
        <v>494</v>
      </c>
    </row>
    <row r="98" spans="1:13" ht="33" customHeight="1" x14ac:dyDescent="0.2">
      <c r="A98" s="1045"/>
      <c r="B98" s="1025" t="s">
        <v>25</v>
      </c>
      <c r="C98" s="1025"/>
      <c r="D98" s="1025"/>
      <c r="E98" s="1025"/>
      <c r="F98" s="344"/>
      <c r="G98" s="228">
        <f>G76+G78+G79+G84+G94+G97</f>
        <v>31978.7</v>
      </c>
      <c r="H98" s="228">
        <f>H76+H78+H79+H84+H94+H97</f>
        <v>48359.700000000004</v>
      </c>
      <c r="I98" s="228">
        <f>I76+I78+I79+I84+I94+I97</f>
        <v>52391.6</v>
      </c>
      <c r="J98" s="228">
        <f>J76+J78+J79+J84+J94+J97</f>
        <v>50362.8</v>
      </c>
      <c r="K98" s="228">
        <f>K76+K78+K79+K84+K94+K97</f>
        <v>50362.8</v>
      </c>
      <c r="L98" s="344"/>
      <c r="M98" s="383"/>
    </row>
    <row r="99" spans="1:13" ht="36.75" customHeight="1" x14ac:dyDescent="0.2">
      <c r="A99" s="1026" t="s">
        <v>363</v>
      </c>
      <c r="B99" s="1027"/>
      <c r="C99" s="1028"/>
      <c r="D99" s="1027"/>
      <c r="E99" s="1027"/>
      <c r="F99" s="1027"/>
      <c r="G99" s="1027"/>
      <c r="H99" s="1027"/>
      <c r="I99" s="1027"/>
      <c r="J99" s="1027"/>
      <c r="K99" s="1027"/>
      <c r="L99" s="1029"/>
    </row>
    <row r="100" spans="1:13" ht="146.25" customHeight="1" x14ac:dyDescent="0.2">
      <c r="A100" s="931" t="s">
        <v>236</v>
      </c>
      <c r="B100" s="1030" t="s">
        <v>399</v>
      </c>
      <c r="C100" s="434" t="s">
        <v>452</v>
      </c>
      <c r="D100" s="1033" t="s">
        <v>10</v>
      </c>
      <c r="E100" s="1164" t="s">
        <v>406</v>
      </c>
      <c r="F100" s="953" t="s">
        <v>13</v>
      </c>
      <c r="G100" s="44">
        <f>G101+G102+G103+G104+G105+G106</f>
        <v>104.3</v>
      </c>
      <c r="H100" s="44">
        <v>184.3</v>
      </c>
      <c r="I100" s="44">
        <v>194.1</v>
      </c>
      <c r="J100" s="44">
        <v>203.8</v>
      </c>
      <c r="K100" s="44">
        <v>203.8</v>
      </c>
      <c r="L100" s="893" t="s">
        <v>357</v>
      </c>
    </row>
    <row r="101" spans="1:13" ht="47.25" customHeight="1" x14ac:dyDescent="0.2">
      <c r="A101" s="932"/>
      <c r="B101" s="1031"/>
      <c r="C101" s="345" t="s">
        <v>453</v>
      </c>
      <c r="D101" s="1034"/>
      <c r="E101" s="1165"/>
      <c r="F101" s="1016"/>
      <c r="G101" s="347">
        <v>14.1</v>
      </c>
      <c r="H101" s="347">
        <v>0</v>
      </c>
      <c r="I101" s="347">
        <v>0</v>
      </c>
      <c r="J101" s="347">
        <v>0</v>
      </c>
      <c r="K101" s="347">
        <v>0</v>
      </c>
      <c r="L101" s="919"/>
    </row>
    <row r="102" spans="1:13" ht="31.5" customHeight="1" x14ac:dyDescent="0.2">
      <c r="A102" s="932"/>
      <c r="B102" s="1031"/>
      <c r="C102" s="345" t="s">
        <v>454</v>
      </c>
      <c r="D102" s="1034"/>
      <c r="E102" s="1165"/>
      <c r="F102" s="1016"/>
      <c r="G102" s="347">
        <v>14</v>
      </c>
      <c r="H102" s="347">
        <v>0</v>
      </c>
      <c r="I102" s="347">
        <v>0</v>
      </c>
      <c r="J102" s="347">
        <v>0</v>
      </c>
      <c r="K102" s="347">
        <v>0</v>
      </c>
      <c r="L102" s="919"/>
    </row>
    <row r="103" spans="1:13" ht="31.5" customHeight="1" x14ac:dyDescent="0.2">
      <c r="A103" s="932"/>
      <c r="B103" s="1031"/>
      <c r="C103" s="345" t="s">
        <v>455</v>
      </c>
      <c r="D103" s="1034"/>
      <c r="E103" s="1165"/>
      <c r="F103" s="1016"/>
      <c r="G103" s="347">
        <v>14.2</v>
      </c>
      <c r="H103" s="347">
        <v>0</v>
      </c>
      <c r="I103" s="347">
        <v>0</v>
      </c>
      <c r="J103" s="347">
        <v>0</v>
      </c>
      <c r="K103" s="347">
        <v>0</v>
      </c>
      <c r="L103" s="919"/>
    </row>
    <row r="104" spans="1:13" ht="20.25" customHeight="1" x14ac:dyDescent="0.2">
      <c r="A104" s="932"/>
      <c r="B104" s="1031"/>
      <c r="C104" s="345" t="s">
        <v>456</v>
      </c>
      <c r="D104" s="1034"/>
      <c r="E104" s="1165"/>
      <c r="F104" s="1016"/>
      <c r="G104" s="347">
        <v>25</v>
      </c>
      <c r="H104" s="347">
        <v>0</v>
      </c>
      <c r="I104" s="347">
        <v>0</v>
      </c>
      <c r="J104" s="347">
        <v>0</v>
      </c>
      <c r="K104" s="347">
        <v>0</v>
      </c>
      <c r="L104" s="919"/>
    </row>
    <row r="105" spans="1:13" ht="33" customHeight="1" x14ac:dyDescent="0.2">
      <c r="A105" s="932"/>
      <c r="B105" s="1031"/>
      <c r="C105" s="345" t="s">
        <v>457</v>
      </c>
      <c r="D105" s="1034"/>
      <c r="E105" s="1165"/>
      <c r="F105" s="1016"/>
      <c r="G105" s="347">
        <v>29.3</v>
      </c>
      <c r="H105" s="347">
        <v>0</v>
      </c>
      <c r="I105" s="347">
        <v>0</v>
      </c>
      <c r="J105" s="347">
        <v>0</v>
      </c>
      <c r="K105" s="347">
        <v>0</v>
      </c>
      <c r="L105" s="919"/>
    </row>
    <row r="106" spans="1:13" ht="37.5" customHeight="1" x14ac:dyDescent="0.2">
      <c r="A106" s="932"/>
      <c r="B106" s="1032"/>
      <c r="C106" s="346" t="s">
        <v>458</v>
      </c>
      <c r="D106" s="1035"/>
      <c r="E106" s="1166"/>
      <c r="F106" s="954"/>
      <c r="G106" s="347">
        <v>7.7</v>
      </c>
      <c r="H106" s="347">
        <v>0</v>
      </c>
      <c r="I106" s="347">
        <v>0</v>
      </c>
      <c r="J106" s="347">
        <v>0</v>
      </c>
      <c r="K106" s="347">
        <v>0</v>
      </c>
      <c r="L106" s="894"/>
    </row>
    <row r="107" spans="1:13" ht="268.5" customHeight="1" x14ac:dyDescent="0.2">
      <c r="A107" s="932"/>
      <c r="B107" s="184" t="s">
        <v>378</v>
      </c>
      <c r="C107" s="290" t="s">
        <v>379</v>
      </c>
      <c r="D107" s="181" t="s">
        <v>10</v>
      </c>
      <c r="E107" s="182" t="s">
        <v>380</v>
      </c>
      <c r="F107" s="183" t="s">
        <v>13</v>
      </c>
      <c r="G107" s="50">
        <v>0</v>
      </c>
      <c r="H107" s="50">
        <v>10</v>
      </c>
      <c r="I107" s="50">
        <v>10.5</v>
      </c>
      <c r="J107" s="50">
        <v>11</v>
      </c>
      <c r="K107" s="50">
        <v>11</v>
      </c>
      <c r="L107" s="49" t="s">
        <v>381</v>
      </c>
    </row>
    <row r="108" spans="1:13" ht="390" customHeight="1" x14ac:dyDescent="0.2">
      <c r="A108" s="932"/>
      <c r="B108" s="61" t="s">
        <v>261</v>
      </c>
      <c r="C108" s="53" t="s">
        <v>387</v>
      </c>
      <c r="D108" s="39" t="s">
        <v>10</v>
      </c>
      <c r="E108" s="40" t="s">
        <v>386</v>
      </c>
      <c r="F108" s="47" t="s">
        <v>13</v>
      </c>
      <c r="G108" s="55">
        <v>39.799999999999997</v>
      </c>
      <c r="H108" s="55">
        <v>80</v>
      </c>
      <c r="I108" s="55">
        <v>80</v>
      </c>
      <c r="J108" s="55">
        <v>80</v>
      </c>
      <c r="K108" s="55">
        <v>80</v>
      </c>
      <c r="L108" s="47" t="s">
        <v>385</v>
      </c>
    </row>
    <row r="109" spans="1:13" ht="170.25" customHeight="1" x14ac:dyDescent="0.2">
      <c r="A109" s="932"/>
      <c r="B109" s="949" t="s">
        <v>145</v>
      </c>
      <c r="C109" s="53" t="s">
        <v>146</v>
      </c>
      <c r="D109" s="39" t="s">
        <v>10</v>
      </c>
      <c r="E109" s="40" t="s">
        <v>32</v>
      </c>
      <c r="F109" s="47" t="s">
        <v>33</v>
      </c>
      <c r="G109" s="55"/>
      <c r="H109" s="55"/>
      <c r="I109" s="55"/>
      <c r="J109" s="55"/>
      <c r="K109" s="68"/>
      <c r="L109" s="47" t="s">
        <v>17</v>
      </c>
      <c r="M109" s="2"/>
    </row>
    <row r="110" spans="1:13" ht="279.75" customHeight="1" x14ac:dyDescent="0.2">
      <c r="A110" s="932"/>
      <c r="B110" s="950"/>
      <c r="C110" s="53" t="s">
        <v>147</v>
      </c>
      <c r="D110" s="39" t="s">
        <v>10</v>
      </c>
      <c r="E110" s="53" t="s">
        <v>393</v>
      </c>
      <c r="F110" s="285" t="s">
        <v>30</v>
      </c>
      <c r="G110" s="55"/>
      <c r="H110" s="55"/>
      <c r="I110" s="55"/>
      <c r="J110" s="55"/>
      <c r="K110" s="68"/>
      <c r="L110" s="47" t="s">
        <v>392</v>
      </c>
      <c r="M110" s="2"/>
    </row>
    <row r="111" spans="1:13" ht="358.5" customHeight="1" x14ac:dyDescent="0.2">
      <c r="A111" s="932"/>
      <c r="B111" s="113" t="s">
        <v>274</v>
      </c>
      <c r="C111" s="53" t="s">
        <v>388</v>
      </c>
      <c r="D111" s="39" t="s">
        <v>10</v>
      </c>
      <c r="E111" s="117" t="s">
        <v>389</v>
      </c>
      <c r="F111" s="285" t="s">
        <v>30</v>
      </c>
      <c r="G111" s="55"/>
      <c r="H111" s="55"/>
      <c r="I111" s="55"/>
      <c r="J111" s="55"/>
      <c r="K111" s="68"/>
      <c r="L111" s="47" t="s">
        <v>35</v>
      </c>
      <c r="M111" s="2"/>
    </row>
    <row r="112" spans="1:13" ht="207" customHeight="1" x14ac:dyDescent="0.2">
      <c r="A112" s="932"/>
      <c r="B112" s="69"/>
      <c r="C112" s="53" t="s">
        <v>269</v>
      </c>
      <c r="D112" s="39" t="s">
        <v>10</v>
      </c>
      <c r="E112" s="40" t="s">
        <v>390</v>
      </c>
      <c r="F112" s="41" t="s">
        <v>13</v>
      </c>
      <c r="G112" s="55">
        <v>0</v>
      </c>
      <c r="H112" s="55">
        <v>100</v>
      </c>
      <c r="I112" s="55">
        <v>0</v>
      </c>
      <c r="J112" s="55">
        <v>100</v>
      </c>
      <c r="K112" s="55">
        <v>100</v>
      </c>
      <c r="L112" s="58" t="s">
        <v>20</v>
      </c>
      <c r="M112" s="2"/>
    </row>
    <row r="113" spans="1:13" ht="254.25" customHeight="1" x14ac:dyDescent="0.2">
      <c r="A113" s="932"/>
      <c r="B113" s="61" t="s">
        <v>279</v>
      </c>
      <c r="C113" s="53" t="s">
        <v>394</v>
      </c>
      <c r="D113" s="39" t="s">
        <v>10</v>
      </c>
      <c r="E113" s="40" t="s">
        <v>391</v>
      </c>
      <c r="F113" s="285" t="s">
        <v>30</v>
      </c>
      <c r="G113" s="55"/>
      <c r="H113" s="55"/>
      <c r="I113" s="55"/>
      <c r="J113" s="55"/>
      <c r="K113" s="68"/>
      <c r="L113" s="47" t="s">
        <v>34</v>
      </c>
      <c r="M113" s="2"/>
    </row>
    <row r="114" spans="1:13" ht="66" customHeight="1" x14ac:dyDescent="0.2">
      <c r="A114" s="979"/>
      <c r="B114" s="63" t="s">
        <v>25</v>
      </c>
      <c r="C114" s="70"/>
      <c r="D114" s="70"/>
      <c r="E114" s="71"/>
      <c r="F114" s="41"/>
      <c r="G114" s="59">
        <f>G113+G112+G111+G110+G109+G108+G107+G100</f>
        <v>144.1</v>
      </c>
      <c r="H114" s="59">
        <f t="shared" ref="H114:K114" si="6">H113+H112+H111+H110+H109+H108+H107+H100</f>
        <v>374.3</v>
      </c>
      <c r="I114" s="59">
        <f t="shared" si="6"/>
        <v>284.60000000000002</v>
      </c>
      <c r="J114" s="59">
        <f t="shared" si="6"/>
        <v>394.8</v>
      </c>
      <c r="K114" s="59">
        <f t="shared" si="6"/>
        <v>394.8</v>
      </c>
      <c r="L114" s="47"/>
      <c r="M114" s="384">
        <f>G114+H114+I114+J114+K114</f>
        <v>1592.6</v>
      </c>
    </row>
    <row r="115" spans="1:13" ht="33" customHeight="1" x14ac:dyDescent="0.2">
      <c r="A115" s="1014" t="s">
        <v>143</v>
      </c>
      <c r="B115" s="1014"/>
      <c r="C115" s="1014"/>
      <c r="D115" s="1014"/>
      <c r="E115" s="1014"/>
      <c r="F115" s="1014"/>
      <c r="G115" s="1014"/>
      <c r="H115" s="1014"/>
      <c r="I115" s="1014"/>
      <c r="J115" s="1014"/>
      <c r="K115" s="1014"/>
      <c r="L115" s="1014"/>
    </row>
    <row r="116" spans="1:13" ht="409.5" customHeight="1" x14ac:dyDescent="0.2">
      <c r="A116" s="1182" t="s">
        <v>233</v>
      </c>
      <c r="B116" s="949" t="s">
        <v>148</v>
      </c>
      <c r="C116" s="72" t="s">
        <v>149</v>
      </c>
      <c r="D116" s="73" t="s">
        <v>10</v>
      </c>
      <c r="E116" s="459" t="s">
        <v>300</v>
      </c>
      <c r="F116" s="74" t="s">
        <v>270</v>
      </c>
      <c r="G116" s="75"/>
      <c r="H116" s="76"/>
      <c r="I116" s="76"/>
      <c r="J116" s="76"/>
      <c r="K116" s="77"/>
      <c r="L116" s="78" t="s">
        <v>157</v>
      </c>
    </row>
    <row r="117" spans="1:13" ht="150" customHeight="1" x14ac:dyDescent="0.2">
      <c r="A117" s="1182"/>
      <c r="B117" s="976"/>
      <c r="C117" s="80" t="s">
        <v>150</v>
      </c>
      <c r="D117" s="81" t="s">
        <v>10</v>
      </c>
      <c r="E117" s="455" t="s">
        <v>76</v>
      </c>
      <c r="F117" s="82" t="s">
        <v>33</v>
      </c>
      <c r="G117" s="83"/>
      <c r="H117" s="84"/>
      <c r="I117" s="84"/>
      <c r="J117" s="84"/>
      <c r="K117" s="85"/>
      <c r="L117" s="86" t="s">
        <v>95</v>
      </c>
    </row>
    <row r="118" spans="1:13" ht="403.5" customHeight="1" x14ac:dyDescent="0.2">
      <c r="A118" s="1182"/>
      <c r="B118" s="176" t="s">
        <v>284</v>
      </c>
      <c r="C118" s="60" t="s">
        <v>151</v>
      </c>
      <c r="D118" s="179" t="s">
        <v>10</v>
      </c>
      <c r="E118" s="325" t="s">
        <v>77</v>
      </c>
      <c r="F118" s="277" t="s">
        <v>30</v>
      </c>
      <c r="G118" s="55"/>
      <c r="H118" s="62"/>
      <c r="I118" s="62"/>
      <c r="J118" s="62"/>
      <c r="K118" s="68"/>
      <c r="L118" s="177" t="s">
        <v>94</v>
      </c>
    </row>
    <row r="119" spans="1:13" ht="350.25" customHeight="1" x14ac:dyDescent="0.2">
      <c r="A119" s="1182"/>
      <c r="B119" s="178" t="s">
        <v>152</v>
      </c>
      <c r="C119" s="72" t="s">
        <v>280</v>
      </c>
      <c r="D119" s="73" t="s">
        <v>10</v>
      </c>
      <c r="E119" s="73" t="s">
        <v>78</v>
      </c>
      <c r="F119" s="74" t="s">
        <v>33</v>
      </c>
      <c r="G119" s="75"/>
      <c r="H119" s="76"/>
      <c r="I119" s="76"/>
      <c r="J119" s="76"/>
      <c r="K119" s="77"/>
      <c r="L119" s="90" t="s">
        <v>96</v>
      </c>
    </row>
    <row r="120" spans="1:13" ht="365.25" customHeight="1" x14ac:dyDescent="0.2">
      <c r="A120" s="1182"/>
      <c r="B120" s="61" t="s">
        <v>153</v>
      </c>
      <c r="C120" s="72" t="s">
        <v>154</v>
      </c>
      <c r="D120" s="73" t="s">
        <v>10</v>
      </c>
      <c r="E120" s="73" t="s">
        <v>78</v>
      </c>
      <c r="F120" s="74" t="s">
        <v>33</v>
      </c>
      <c r="G120" s="75"/>
      <c r="H120" s="76"/>
      <c r="I120" s="76"/>
      <c r="J120" s="76"/>
      <c r="K120" s="77"/>
      <c r="L120" s="47" t="s">
        <v>36</v>
      </c>
    </row>
    <row r="121" spans="1:13" ht="149.25" customHeight="1" x14ac:dyDescent="0.2">
      <c r="A121" s="1182"/>
      <c r="B121" s="949" t="s">
        <v>281</v>
      </c>
      <c r="C121" s="79" t="s">
        <v>155</v>
      </c>
      <c r="D121" s="73" t="s">
        <v>10</v>
      </c>
      <c r="E121" s="73" t="s">
        <v>78</v>
      </c>
      <c r="F121" s="74" t="s">
        <v>33</v>
      </c>
      <c r="G121" s="75"/>
      <c r="H121" s="76"/>
      <c r="I121" s="76"/>
      <c r="J121" s="76"/>
      <c r="K121" s="77"/>
      <c r="L121" s="47" t="s">
        <v>97</v>
      </c>
    </row>
    <row r="122" spans="1:13" ht="156.75" customHeight="1" x14ac:dyDescent="0.2">
      <c r="A122" s="1182"/>
      <c r="B122" s="976"/>
      <c r="C122" s="72" t="s">
        <v>227</v>
      </c>
      <c r="D122" s="73" t="s">
        <v>10</v>
      </c>
      <c r="E122" s="73" t="s">
        <v>78</v>
      </c>
      <c r="F122" s="74" t="s">
        <v>33</v>
      </c>
      <c r="G122" s="75"/>
      <c r="H122" s="76"/>
      <c r="I122" s="76"/>
      <c r="J122" s="76"/>
      <c r="K122" s="77"/>
      <c r="L122" s="47" t="s">
        <v>98</v>
      </c>
    </row>
    <row r="123" spans="1:13" ht="204" customHeight="1" x14ac:dyDescent="0.2">
      <c r="A123" s="1182"/>
      <c r="B123" s="976"/>
      <c r="C123" s="72" t="s">
        <v>226</v>
      </c>
      <c r="D123" s="73" t="s">
        <v>10</v>
      </c>
      <c r="E123" s="73" t="s">
        <v>78</v>
      </c>
      <c r="F123" s="74" t="s">
        <v>33</v>
      </c>
      <c r="G123" s="75"/>
      <c r="H123" s="76"/>
      <c r="I123" s="76"/>
      <c r="J123" s="76"/>
      <c r="K123" s="77"/>
      <c r="L123" s="47" t="s">
        <v>37</v>
      </c>
    </row>
    <row r="124" spans="1:13" ht="261.75" customHeight="1" x14ac:dyDescent="0.2">
      <c r="A124" s="1182"/>
      <c r="B124" s="950"/>
      <c r="C124" s="72" t="s">
        <v>156</v>
      </c>
      <c r="D124" s="73" t="s">
        <v>10</v>
      </c>
      <c r="E124" s="73" t="s">
        <v>285</v>
      </c>
      <c r="F124" s="74" t="s">
        <v>33</v>
      </c>
      <c r="G124" s="75"/>
      <c r="H124" s="76"/>
      <c r="I124" s="76"/>
      <c r="J124" s="76"/>
      <c r="K124" s="77"/>
      <c r="L124" s="47" t="s">
        <v>37</v>
      </c>
    </row>
    <row r="125" spans="1:13" ht="409.5" customHeight="1" x14ac:dyDescent="0.2">
      <c r="A125" s="1182"/>
      <c r="B125" s="61" t="s">
        <v>308</v>
      </c>
      <c r="C125" s="427" t="s">
        <v>282</v>
      </c>
      <c r="D125" s="81" t="s">
        <v>10</v>
      </c>
      <c r="E125" s="81" t="s">
        <v>38</v>
      </c>
      <c r="F125" s="460" t="s">
        <v>30</v>
      </c>
      <c r="G125" s="83"/>
      <c r="H125" s="84"/>
      <c r="I125" s="84"/>
      <c r="J125" s="84"/>
      <c r="K125" s="85"/>
      <c r="L125" s="86" t="s">
        <v>99</v>
      </c>
    </row>
    <row r="126" spans="1:13" ht="354" customHeight="1" x14ac:dyDescent="0.2">
      <c r="A126" s="1182"/>
      <c r="B126" s="61" t="s">
        <v>307</v>
      </c>
      <c r="C126" s="53" t="s">
        <v>283</v>
      </c>
      <c r="D126" s="39" t="s">
        <v>10</v>
      </c>
      <c r="E126" s="325" t="s">
        <v>39</v>
      </c>
      <c r="F126" s="119" t="s">
        <v>40</v>
      </c>
      <c r="G126" s="55"/>
      <c r="H126" s="62"/>
      <c r="I126" s="87"/>
      <c r="J126" s="62"/>
      <c r="K126" s="68"/>
      <c r="L126" s="47" t="s">
        <v>100</v>
      </c>
    </row>
    <row r="127" spans="1:13" ht="51" customHeight="1" x14ac:dyDescent="0.2">
      <c r="A127" s="1183"/>
      <c r="B127" s="63" t="s">
        <v>25</v>
      </c>
      <c r="C127" s="72"/>
      <c r="D127" s="88"/>
      <c r="E127" s="88"/>
      <c r="F127" s="74"/>
      <c r="G127" s="89">
        <f>G126+G125+G124+G123+G122+G121+G120+G119+G118+G117+G116</f>
        <v>0</v>
      </c>
      <c r="H127" s="89">
        <f t="shared" ref="H127:K127" si="7">H126+H125+H124+H123+H122+H121+H120+H119+H118+H117+H116</f>
        <v>0</v>
      </c>
      <c r="I127" s="89">
        <f t="shared" si="7"/>
        <v>0</v>
      </c>
      <c r="J127" s="89">
        <f t="shared" si="7"/>
        <v>0</v>
      </c>
      <c r="K127" s="89">
        <f t="shared" si="7"/>
        <v>0</v>
      </c>
      <c r="L127" s="90"/>
      <c r="M127" s="383"/>
    </row>
    <row r="128" spans="1:13" ht="69.75" customHeight="1" x14ac:dyDescent="0.2">
      <c r="A128" s="1008" t="s">
        <v>137</v>
      </c>
      <c r="B128" s="1009"/>
      <c r="C128" s="1009"/>
      <c r="D128" s="1009"/>
      <c r="E128" s="1009"/>
      <c r="F128" s="1009"/>
      <c r="G128" s="1009"/>
      <c r="H128" s="1009"/>
      <c r="I128" s="1009"/>
      <c r="J128" s="1009"/>
      <c r="K128" s="1009"/>
      <c r="L128" s="1009"/>
    </row>
    <row r="129" spans="1:12" ht="266.25" customHeight="1" x14ac:dyDescent="0.2">
      <c r="A129" s="931" t="s">
        <v>237</v>
      </c>
      <c r="B129" s="961" t="s">
        <v>158</v>
      </c>
      <c r="C129" s="61" t="s">
        <v>159</v>
      </c>
      <c r="D129" s="65" t="s">
        <v>10</v>
      </c>
      <c r="E129" s="451" t="s">
        <v>499</v>
      </c>
      <c r="F129" s="349" t="s">
        <v>30</v>
      </c>
      <c r="G129" s="65"/>
      <c r="H129" s="65"/>
      <c r="I129" s="65"/>
      <c r="J129" s="65"/>
      <c r="K129" s="65"/>
      <c r="L129" s="349" t="s">
        <v>41</v>
      </c>
    </row>
    <row r="130" spans="1:12" ht="371.25" customHeight="1" x14ac:dyDescent="0.2">
      <c r="A130" s="932"/>
      <c r="B130" s="961"/>
      <c r="C130" s="430" t="s">
        <v>160</v>
      </c>
      <c r="D130" s="65" t="s">
        <v>10</v>
      </c>
      <c r="E130" s="451" t="s">
        <v>498</v>
      </c>
      <c r="F130" s="349" t="s">
        <v>30</v>
      </c>
      <c r="G130" s="91"/>
      <c r="H130" s="91"/>
      <c r="I130" s="91"/>
      <c r="J130" s="91"/>
      <c r="K130" s="91"/>
      <c r="L130" s="66" t="s">
        <v>42</v>
      </c>
    </row>
    <row r="131" spans="1:12" ht="365.25" customHeight="1" x14ac:dyDescent="0.2">
      <c r="A131" s="932"/>
      <c r="B131" s="961"/>
      <c r="C131" s="61" t="s">
        <v>161</v>
      </c>
      <c r="D131" s="65" t="s">
        <v>10</v>
      </c>
      <c r="E131" s="454" t="s">
        <v>498</v>
      </c>
      <c r="F131" s="349" t="s">
        <v>30</v>
      </c>
      <c r="G131" s="65"/>
      <c r="H131" s="65"/>
      <c r="I131" s="65"/>
      <c r="J131" s="65"/>
      <c r="K131" s="65"/>
      <c r="L131" s="66" t="s">
        <v>43</v>
      </c>
    </row>
    <row r="132" spans="1:12" ht="234" customHeight="1" x14ac:dyDescent="0.2">
      <c r="A132" s="932"/>
      <c r="B132" s="961"/>
      <c r="C132" s="61" t="s">
        <v>496</v>
      </c>
      <c r="D132" s="65" t="s">
        <v>10</v>
      </c>
      <c r="E132" s="451" t="s">
        <v>497</v>
      </c>
      <c r="F132" s="349" t="s">
        <v>30</v>
      </c>
      <c r="G132" s="65"/>
      <c r="H132" s="65"/>
      <c r="I132" s="65"/>
      <c r="J132" s="65"/>
      <c r="K132" s="65"/>
      <c r="L132" s="66" t="s">
        <v>44</v>
      </c>
    </row>
    <row r="133" spans="1:12" ht="228.75" customHeight="1" x14ac:dyDescent="0.2">
      <c r="A133" s="932"/>
      <c r="B133" s="61" t="s">
        <v>162</v>
      </c>
      <c r="C133" s="61" t="s">
        <v>163</v>
      </c>
      <c r="D133" s="65" t="s">
        <v>10</v>
      </c>
      <c r="E133" s="451" t="s">
        <v>499</v>
      </c>
      <c r="F133" s="349" t="s">
        <v>30</v>
      </c>
      <c r="G133" s="65"/>
      <c r="H133" s="65"/>
      <c r="I133" s="65"/>
      <c r="J133" s="65"/>
      <c r="K133" s="65"/>
      <c r="L133" s="66" t="s">
        <v>45</v>
      </c>
    </row>
    <row r="134" spans="1:12" ht="288.75" customHeight="1" x14ac:dyDescent="0.2">
      <c r="A134" s="932"/>
      <c r="B134" s="961" t="s">
        <v>164</v>
      </c>
      <c r="C134" s="61" t="s">
        <v>165</v>
      </c>
      <c r="D134" s="65" t="s">
        <v>10</v>
      </c>
      <c r="E134" s="451" t="s">
        <v>500</v>
      </c>
      <c r="F134" s="349" t="s">
        <v>30</v>
      </c>
      <c r="G134" s="65"/>
      <c r="H134" s="65"/>
      <c r="I134" s="65"/>
      <c r="J134" s="65"/>
      <c r="K134" s="65"/>
      <c r="L134" s="66" t="s">
        <v>46</v>
      </c>
    </row>
    <row r="135" spans="1:12" ht="409.5" customHeight="1" x14ac:dyDescent="0.2">
      <c r="A135" s="932"/>
      <c r="B135" s="961"/>
      <c r="C135" s="949" t="s">
        <v>510</v>
      </c>
      <c r="D135" s="931" t="s">
        <v>10</v>
      </c>
      <c r="E135" s="931" t="s">
        <v>501</v>
      </c>
      <c r="F135" s="1010" t="s">
        <v>30</v>
      </c>
      <c r="G135" s="931"/>
      <c r="H135" s="931"/>
      <c r="I135" s="931"/>
      <c r="J135" s="931"/>
      <c r="K135" s="931"/>
      <c r="L135" s="1002" t="s">
        <v>47</v>
      </c>
    </row>
    <row r="136" spans="1:12" ht="318" customHeight="1" x14ac:dyDescent="0.2">
      <c r="A136" s="932"/>
      <c r="B136" s="961"/>
      <c r="C136" s="950"/>
      <c r="D136" s="979"/>
      <c r="E136" s="979"/>
      <c r="F136" s="1011"/>
      <c r="G136" s="979"/>
      <c r="H136" s="979"/>
      <c r="I136" s="979"/>
      <c r="J136" s="979"/>
      <c r="K136" s="979"/>
      <c r="L136" s="1004"/>
    </row>
    <row r="137" spans="1:12" ht="185.25" customHeight="1" x14ac:dyDescent="0.2">
      <c r="A137" s="932"/>
      <c r="B137" s="961"/>
      <c r="C137" s="61" t="s">
        <v>166</v>
      </c>
      <c r="D137" s="65" t="s">
        <v>10</v>
      </c>
      <c r="E137" s="451" t="s">
        <v>502</v>
      </c>
      <c r="F137" s="349" t="s">
        <v>30</v>
      </c>
      <c r="G137" s="65"/>
      <c r="H137" s="65"/>
      <c r="I137" s="65"/>
      <c r="J137" s="65"/>
      <c r="K137" s="65"/>
      <c r="L137" s="66" t="s">
        <v>48</v>
      </c>
    </row>
    <row r="138" spans="1:12" ht="370.5" customHeight="1" x14ac:dyDescent="0.2">
      <c r="A138" s="932"/>
      <c r="B138" s="961"/>
      <c r="C138" s="61" t="s">
        <v>230</v>
      </c>
      <c r="D138" s="65" t="s">
        <v>10</v>
      </c>
      <c r="E138" s="451" t="s">
        <v>503</v>
      </c>
      <c r="F138" s="349" t="s">
        <v>30</v>
      </c>
      <c r="G138" s="65"/>
      <c r="H138" s="65"/>
      <c r="I138" s="65"/>
      <c r="J138" s="65"/>
      <c r="K138" s="65"/>
      <c r="L138" s="66" t="s">
        <v>49</v>
      </c>
    </row>
    <row r="139" spans="1:12" ht="204" customHeight="1" x14ac:dyDescent="0.2">
      <c r="A139" s="932"/>
      <c r="B139" s="961"/>
      <c r="C139" s="61" t="s">
        <v>167</v>
      </c>
      <c r="D139" s="65" t="s">
        <v>10</v>
      </c>
      <c r="E139" s="451" t="s">
        <v>502</v>
      </c>
      <c r="F139" s="349" t="s">
        <v>30</v>
      </c>
      <c r="G139" s="65"/>
      <c r="H139" s="65"/>
      <c r="I139" s="65"/>
      <c r="J139" s="65"/>
      <c r="K139" s="65"/>
      <c r="L139" s="66" t="s">
        <v>50</v>
      </c>
    </row>
    <row r="140" spans="1:12" ht="252.75" customHeight="1" x14ac:dyDescent="0.2">
      <c r="A140" s="932"/>
      <c r="B140" s="961"/>
      <c r="C140" s="61" t="s">
        <v>168</v>
      </c>
      <c r="D140" s="65" t="s">
        <v>10</v>
      </c>
      <c r="E140" s="451" t="s">
        <v>498</v>
      </c>
      <c r="F140" s="349" t="s">
        <v>30</v>
      </c>
      <c r="G140" s="65"/>
      <c r="H140" s="65"/>
      <c r="I140" s="65"/>
      <c r="J140" s="65"/>
      <c r="K140" s="65"/>
      <c r="L140" s="66" t="s">
        <v>51</v>
      </c>
    </row>
    <row r="141" spans="1:12" ht="409.6" customHeight="1" x14ac:dyDescent="0.2">
      <c r="A141" s="932"/>
      <c r="B141" s="961" t="s">
        <v>169</v>
      </c>
      <c r="C141" s="1012" t="s">
        <v>170</v>
      </c>
      <c r="D141" s="931" t="s">
        <v>10</v>
      </c>
      <c r="E141" s="931" t="s">
        <v>504</v>
      </c>
      <c r="F141" s="1010" t="s">
        <v>30</v>
      </c>
      <c r="G141" s="931"/>
      <c r="H141" s="931"/>
      <c r="I141" s="931"/>
      <c r="J141" s="931"/>
      <c r="K141" s="931"/>
      <c r="L141" s="1002" t="s">
        <v>52</v>
      </c>
    </row>
    <row r="142" spans="1:12" ht="39.75" customHeight="1" x14ac:dyDescent="0.2">
      <c r="A142" s="932"/>
      <c r="B142" s="961"/>
      <c r="C142" s="1013"/>
      <c r="D142" s="979"/>
      <c r="E142" s="979"/>
      <c r="F142" s="1011"/>
      <c r="G142" s="979"/>
      <c r="H142" s="979"/>
      <c r="I142" s="979"/>
      <c r="J142" s="979"/>
      <c r="K142" s="979"/>
      <c r="L142" s="1004"/>
    </row>
    <row r="143" spans="1:12" ht="391.5" customHeight="1" x14ac:dyDescent="0.2">
      <c r="A143" s="932"/>
      <c r="B143" s="961"/>
      <c r="C143" s="61" t="s">
        <v>171</v>
      </c>
      <c r="D143" s="65" t="s">
        <v>10</v>
      </c>
      <c r="E143" s="451" t="s">
        <v>505</v>
      </c>
      <c r="F143" s="349" t="s">
        <v>30</v>
      </c>
      <c r="G143" s="65"/>
      <c r="H143" s="65"/>
      <c r="I143" s="65"/>
      <c r="J143" s="65"/>
      <c r="K143" s="65"/>
      <c r="L143" s="66" t="s">
        <v>53</v>
      </c>
    </row>
    <row r="144" spans="1:12" ht="177" customHeight="1" x14ac:dyDescent="0.2">
      <c r="A144" s="932"/>
      <c r="B144" s="961"/>
      <c r="C144" s="61" t="s">
        <v>172</v>
      </c>
      <c r="D144" s="65" t="s">
        <v>10</v>
      </c>
      <c r="E144" s="451" t="s">
        <v>498</v>
      </c>
      <c r="F144" s="349" t="s">
        <v>30</v>
      </c>
      <c r="G144" s="65"/>
      <c r="H144" s="65"/>
      <c r="I144" s="65"/>
      <c r="J144" s="65"/>
      <c r="K144" s="65"/>
      <c r="L144" s="66" t="s">
        <v>54</v>
      </c>
    </row>
    <row r="145" spans="1:14" ht="259.5" customHeight="1" x14ac:dyDescent="0.2">
      <c r="A145" s="932"/>
      <c r="B145" s="961" t="s">
        <v>173</v>
      </c>
      <c r="C145" s="61" t="s">
        <v>511</v>
      </c>
      <c r="D145" s="65" t="s">
        <v>10</v>
      </c>
      <c r="E145" s="451" t="s">
        <v>536</v>
      </c>
      <c r="F145" s="349" t="s">
        <v>30</v>
      </c>
      <c r="G145" s="65"/>
      <c r="H145" s="65"/>
      <c r="I145" s="65"/>
      <c r="J145" s="65"/>
      <c r="K145" s="65"/>
      <c r="L145" s="66" t="s">
        <v>55</v>
      </c>
    </row>
    <row r="146" spans="1:14" ht="285" customHeight="1" x14ac:dyDescent="0.2">
      <c r="A146" s="932"/>
      <c r="B146" s="961"/>
      <c r="C146" s="61" t="s">
        <v>174</v>
      </c>
      <c r="D146" s="65" t="s">
        <v>10</v>
      </c>
      <c r="E146" s="451" t="s">
        <v>517</v>
      </c>
      <c r="F146" s="349" t="s">
        <v>30</v>
      </c>
      <c r="G146" s="65"/>
      <c r="H146" s="65"/>
      <c r="I146" s="65"/>
      <c r="J146" s="65"/>
      <c r="K146" s="65"/>
      <c r="L146" s="256" t="s">
        <v>56</v>
      </c>
    </row>
    <row r="147" spans="1:14" ht="201.75" customHeight="1" x14ac:dyDescent="0.2">
      <c r="A147" s="932"/>
      <c r="B147" s="961" t="s">
        <v>175</v>
      </c>
      <c r="C147" s="61" t="s">
        <v>176</v>
      </c>
      <c r="D147" s="65" t="s">
        <v>10</v>
      </c>
      <c r="E147" s="451" t="s">
        <v>500</v>
      </c>
      <c r="F147" s="349" t="s">
        <v>30</v>
      </c>
      <c r="G147" s="65"/>
      <c r="H147" s="65"/>
      <c r="I147" s="65"/>
      <c r="J147" s="65"/>
      <c r="K147" s="65"/>
      <c r="L147" s="66" t="s">
        <v>57</v>
      </c>
    </row>
    <row r="148" spans="1:14" ht="201" customHeight="1" x14ac:dyDescent="0.2">
      <c r="A148" s="932"/>
      <c r="B148" s="961"/>
      <c r="C148" s="61" t="s">
        <v>177</v>
      </c>
      <c r="D148" s="65" t="s">
        <v>10</v>
      </c>
      <c r="E148" s="451" t="s">
        <v>506</v>
      </c>
      <c r="F148" s="349" t="s">
        <v>30</v>
      </c>
      <c r="G148" s="65"/>
      <c r="H148" s="65"/>
      <c r="I148" s="65"/>
      <c r="J148" s="65"/>
      <c r="K148" s="65"/>
      <c r="L148" s="66" t="s">
        <v>58</v>
      </c>
    </row>
    <row r="149" spans="1:14" ht="168" customHeight="1" x14ac:dyDescent="0.2">
      <c r="A149" s="932"/>
      <c r="B149" s="961"/>
      <c r="C149" s="61" t="s">
        <v>178</v>
      </c>
      <c r="D149" s="65" t="s">
        <v>10</v>
      </c>
      <c r="E149" s="451" t="s">
        <v>507</v>
      </c>
      <c r="F149" s="349" t="s">
        <v>30</v>
      </c>
      <c r="G149" s="65"/>
      <c r="H149" s="65"/>
      <c r="I149" s="65"/>
      <c r="J149" s="65"/>
      <c r="K149" s="65"/>
      <c r="L149" s="66" t="s">
        <v>59</v>
      </c>
    </row>
    <row r="150" spans="1:14" ht="198" customHeight="1" x14ac:dyDescent="0.2">
      <c r="A150" s="932"/>
      <c r="B150" s="961"/>
      <c r="C150" s="61" t="s">
        <v>400</v>
      </c>
      <c r="D150" s="65" t="s">
        <v>10</v>
      </c>
      <c r="E150" s="451" t="s">
        <v>506</v>
      </c>
      <c r="F150" s="349" t="s">
        <v>30</v>
      </c>
      <c r="G150" s="65"/>
      <c r="H150" s="65"/>
      <c r="I150" s="65"/>
      <c r="J150" s="65"/>
      <c r="K150" s="65"/>
      <c r="L150" s="66" t="s">
        <v>60</v>
      </c>
    </row>
    <row r="151" spans="1:14" ht="351" customHeight="1" x14ac:dyDescent="0.2">
      <c r="A151" s="932"/>
      <c r="B151" s="61" t="s">
        <v>398</v>
      </c>
      <c r="C151" s="61" t="s">
        <v>179</v>
      </c>
      <c r="D151" s="65" t="s">
        <v>10</v>
      </c>
      <c r="E151" s="451" t="s">
        <v>508</v>
      </c>
      <c r="F151" s="349" t="s">
        <v>30</v>
      </c>
      <c r="G151" s="65"/>
      <c r="H151" s="65"/>
      <c r="I151" s="65"/>
      <c r="J151" s="65"/>
      <c r="K151" s="65"/>
      <c r="L151" s="66" t="s">
        <v>61</v>
      </c>
    </row>
    <row r="152" spans="1:14" ht="387" customHeight="1" x14ac:dyDescent="0.2">
      <c r="A152" s="932"/>
      <c r="B152" s="61" t="s">
        <v>256</v>
      </c>
      <c r="C152" s="61" t="s">
        <v>382</v>
      </c>
      <c r="D152" s="65" t="s">
        <v>10</v>
      </c>
      <c r="E152" s="256" t="s">
        <v>509</v>
      </c>
      <c r="F152" s="120" t="s">
        <v>360</v>
      </c>
      <c r="G152" s="92">
        <v>135.6</v>
      </c>
      <c r="H152" s="92">
        <v>23.8</v>
      </c>
      <c r="I152" s="92">
        <v>27.6</v>
      </c>
      <c r="J152" s="92">
        <v>25.5</v>
      </c>
      <c r="K152" s="92">
        <v>25.5</v>
      </c>
      <c r="L152" s="66" t="s">
        <v>383</v>
      </c>
    </row>
    <row r="153" spans="1:14" ht="409.6" customHeight="1" x14ac:dyDescent="0.2">
      <c r="A153" s="932"/>
      <c r="B153" s="931" t="s">
        <v>180</v>
      </c>
      <c r="C153" s="949" t="s">
        <v>181</v>
      </c>
      <c r="D153" s="931" t="s">
        <v>10</v>
      </c>
      <c r="E153" s="931" t="s">
        <v>6</v>
      </c>
      <c r="F153" s="931" t="s">
        <v>30</v>
      </c>
      <c r="G153" s="931"/>
      <c r="H153" s="931"/>
      <c r="I153" s="931"/>
      <c r="J153" s="931"/>
      <c r="K153" s="931"/>
      <c r="L153" s="931" t="s">
        <v>62</v>
      </c>
    </row>
    <row r="154" spans="1:14" ht="71.25" customHeight="1" x14ac:dyDescent="0.2">
      <c r="A154" s="932"/>
      <c r="B154" s="979"/>
      <c r="C154" s="950"/>
      <c r="D154" s="979"/>
      <c r="E154" s="979"/>
      <c r="F154" s="979"/>
      <c r="G154" s="979"/>
      <c r="H154" s="979"/>
      <c r="I154" s="979"/>
      <c r="J154" s="979"/>
      <c r="K154" s="979"/>
      <c r="L154" s="979"/>
    </row>
    <row r="155" spans="1:14" ht="181.5" customHeight="1" x14ac:dyDescent="0.2">
      <c r="A155" s="932"/>
      <c r="B155" s="61" t="s">
        <v>182</v>
      </c>
      <c r="C155" s="61" t="s">
        <v>183</v>
      </c>
      <c r="D155" s="65" t="s">
        <v>10</v>
      </c>
      <c r="E155" s="451" t="s">
        <v>298</v>
      </c>
      <c r="F155" s="349" t="s">
        <v>30</v>
      </c>
      <c r="G155" s="65"/>
      <c r="H155" s="65"/>
      <c r="I155" s="65"/>
      <c r="J155" s="65"/>
      <c r="K155" s="65"/>
      <c r="L155" s="66" t="s">
        <v>63</v>
      </c>
    </row>
    <row r="156" spans="1:14" ht="50.25" customHeight="1" x14ac:dyDescent="0.2">
      <c r="A156" s="979"/>
      <c r="B156" s="63" t="s">
        <v>25</v>
      </c>
      <c r="C156" s="61"/>
      <c r="D156" s="65"/>
      <c r="E156" s="61"/>
      <c r="F156" s="58"/>
      <c r="G156" s="54">
        <f>G155+G153+G152+G151+G150+G149+G148+G147+G146+G145+G144+G143+G141+G140+G139+G138+G137+G135+G134+G133+G132+G131+G130+G129</f>
        <v>135.6</v>
      </c>
      <c r="H156" s="54">
        <f t="shared" ref="H156:K156" si="8">H155+H153+H152+H151+H150+H149+H148+H147+H146+H145+H144+H143+H141+H140+H139+H138+H137+H135+H134+H133+H132+H131+H130+H129</f>
        <v>23.8</v>
      </c>
      <c r="I156" s="54">
        <f t="shared" si="8"/>
        <v>27.6</v>
      </c>
      <c r="J156" s="54">
        <f t="shared" si="8"/>
        <v>25.5</v>
      </c>
      <c r="K156" s="54">
        <f t="shared" si="8"/>
        <v>25.5</v>
      </c>
      <c r="L156" s="66"/>
      <c r="M156" s="386"/>
    </row>
    <row r="157" spans="1:14" ht="67.5" customHeight="1" x14ac:dyDescent="0.2">
      <c r="A157" s="998" t="s">
        <v>303</v>
      </c>
      <c r="B157" s="973"/>
      <c r="C157" s="973"/>
      <c r="D157" s="973"/>
      <c r="E157" s="973"/>
      <c r="F157" s="973"/>
      <c r="G157" s="973"/>
      <c r="H157" s="973"/>
      <c r="I157" s="973"/>
      <c r="J157" s="973"/>
      <c r="K157" s="973"/>
      <c r="L157" s="974"/>
    </row>
    <row r="158" spans="1:14" ht="312" customHeight="1" x14ac:dyDescent="0.2">
      <c r="A158" s="980" t="s">
        <v>238</v>
      </c>
      <c r="B158" s="61" t="s">
        <v>484</v>
      </c>
      <c r="C158" s="56" t="s">
        <v>441</v>
      </c>
      <c r="D158" s="65" t="s">
        <v>10</v>
      </c>
      <c r="E158" s="451" t="s">
        <v>6</v>
      </c>
      <c r="F158" s="313" t="s">
        <v>13</v>
      </c>
      <c r="G158" s="92">
        <v>160</v>
      </c>
      <c r="H158" s="92">
        <v>220</v>
      </c>
      <c r="I158" s="92">
        <v>240</v>
      </c>
      <c r="J158" s="92">
        <v>240</v>
      </c>
      <c r="K158" s="92">
        <v>240</v>
      </c>
      <c r="L158" s="49" t="s">
        <v>14</v>
      </c>
    </row>
    <row r="159" spans="1:14" ht="117" customHeight="1" x14ac:dyDescent="0.45">
      <c r="A159" s="980"/>
      <c r="B159" s="949" t="s">
        <v>184</v>
      </c>
      <c r="C159" s="999" t="s">
        <v>304</v>
      </c>
      <c r="D159" s="949" t="s">
        <v>10</v>
      </c>
      <c r="E159" s="1000" t="s">
        <v>518</v>
      </c>
      <c r="F159" s="316"/>
      <c r="G159" s="314">
        <f>G160+G161</f>
        <v>7626.1</v>
      </c>
      <c r="H159" s="92">
        <v>0</v>
      </c>
      <c r="I159" s="92">
        <v>0</v>
      </c>
      <c r="J159" s="92">
        <v>0</v>
      </c>
      <c r="K159" s="92">
        <v>0</v>
      </c>
      <c r="L159" s="1002" t="s">
        <v>64</v>
      </c>
      <c r="N159" s="414"/>
    </row>
    <row r="160" spans="1:14" ht="57.75" customHeight="1" x14ac:dyDescent="0.2">
      <c r="A160" s="980"/>
      <c r="B160" s="976"/>
      <c r="C160" s="994"/>
      <c r="D160" s="976"/>
      <c r="E160" s="993"/>
      <c r="F160" s="317" t="s">
        <v>420</v>
      </c>
      <c r="G160" s="318">
        <v>3509.5</v>
      </c>
      <c r="H160" s="319">
        <v>0</v>
      </c>
      <c r="I160" s="319">
        <v>0</v>
      </c>
      <c r="J160" s="319">
        <v>0</v>
      </c>
      <c r="K160" s="319">
        <v>0</v>
      </c>
      <c r="L160" s="1003"/>
    </row>
    <row r="161" spans="1:14" ht="87" customHeight="1" x14ac:dyDescent="0.2">
      <c r="A161" s="980"/>
      <c r="B161" s="950"/>
      <c r="C161" s="995"/>
      <c r="D161" s="950"/>
      <c r="E161" s="1001"/>
      <c r="F161" s="320" t="s">
        <v>421</v>
      </c>
      <c r="G161" s="318">
        <v>4116.6000000000004</v>
      </c>
      <c r="H161" s="319">
        <v>0</v>
      </c>
      <c r="I161" s="319">
        <v>0</v>
      </c>
      <c r="J161" s="319">
        <v>0</v>
      </c>
      <c r="K161" s="319">
        <v>0</v>
      </c>
      <c r="L161" s="1004"/>
    </row>
    <row r="162" spans="1:14" ht="45" customHeight="1" x14ac:dyDescent="0.2">
      <c r="A162" s="931"/>
      <c r="B162" s="305" t="s">
        <v>25</v>
      </c>
      <c r="C162" s="303"/>
      <c r="D162" s="302"/>
      <c r="E162" s="303"/>
      <c r="F162" s="315"/>
      <c r="G162" s="306">
        <f>G158+G159</f>
        <v>7786.1</v>
      </c>
      <c r="H162" s="306">
        <f t="shared" ref="H162:K162" si="9">H158+H159</f>
        <v>220</v>
      </c>
      <c r="I162" s="306">
        <f t="shared" si="9"/>
        <v>240</v>
      </c>
      <c r="J162" s="306">
        <f t="shared" si="9"/>
        <v>240</v>
      </c>
      <c r="K162" s="306">
        <f t="shared" si="9"/>
        <v>240</v>
      </c>
      <c r="L162" s="299"/>
      <c r="M162" s="385"/>
    </row>
    <row r="163" spans="1:14" ht="44.25" customHeight="1" x14ac:dyDescent="0.2">
      <c r="A163" s="296"/>
      <c r="B163" s="929" t="s">
        <v>231</v>
      </c>
      <c r="C163" s="929"/>
      <c r="D163" s="929"/>
      <c r="E163" s="929"/>
      <c r="F163" s="929"/>
      <c r="G163" s="929"/>
      <c r="H163" s="929"/>
      <c r="I163" s="929"/>
      <c r="J163" s="929"/>
      <c r="K163" s="929"/>
      <c r="L163" s="930"/>
    </row>
    <row r="164" spans="1:14" ht="342.75" customHeight="1" x14ac:dyDescent="0.2">
      <c r="A164" s="932" t="s">
        <v>232</v>
      </c>
      <c r="B164" s="994" t="s">
        <v>483</v>
      </c>
      <c r="C164" s="375" t="s">
        <v>480</v>
      </c>
      <c r="D164" s="307" t="s">
        <v>10</v>
      </c>
      <c r="E164" s="453" t="s">
        <v>6</v>
      </c>
      <c r="F164" s="288" t="s">
        <v>13</v>
      </c>
      <c r="G164" s="308">
        <v>284</v>
      </c>
      <c r="H164" s="309">
        <v>4727.8</v>
      </c>
      <c r="I164" s="309">
        <v>8445.6</v>
      </c>
      <c r="J164" s="309">
        <v>252</v>
      </c>
      <c r="K164" s="309">
        <v>252</v>
      </c>
      <c r="L164" s="996" t="s">
        <v>14</v>
      </c>
    </row>
    <row r="165" spans="1:14" ht="225.75" customHeight="1" x14ac:dyDescent="0.45">
      <c r="A165" s="932"/>
      <c r="B165" s="995"/>
      <c r="C165" s="93" t="s">
        <v>442</v>
      </c>
      <c r="D165" s="94" t="s">
        <v>10</v>
      </c>
      <c r="E165" s="461" t="s">
        <v>516</v>
      </c>
      <c r="F165" s="122" t="s">
        <v>66</v>
      </c>
      <c r="G165" s="55">
        <v>8272.2999999999993</v>
      </c>
      <c r="H165" s="51">
        <v>2521.1999999999998</v>
      </c>
      <c r="I165" s="51">
        <v>9286.2000000000007</v>
      </c>
      <c r="J165" s="51">
        <v>9750.5</v>
      </c>
      <c r="K165" s="51">
        <v>9750.5</v>
      </c>
      <c r="L165" s="997"/>
      <c r="N165" s="412"/>
    </row>
    <row r="166" spans="1:14" ht="104.25" customHeight="1" x14ac:dyDescent="0.45">
      <c r="A166" s="932"/>
      <c r="B166" s="949" t="s">
        <v>530</v>
      </c>
      <c r="C166" s="301" t="s">
        <v>286</v>
      </c>
      <c r="D166" s="300" t="s">
        <v>10</v>
      </c>
      <c r="E166" s="451" t="s">
        <v>228</v>
      </c>
      <c r="F166" s="349" t="s">
        <v>30</v>
      </c>
      <c r="G166" s="300"/>
      <c r="H166" s="300"/>
      <c r="I166" s="300"/>
      <c r="J166" s="300"/>
      <c r="K166" s="300"/>
      <c r="L166" s="949" t="s">
        <v>65</v>
      </c>
      <c r="N166" s="412"/>
    </row>
    <row r="167" spans="1:14" ht="207" customHeight="1" x14ac:dyDescent="0.45">
      <c r="A167" s="932"/>
      <c r="B167" s="976"/>
      <c r="C167" s="226" t="s">
        <v>287</v>
      </c>
      <c r="D167" s="302" t="s">
        <v>10</v>
      </c>
      <c r="E167" s="462" t="s">
        <v>512</v>
      </c>
      <c r="F167" s="310" t="s">
        <v>267</v>
      </c>
      <c r="G167" s="300"/>
      <c r="H167" s="300"/>
      <c r="I167" s="300"/>
      <c r="J167" s="300"/>
      <c r="K167" s="300"/>
      <c r="L167" s="950"/>
      <c r="N167" s="412"/>
    </row>
    <row r="168" spans="1:14" ht="298.5" customHeight="1" x14ac:dyDescent="0.45">
      <c r="A168" s="993"/>
      <c r="B168" s="976"/>
      <c r="C168" s="445" t="s">
        <v>472</v>
      </c>
      <c r="D168" s="443" t="s">
        <v>10</v>
      </c>
      <c r="E168" s="452" t="s">
        <v>516</v>
      </c>
      <c r="F168" s="444" t="s">
        <v>250</v>
      </c>
      <c r="G168" s="444">
        <v>1328.9</v>
      </c>
      <c r="H168" s="444"/>
      <c r="I168" s="444">
        <v>15303.6</v>
      </c>
      <c r="J168" s="444"/>
      <c r="K168" s="444"/>
      <c r="L168" s="446" t="s">
        <v>251</v>
      </c>
      <c r="N168" s="412"/>
    </row>
    <row r="169" spans="1:14" ht="409.5" customHeight="1" x14ac:dyDescent="0.45">
      <c r="A169" s="993"/>
      <c r="B169" s="976"/>
      <c r="C169" s="967" t="s">
        <v>513</v>
      </c>
      <c r="D169" s="900">
        <v>2023</v>
      </c>
      <c r="E169" s="900" t="s">
        <v>492</v>
      </c>
      <c r="F169" s="900" t="s">
        <v>13</v>
      </c>
      <c r="G169" s="900"/>
      <c r="H169" s="900"/>
      <c r="I169" s="900">
        <v>739.4</v>
      </c>
      <c r="J169" s="900"/>
      <c r="K169" s="900"/>
      <c r="L169" s="900" t="s">
        <v>14</v>
      </c>
      <c r="N169" s="412"/>
    </row>
    <row r="170" spans="1:14" ht="153" customHeight="1" x14ac:dyDescent="0.45">
      <c r="A170" s="993"/>
      <c r="B170" s="950"/>
      <c r="C170" s="967"/>
      <c r="D170" s="900"/>
      <c r="E170" s="900"/>
      <c r="F170" s="900"/>
      <c r="G170" s="900"/>
      <c r="H170" s="900"/>
      <c r="I170" s="900"/>
      <c r="J170" s="900"/>
      <c r="K170" s="900"/>
      <c r="L170" s="900"/>
      <c r="N170" s="412"/>
    </row>
    <row r="171" spans="1:14" ht="48.75" customHeight="1" x14ac:dyDescent="0.45">
      <c r="A171" s="993"/>
      <c r="B171" s="402" t="s">
        <v>25</v>
      </c>
      <c r="C171" s="403"/>
      <c r="D171" s="404"/>
      <c r="E171" s="405"/>
      <c r="F171" s="242"/>
      <c r="G171" s="406">
        <f>G167+G165+G164+G166+G169+G168</f>
        <v>9885.1999999999989</v>
      </c>
      <c r="H171" s="406">
        <f t="shared" ref="H171:K171" si="10">H167+H165+H164+H166+H169+H168</f>
        <v>7249</v>
      </c>
      <c r="I171" s="406">
        <f t="shared" si="10"/>
        <v>33774.800000000003</v>
      </c>
      <c r="J171" s="406">
        <f t="shared" si="10"/>
        <v>10002.5</v>
      </c>
      <c r="K171" s="406">
        <f t="shared" si="10"/>
        <v>10002.5</v>
      </c>
      <c r="L171" s="393"/>
      <c r="M171" s="383"/>
      <c r="N171" s="412"/>
    </row>
    <row r="172" spans="1:14" ht="93" customHeight="1" x14ac:dyDescent="0.45">
      <c r="A172" s="988" t="s">
        <v>533</v>
      </c>
      <c r="B172" s="988"/>
      <c r="C172" s="988"/>
      <c r="D172" s="988"/>
      <c r="E172" s="988"/>
      <c r="F172" s="988"/>
      <c r="G172" s="988"/>
      <c r="H172" s="988"/>
      <c r="I172" s="988"/>
      <c r="J172" s="988"/>
      <c r="K172" s="988"/>
      <c r="L172" s="988"/>
      <c r="N172" s="412"/>
    </row>
    <row r="173" spans="1:14" ht="403.5" customHeight="1" x14ac:dyDescent="0.2">
      <c r="A173" s="980" t="s">
        <v>239</v>
      </c>
      <c r="B173" s="961" t="s">
        <v>535</v>
      </c>
      <c r="C173" s="438" t="s">
        <v>288</v>
      </c>
      <c r="D173" s="256" t="s">
        <v>10</v>
      </c>
      <c r="E173" s="473" t="s">
        <v>557</v>
      </c>
      <c r="F173" s="349" t="s">
        <v>30</v>
      </c>
      <c r="G173" s="256"/>
      <c r="H173" s="256"/>
      <c r="I173" s="256"/>
      <c r="J173" s="256"/>
      <c r="K173" s="256"/>
      <c r="L173" s="439" t="s">
        <v>79</v>
      </c>
    </row>
    <row r="174" spans="1:14" ht="388.5" customHeight="1" x14ac:dyDescent="0.2">
      <c r="A174" s="980"/>
      <c r="B174" s="961"/>
      <c r="C174" s="438" t="s">
        <v>289</v>
      </c>
      <c r="D174" s="256" t="s">
        <v>10</v>
      </c>
      <c r="E174" s="473" t="s">
        <v>557</v>
      </c>
      <c r="F174" s="349" t="s">
        <v>30</v>
      </c>
      <c r="G174" s="256"/>
      <c r="H174" s="256"/>
      <c r="I174" s="256"/>
      <c r="J174" s="256"/>
      <c r="K174" s="256"/>
      <c r="L174" s="439" t="s">
        <v>80</v>
      </c>
    </row>
    <row r="175" spans="1:14" ht="159.75" customHeight="1" x14ac:dyDescent="0.2">
      <c r="A175" s="980"/>
      <c r="B175" s="961" t="s">
        <v>514</v>
      </c>
      <c r="C175" s="53" t="s">
        <v>470</v>
      </c>
      <c r="D175" s="325" t="s">
        <v>10</v>
      </c>
      <c r="E175" s="477" t="s">
        <v>555</v>
      </c>
      <c r="F175" s="41" t="s">
        <v>13</v>
      </c>
      <c r="G175" s="51">
        <v>215</v>
      </c>
      <c r="H175" s="51">
        <v>281.39999999999998</v>
      </c>
      <c r="I175" s="51">
        <v>296.3</v>
      </c>
      <c r="J175" s="51">
        <v>311.10000000000002</v>
      </c>
      <c r="K175" s="51">
        <v>311.10000000000002</v>
      </c>
      <c r="L175" s="989" t="s">
        <v>515</v>
      </c>
    </row>
    <row r="176" spans="1:14" ht="320.25" customHeight="1" x14ac:dyDescent="0.2">
      <c r="A176" s="980"/>
      <c r="B176" s="961"/>
      <c r="C176" s="53" t="s">
        <v>471</v>
      </c>
      <c r="D176" s="325" t="s">
        <v>10</v>
      </c>
      <c r="E176" s="471" t="s">
        <v>555</v>
      </c>
      <c r="F176" s="41" t="s">
        <v>13</v>
      </c>
      <c r="G176" s="51">
        <v>326.8</v>
      </c>
      <c r="H176" s="51">
        <v>979</v>
      </c>
      <c r="I176" s="51">
        <v>1027</v>
      </c>
      <c r="J176" s="51">
        <v>439.5</v>
      </c>
      <c r="K176" s="51">
        <v>439.5</v>
      </c>
      <c r="L176" s="989"/>
    </row>
    <row r="177" spans="1:14" ht="352.5" customHeight="1" x14ac:dyDescent="0.2">
      <c r="A177" s="980"/>
      <c r="B177" s="961" t="s">
        <v>185</v>
      </c>
      <c r="C177" s="396" t="s">
        <v>186</v>
      </c>
      <c r="D177" s="398" t="s">
        <v>10</v>
      </c>
      <c r="E177" s="473" t="s">
        <v>556</v>
      </c>
      <c r="F177" s="349" t="s">
        <v>30</v>
      </c>
      <c r="G177" s="398"/>
      <c r="H177" s="398"/>
      <c r="I177" s="398"/>
      <c r="J177" s="398"/>
      <c r="K177" s="398"/>
      <c r="L177" s="401" t="s">
        <v>81</v>
      </c>
    </row>
    <row r="178" spans="1:14" ht="399.75" customHeight="1" x14ac:dyDescent="0.2">
      <c r="A178" s="980"/>
      <c r="B178" s="961"/>
      <c r="C178" s="396" t="s">
        <v>187</v>
      </c>
      <c r="D178" s="398" t="s">
        <v>10</v>
      </c>
      <c r="E178" s="479" t="s">
        <v>558</v>
      </c>
      <c r="F178" s="256" t="s">
        <v>30</v>
      </c>
      <c r="G178" s="398"/>
      <c r="H178" s="398"/>
      <c r="I178" s="398"/>
      <c r="J178" s="398"/>
      <c r="K178" s="398"/>
      <c r="L178" s="401" t="s">
        <v>82</v>
      </c>
    </row>
    <row r="179" spans="1:14" ht="261" customHeight="1" x14ac:dyDescent="0.2">
      <c r="A179" s="980"/>
      <c r="B179" s="961"/>
      <c r="C179" s="396" t="s">
        <v>188</v>
      </c>
      <c r="D179" s="398" t="s">
        <v>10</v>
      </c>
      <c r="E179" s="480" t="s">
        <v>559</v>
      </c>
      <c r="F179" s="256" t="s">
        <v>30</v>
      </c>
      <c r="G179" s="398"/>
      <c r="H179" s="398"/>
      <c r="I179" s="398"/>
      <c r="J179" s="398"/>
      <c r="K179" s="398"/>
      <c r="L179" s="401" t="s">
        <v>83</v>
      </c>
    </row>
    <row r="180" spans="1:14" ht="255" customHeight="1" x14ac:dyDescent="0.2">
      <c r="A180" s="980"/>
      <c r="B180" s="396" t="s">
        <v>189</v>
      </c>
      <c r="C180" s="418" t="s">
        <v>490</v>
      </c>
      <c r="D180" s="416" t="s">
        <v>10</v>
      </c>
      <c r="E180" s="231" t="s">
        <v>554</v>
      </c>
      <c r="F180" s="416" t="s">
        <v>13</v>
      </c>
      <c r="G180" s="416">
        <v>682.8</v>
      </c>
      <c r="H180" s="416">
        <v>725.2</v>
      </c>
      <c r="I180" s="416">
        <v>3638.9</v>
      </c>
      <c r="J180" s="416">
        <v>801.8</v>
      </c>
      <c r="K180" s="416">
        <v>801.8</v>
      </c>
      <c r="L180" s="417" t="s">
        <v>491</v>
      </c>
    </row>
    <row r="181" spans="1:14" ht="230.25" customHeight="1" x14ac:dyDescent="0.2">
      <c r="A181" s="980"/>
      <c r="B181" s="396" t="s">
        <v>190</v>
      </c>
      <c r="C181" s="396" t="s">
        <v>191</v>
      </c>
      <c r="D181" s="398" t="s">
        <v>10</v>
      </c>
      <c r="E181" s="472" t="s">
        <v>560</v>
      </c>
      <c r="F181" s="398" t="s">
        <v>33</v>
      </c>
      <c r="G181" s="398"/>
      <c r="H181" s="398"/>
      <c r="I181" s="398"/>
      <c r="J181" s="398"/>
      <c r="K181" s="398"/>
      <c r="L181" s="401" t="s">
        <v>84</v>
      </c>
    </row>
    <row r="182" spans="1:14" ht="314.25" customHeight="1" x14ac:dyDescent="0.2">
      <c r="A182" s="980"/>
      <c r="B182" s="961" t="s">
        <v>192</v>
      </c>
      <c r="C182" s="396" t="s">
        <v>193</v>
      </c>
      <c r="D182" s="398" t="s">
        <v>10</v>
      </c>
      <c r="E182" s="472" t="s">
        <v>561</v>
      </c>
      <c r="F182" s="398" t="s">
        <v>33</v>
      </c>
      <c r="G182" s="398"/>
      <c r="H182" s="398"/>
      <c r="I182" s="398"/>
      <c r="J182" s="398"/>
      <c r="K182" s="398"/>
      <c r="L182" s="401" t="s">
        <v>85</v>
      </c>
    </row>
    <row r="183" spans="1:14" ht="320.25" customHeight="1" x14ac:dyDescent="0.45">
      <c r="A183" s="980"/>
      <c r="B183" s="961"/>
      <c r="C183" s="400" t="s">
        <v>252</v>
      </c>
      <c r="D183" s="398" t="s">
        <v>10</v>
      </c>
      <c r="E183" s="482" t="s">
        <v>554</v>
      </c>
      <c r="F183" s="394" t="s">
        <v>250</v>
      </c>
      <c r="G183" s="394">
        <v>9004.6</v>
      </c>
      <c r="H183" s="394"/>
      <c r="I183" s="158">
        <v>53651</v>
      </c>
      <c r="J183" s="394"/>
      <c r="K183" s="394"/>
      <c r="L183" s="419" t="s">
        <v>246</v>
      </c>
      <c r="N183" s="413"/>
    </row>
    <row r="184" spans="1:14" ht="323.25" customHeight="1" x14ac:dyDescent="0.45">
      <c r="A184" s="980"/>
      <c r="B184" s="961"/>
      <c r="C184" s="400" t="s">
        <v>473</v>
      </c>
      <c r="D184" s="398" t="s">
        <v>10</v>
      </c>
      <c r="E184" s="482" t="s">
        <v>554</v>
      </c>
      <c r="F184" s="131" t="s">
        <v>250</v>
      </c>
      <c r="G184" s="394">
        <v>3711.9</v>
      </c>
      <c r="H184" s="394"/>
      <c r="I184" s="469">
        <v>16914.3</v>
      </c>
      <c r="J184" s="394"/>
      <c r="K184" s="394"/>
      <c r="L184" s="151" t="s">
        <v>248</v>
      </c>
      <c r="N184" s="413"/>
    </row>
    <row r="185" spans="1:14" ht="298.5" customHeight="1" x14ac:dyDescent="0.2">
      <c r="A185" s="980"/>
      <c r="B185" s="961"/>
      <c r="C185" s="400" t="s">
        <v>493</v>
      </c>
      <c r="D185" s="398" t="s">
        <v>488</v>
      </c>
      <c r="E185" s="482" t="s">
        <v>516</v>
      </c>
      <c r="F185" s="131" t="s">
        <v>548</v>
      </c>
      <c r="G185" s="394"/>
      <c r="H185" s="391">
        <v>100000</v>
      </c>
      <c r="I185" s="391">
        <v>251200</v>
      </c>
      <c r="J185" s="394"/>
      <c r="K185" s="394"/>
      <c r="L185" s="395" t="s">
        <v>487</v>
      </c>
    </row>
    <row r="186" spans="1:14" ht="374.25" customHeight="1" x14ac:dyDescent="0.2">
      <c r="A186" s="980"/>
      <c r="B186" s="396" t="s">
        <v>294</v>
      </c>
      <c r="C186" s="396" t="s">
        <v>194</v>
      </c>
      <c r="D186" s="398" t="s">
        <v>10</v>
      </c>
      <c r="E186" s="477" t="s">
        <v>562</v>
      </c>
      <c r="F186" s="398" t="s">
        <v>33</v>
      </c>
      <c r="G186" s="398"/>
      <c r="H186" s="398"/>
      <c r="I186" s="398"/>
      <c r="J186" s="398"/>
      <c r="K186" s="398"/>
      <c r="L186" s="915" t="s">
        <v>67</v>
      </c>
    </row>
    <row r="187" spans="1:14" ht="312" customHeight="1" x14ac:dyDescent="0.2">
      <c r="A187" s="980"/>
      <c r="B187" s="396"/>
      <c r="C187" s="396" t="s">
        <v>195</v>
      </c>
      <c r="D187" s="398" t="s">
        <v>10</v>
      </c>
      <c r="E187" s="231" t="s">
        <v>562</v>
      </c>
      <c r="F187" s="398" t="s">
        <v>33</v>
      </c>
      <c r="G187" s="398"/>
      <c r="H187" s="398"/>
      <c r="I187" s="398"/>
      <c r="J187" s="398"/>
      <c r="K187" s="398"/>
      <c r="L187" s="915"/>
    </row>
    <row r="188" spans="1:14" ht="343.5" customHeight="1" x14ac:dyDescent="0.2">
      <c r="A188" s="980"/>
      <c r="B188" s="396"/>
      <c r="C188" s="396" t="s">
        <v>537</v>
      </c>
      <c r="D188" s="398" t="s">
        <v>10</v>
      </c>
      <c r="E188" s="533" t="s">
        <v>562</v>
      </c>
      <c r="F188" s="398" t="s">
        <v>33</v>
      </c>
      <c r="G188" s="398"/>
      <c r="H188" s="398"/>
      <c r="I188" s="398"/>
      <c r="J188" s="398"/>
      <c r="K188" s="398"/>
      <c r="L188" s="915"/>
    </row>
    <row r="189" spans="1:14" ht="241.5" customHeight="1" x14ac:dyDescent="0.2">
      <c r="A189" s="980"/>
      <c r="B189" s="396"/>
      <c r="C189" s="392" t="s">
        <v>301</v>
      </c>
      <c r="D189" s="398" t="s">
        <v>10</v>
      </c>
      <c r="E189" s="480" t="s">
        <v>554</v>
      </c>
      <c r="F189" s="398" t="s">
        <v>13</v>
      </c>
      <c r="G189" s="92">
        <v>556.9</v>
      </c>
      <c r="H189" s="92">
        <v>718.5</v>
      </c>
      <c r="I189" s="92">
        <v>756.6</v>
      </c>
      <c r="J189" s="92">
        <v>794.4</v>
      </c>
      <c r="K189" s="92">
        <v>794.4</v>
      </c>
      <c r="L189" s="401" t="s">
        <v>87</v>
      </c>
    </row>
    <row r="190" spans="1:14" ht="261" customHeight="1" x14ac:dyDescent="0.45">
      <c r="A190" s="980"/>
      <c r="B190" s="396"/>
      <c r="C190" s="396" t="s">
        <v>290</v>
      </c>
      <c r="D190" s="398" t="s">
        <v>10</v>
      </c>
      <c r="E190" s="481" t="s">
        <v>554</v>
      </c>
      <c r="F190" s="120" t="s">
        <v>66</v>
      </c>
      <c r="G190" s="92">
        <v>881.9</v>
      </c>
      <c r="H190" s="92">
        <v>955.9</v>
      </c>
      <c r="I190" s="92">
        <v>1006.6</v>
      </c>
      <c r="J190" s="92">
        <v>1056.9000000000001</v>
      </c>
      <c r="K190" s="92">
        <v>1056.9000000000001</v>
      </c>
      <c r="L190" s="401" t="s">
        <v>291</v>
      </c>
      <c r="N190" s="414"/>
    </row>
    <row r="191" spans="1:14" ht="245.25" customHeight="1" x14ac:dyDescent="0.2">
      <c r="A191" s="980"/>
      <c r="B191" s="67" t="s">
        <v>196</v>
      </c>
      <c r="C191" s="534" t="s">
        <v>292</v>
      </c>
      <c r="D191" s="398" t="s">
        <v>10</v>
      </c>
      <c r="E191" s="478" t="s">
        <v>563</v>
      </c>
      <c r="F191" s="401" t="s">
        <v>33</v>
      </c>
      <c r="G191" s="398"/>
      <c r="H191" s="398"/>
      <c r="I191" s="398"/>
      <c r="J191" s="398"/>
      <c r="K191" s="398"/>
      <c r="L191" s="401" t="s">
        <v>86</v>
      </c>
    </row>
    <row r="192" spans="1:14" ht="393" customHeight="1" x14ac:dyDescent="0.2">
      <c r="A192" s="980"/>
      <c r="B192" s="67"/>
      <c r="C192" s="396" t="s">
        <v>293</v>
      </c>
      <c r="D192" s="398" t="s">
        <v>10</v>
      </c>
      <c r="E192" s="472" t="s">
        <v>564</v>
      </c>
      <c r="F192" s="349" t="s">
        <v>30</v>
      </c>
      <c r="G192" s="398"/>
      <c r="H192" s="398"/>
      <c r="I192" s="398"/>
      <c r="J192" s="398"/>
      <c r="K192" s="398"/>
      <c r="L192" s="401" t="s">
        <v>86</v>
      </c>
    </row>
    <row r="193" spans="1:14" ht="228" customHeight="1" x14ac:dyDescent="0.2">
      <c r="A193" s="980"/>
      <c r="B193" s="67"/>
      <c r="C193" s="396" t="s">
        <v>229</v>
      </c>
      <c r="D193" s="398" t="s">
        <v>10</v>
      </c>
      <c r="E193" s="471" t="s">
        <v>564</v>
      </c>
      <c r="F193" s="401" t="s">
        <v>33</v>
      </c>
      <c r="G193" s="398"/>
      <c r="H193" s="398"/>
      <c r="I193" s="398"/>
      <c r="J193" s="398"/>
      <c r="K193" s="398"/>
      <c r="L193" s="401" t="s">
        <v>88</v>
      </c>
    </row>
    <row r="194" spans="1:14" ht="200.25" customHeight="1" x14ac:dyDescent="0.2">
      <c r="A194" s="980"/>
      <c r="B194" s="961" t="s">
        <v>295</v>
      </c>
      <c r="C194" s="396" t="s">
        <v>197</v>
      </c>
      <c r="D194" s="398" t="s">
        <v>10</v>
      </c>
      <c r="E194" s="471" t="s">
        <v>565</v>
      </c>
      <c r="F194" s="401" t="s">
        <v>33</v>
      </c>
      <c r="G194" s="398"/>
      <c r="H194" s="398"/>
      <c r="I194" s="398"/>
      <c r="J194" s="398"/>
      <c r="K194" s="398"/>
      <c r="L194" s="401" t="s">
        <v>70</v>
      </c>
    </row>
    <row r="195" spans="1:14" ht="150" customHeight="1" x14ac:dyDescent="0.2">
      <c r="A195" s="980"/>
      <c r="B195" s="961"/>
      <c r="C195" s="67" t="s">
        <v>198</v>
      </c>
      <c r="D195" s="398" t="s">
        <v>10</v>
      </c>
      <c r="E195" s="471" t="s">
        <v>565</v>
      </c>
      <c r="F195" s="401" t="s">
        <v>33</v>
      </c>
      <c r="G195" s="398"/>
      <c r="H195" s="398"/>
      <c r="I195" s="398"/>
      <c r="J195" s="398"/>
      <c r="K195" s="398"/>
      <c r="L195" s="401" t="s">
        <v>70</v>
      </c>
    </row>
    <row r="196" spans="1:14" ht="200.25" customHeight="1" x14ac:dyDescent="0.2">
      <c r="A196" s="980"/>
      <c r="B196" s="961"/>
      <c r="C196" s="67" t="s">
        <v>199</v>
      </c>
      <c r="D196" s="398" t="s">
        <v>10</v>
      </c>
      <c r="E196" s="471" t="s">
        <v>565</v>
      </c>
      <c r="F196" s="401" t="s">
        <v>33</v>
      </c>
      <c r="G196" s="398"/>
      <c r="H196" s="398"/>
      <c r="I196" s="398"/>
      <c r="J196" s="398"/>
      <c r="K196" s="398"/>
      <c r="L196" s="401" t="s">
        <v>71</v>
      </c>
    </row>
    <row r="197" spans="1:14" ht="270" customHeight="1" x14ac:dyDescent="0.2">
      <c r="A197" s="980"/>
      <c r="B197" s="961"/>
      <c r="C197" s="396" t="s">
        <v>200</v>
      </c>
      <c r="D197" s="398" t="s">
        <v>10</v>
      </c>
      <c r="E197" s="471" t="s">
        <v>565</v>
      </c>
      <c r="F197" s="401" t="s">
        <v>33</v>
      </c>
      <c r="G197" s="398"/>
      <c r="H197" s="398"/>
      <c r="I197" s="398"/>
      <c r="J197" s="398"/>
      <c r="K197" s="398"/>
      <c r="L197" s="401" t="s">
        <v>70</v>
      </c>
    </row>
    <row r="198" spans="1:14" ht="149.25" customHeight="1" x14ac:dyDescent="0.2">
      <c r="A198" s="980"/>
      <c r="B198" s="961"/>
      <c r="C198" s="396" t="s">
        <v>201</v>
      </c>
      <c r="D198" s="398" t="s">
        <v>10</v>
      </c>
      <c r="E198" s="471" t="s">
        <v>565</v>
      </c>
      <c r="F198" s="401" t="s">
        <v>33</v>
      </c>
      <c r="G198" s="398"/>
      <c r="H198" s="398"/>
      <c r="I198" s="398"/>
      <c r="J198" s="398"/>
      <c r="K198" s="398"/>
      <c r="L198" s="401" t="s">
        <v>70</v>
      </c>
    </row>
    <row r="199" spans="1:14" ht="321" customHeight="1" x14ac:dyDescent="0.2">
      <c r="A199" s="980"/>
      <c r="B199" s="396" t="s">
        <v>202</v>
      </c>
      <c r="C199" s="428" t="s">
        <v>203</v>
      </c>
      <c r="D199" s="398" t="s">
        <v>10</v>
      </c>
      <c r="E199" s="471" t="s">
        <v>566</v>
      </c>
      <c r="F199" s="349" t="s">
        <v>30</v>
      </c>
      <c r="G199" s="398"/>
      <c r="H199" s="398"/>
      <c r="I199" s="398"/>
      <c r="J199" s="398"/>
      <c r="K199" s="398"/>
      <c r="L199" s="401" t="s">
        <v>89</v>
      </c>
    </row>
    <row r="200" spans="1:14" ht="236.25" customHeight="1" x14ac:dyDescent="0.2">
      <c r="A200" s="980"/>
      <c r="B200" s="396" t="s">
        <v>204</v>
      </c>
      <c r="C200" s="396" t="s">
        <v>205</v>
      </c>
      <c r="D200" s="398" t="s">
        <v>10</v>
      </c>
      <c r="E200" s="471" t="s">
        <v>567</v>
      </c>
      <c r="F200" s="349" t="s">
        <v>30</v>
      </c>
      <c r="G200" s="398"/>
      <c r="H200" s="398"/>
      <c r="I200" s="398"/>
      <c r="J200" s="398"/>
      <c r="K200" s="398"/>
      <c r="L200" s="401" t="s">
        <v>72</v>
      </c>
    </row>
    <row r="201" spans="1:14" ht="262.5" customHeight="1" x14ac:dyDescent="0.2">
      <c r="A201" s="980"/>
      <c r="B201" s="396" t="s">
        <v>296</v>
      </c>
      <c r="C201" s="396" t="s">
        <v>206</v>
      </c>
      <c r="D201" s="398" t="s">
        <v>10</v>
      </c>
      <c r="E201" s="473" t="s">
        <v>568</v>
      </c>
      <c r="F201" s="349" t="s">
        <v>30</v>
      </c>
      <c r="G201" s="398"/>
      <c r="H201" s="398"/>
      <c r="I201" s="398"/>
      <c r="J201" s="398"/>
      <c r="K201" s="398"/>
      <c r="L201" s="401" t="s">
        <v>90</v>
      </c>
    </row>
    <row r="202" spans="1:14" ht="319.5" customHeight="1" x14ac:dyDescent="0.2">
      <c r="A202" s="980"/>
      <c r="B202" s="961" t="s">
        <v>207</v>
      </c>
      <c r="C202" s="396" t="s">
        <v>208</v>
      </c>
      <c r="D202" s="398" t="s">
        <v>10</v>
      </c>
      <c r="E202" s="231" t="s">
        <v>569</v>
      </c>
      <c r="F202" s="401" t="s">
        <v>33</v>
      </c>
      <c r="G202" s="398"/>
      <c r="H202" s="398"/>
      <c r="I202" s="398"/>
      <c r="J202" s="398"/>
      <c r="K202" s="398"/>
      <c r="L202" s="401" t="s">
        <v>91</v>
      </c>
    </row>
    <row r="203" spans="1:14" ht="284.25" customHeight="1" x14ac:dyDescent="0.2">
      <c r="A203" s="980"/>
      <c r="B203" s="961"/>
      <c r="C203" s="396" t="s">
        <v>209</v>
      </c>
      <c r="D203" s="398" t="s">
        <v>10</v>
      </c>
      <c r="E203" s="474" t="s">
        <v>570</v>
      </c>
      <c r="F203" s="349" t="s">
        <v>30</v>
      </c>
      <c r="G203" s="398"/>
      <c r="H203" s="398"/>
      <c r="I203" s="398"/>
      <c r="J203" s="398"/>
      <c r="K203" s="398"/>
      <c r="L203" s="401" t="s">
        <v>92</v>
      </c>
    </row>
    <row r="204" spans="1:14" ht="189.75" customHeight="1" x14ac:dyDescent="0.2">
      <c r="A204" s="980"/>
      <c r="B204" s="961"/>
      <c r="C204" s="396" t="s">
        <v>210</v>
      </c>
      <c r="D204" s="398" t="s">
        <v>10</v>
      </c>
      <c r="E204" s="478" t="s">
        <v>571</v>
      </c>
      <c r="F204" s="349" t="s">
        <v>30</v>
      </c>
      <c r="G204" s="398"/>
      <c r="H204" s="398"/>
      <c r="I204" s="398"/>
      <c r="J204" s="398"/>
      <c r="K204" s="398"/>
      <c r="L204" s="401" t="s">
        <v>73</v>
      </c>
    </row>
    <row r="205" spans="1:14" ht="226.5" customHeight="1" x14ac:dyDescent="0.2">
      <c r="A205" s="980"/>
      <c r="B205" s="961"/>
      <c r="C205" s="396" t="s">
        <v>211</v>
      </c>
      <c r="D205" s="398" t="s">
        <v>10</v>
      </c>
      <c r="E205" s="231" t="s">
        <v>570</v>
      </c>
      <c r="F205" s="349" t="s">
        <v>30</v>
      </c>
      <c r="G205" s="398"/>
      <c r="H205" s="398"/>
      <c r="I205" s="398"/>
      <c r="J205" s="398"/>
      <c r="K205" s="398"/>
      <c r="L205" s="401" t="s">
        <v>74</v>
      </c>
    </row>
    <row r="206" spans="1:14" ht="229.5" customHeight="1" x14ac:dyDescent="0.2">
      <c r="A206" s="980"/>
      <c r="B206" s="961"/>
      <c r="C206" s="396" t="s">
        <v>212</v>
      </c>
      <c r="D206" s="398" t="s">
        <v>10</v>
      </c>
      <c r="E206" s="480" t="s">
        <v>572</v>
      </c>
      <c r="F206" s="401" t="s">
        <v>33</v>
      </c>
      <c r="G206" s="398"/>
      <c r="H206" s="398"/>
      <c r="I206" s="398"/>
      <c r="J206" s="398"/>
      <c r="K206" s="398"/>
      <c r="L206" s="401" t="s">
        <v>91</v>
      </c>
    </row>
    <row r="207" spans="1:14" ht="245.25" customHeight="1" x14ac:dyDescent="0.2">
      <c r="A207" s="980"/>
      <c r="B207" s="961" t="s">
        <v>213</v>
      </c>
      <c r="C207" s="304" t="s">
        <v>214</v>
      </c>
      <c r="D207" s="398" t="s">
        <v>10</v>
      </c>
      <c r="E207" s="473" t="s">
        <v>555</v>
      </c>
      <c r="F207" s="401" t="s">
        <v>13</v>
      </c>
      <c r="G207" s="92">
        <v>238</v>
      </c>
      <c r="H207" s="92">
        <v>396.6</v>
      </c>
      <c r="I207" s="92">
        <v>417.6</v>
      </c>
      <c r="J207" s="92">
        <v>438.5</v>
      </c>
      <c r="K207" s="92">
        <v>438.5</v>
      </c>
      <c r="L207" s="980" t="s">
        <v>93</v>
      </c>
    </row>
    <row r="208" spans="1:14" ht="228" customHeight="1" x14ac:dyDescent="0.45">
      <c r="A208" s="980"/>
      <c r="B208" s="961"/>
      <c r="C208" s="396" t="s">
        <v>215</v>
      </c>
      <c r="D208" s="398" t="s">
        <v>10</v>
      </c>
      <c r="E208" s="482" t="s">
        <v>554</v>
      </c>
      <c r="F208" s="120" t="s">
        <v>66</v>
      </c>
      <c r="G208" s="92">
        <v>1341.9</v>
      </c>
      <c r="H208" s="92">
        <v>1405.8</v>
      </c>
      <c r="I208" s="92">
        <v>1480.3</v>
      </c>
      <c r="J208" s="92">
        <v>1554.3</v>
      </c>
      <c r="K208" s="92">
        <v>1554.3</v>
      </c>
      <c r="L208" s="980"/>
      <c r="N208" s="414"/>
    </row>
    <row r="209" spans="1:14" ht="229.5" customHeight="1" x14ac:dyDescent="0.45">
      <c r="A209" s="980"/>
      <c r="B209" s="961"/>
      <c r="C209" s="397" t="s">
        <v>413</v>
      </c>
      <c r="D209" s="256" t="s">
        <v>10</v>
      </c>
      <c r="E209" s="482" t="s">
        <v>554</v>
      </c>
      <c r="F209" s="121" t="s">
        <v>66</v>
      </c>
      <c r="G209" s="92">
        <v>410.5</v>
      </c>
      <c r="H209" s="92">
        <v>680.2</v>
      </c>
      <c r="I209" s="92">
        <v>459.1</v>
      </c>
      <c r="J209" s="92">
        <v>482.1</v>
      </c>
      <c r="K209" s="92">
        <v>482.1</v>
      </c>
      <c r="L209" s="980"/>
      <c r="N209" s="414"/>
    </row>
    <row r="210" spans="1:14" ht="222.75" customHeight="1" x14ac:dyDescent="0.45">
      <c r="A210" s="980"/>
      <c r="B210" s="961"/>
      <c r="C210" s="425" t="s">
        <v>495</v>
      </c>
      <c r="D210" s="256" t="s">
        <v>10</v>
      </c>
      <c r="E210" s="482" t="s">
        <v>554</v>
      </c>
      <c r="F210" s="121" t="s">
        <v>66</v>
      </c>
      <c r="G210" s="92">
        <v>4012.2</v>
      </c>
      <c r="H210" s="92">
        <v>3066.9</v>
      </c>
      <c r="I210" s="92">
        <v>5440.3</v>
      </c>
      <c r="J210" s="92">
        <v>0</v>
      </c>
      <c r="K210" s="92">
        <v>0</v>
      </c>
      <c r="L210" s="980"/>
      <c r="N210" s="414"/>
    </row>
    <row r="211" spans="1:14" ht="409.5" customHeight="1" x14ac:dyDescent="0.2">
      <c r="A211" s="980"/>
      <c r="B211" s="961"/>
      <c r="C211" s="287" t="s">
        <v>412</v>
      </c>
      <c r="D211" s="256" t="s">
        <v>10</v>
      </c>
      <c r="E211" s="480" t="s">
        <v>573</v>
      </c>
      <c r="F211" s="256" t="s">
        <v>13</v>
      </c>
      <c r="G211" s="92">
        <v>42</v>
      </c>
      <c r="H211" s="92">
        <v>147.30000000000001</v>
      </c>
      <c r="I211" s="92">
        <v>21</v>
      </c>
      <c r="J211" s="92">
        <v>21</v>
      </c>
      <c r="K211" s="92">
        <v>21</v>
      </c>
      <c r="L211" s="980"/>
    </row>
    <row r="212" spans="1:14" ht="54.75" customHeight="1" x14ac:dyDescent="0.2">
      <c r="A212" s="980"/>
      <c r="B212" s="961"/>
      <c r="C212" s="311" t="s">
        <v>416</v>
      </c>
      <c r="D212" s="256"/>
      <c r="E212" s="476"/>
      <c r="F212" s="256"/>
      <c r="G212" s="312">
        <v>21</v>
      </c>
      <c r="H212" s="388">
        <v>52.3</v>
      </c>
      <c r="I212" s="312">
        <v>0</v>
      </c>
      <c r="J212" s="312">
        <v>0</v>
      </c>
      <c r="K212" s="312">
        <v>0</v>
      </c>
      <c r="L212" s="980"/>
    </row>
    <row r="213" spans="1:14" ht="277.5" customHeight="1" x14ac:dyDescent="0.45">
      <c r="A213" s="980"/>
      <c r="B213" s="961"/>
      <c r="C213" s="287" t="s">
        <v>417</v>
      </c>
      <c r="D213" s="256" t="s">
        <v>10</v>
      </c>
      <c r="E213" s="475" t="s">
        <v>554</v>
      </c>
      <c r="F213" s="256" t="s">
        <v>66</v>
      </c>
      <c r="G213" s="92">
        <v>200</v>
      </c>
      <c r="H213" s="92">
        <v>0</v>
      </c>
      <c r="I213" s="92">
        <v>0</v>
      </c>
      <c r="J213" s="92">
        <v>0</v>
      </c>
      <c r="K213" s="92">
        <v>0</v>
      </c>
      <c r="L213" s="980"/>
      <c r="N213" s="414"/>
    </row>
    <row r="214" spans="1:14" ht="39" customHeight="1" x14ac:dyDescent="0.2">
      <c r="A214" s="980"/>
      <c r="B214" s="63" t="s">
        <v>25</v>
      </c>
      <c r="C214" s="53"/>
      <c r="D214" s="399"/>
      <c r="E214" s="399"/>
      <c r="F214" s="298"/>
      <c r="G214" s="150">
        <f>+G208+G207+G190+G189+G180+G176+G175+G206+G205+G204+G203+G202+G201+G200+G199+G198+G197+G195+G196+G194+G192+G191+G193+G173+G177+G174+G178+G179+G181+G182+G183+G185+G187+G188+G186+G209+G210+G211+G213+G184</f>
        <v>21624.500000000004</v>
      </c>
      <c r="H214" s="150">
        <f t="shared" ref="H214:K214" si="11">+H208+H207+H190+H189+H180+H176+H175+H206+H205+H204+H203+H202+H201+H200+H199+H198+H197+H195+H196+H194+H192+H191+H193+H173+H177+H174+H178+H179+H181+H182+H183+H185+H187+H188+H186+H209+H210+H211+H213+H184</f>
        <v>109356.79999999999</v>
      </c>
      <c r="I214" s="150">
        <f t="shared" si="11"/>
        <v>336308.99999999994</v>
      </c>
      <c r="J214" s="150">
        <f t="shared" si="11"/>
        <v>5899.6</v>
      </c>
      <c r="K214" s="150">
        <f t="shared" si="11"/>
        <v>5899.6</v>
      </c>
      <c r="L214" s="399"/>
      <c r="M214" s="383"/>
    </row>
    <row r="215" spans="1:14" ht="57.75" customHeight="1" x14ac:dyDescent="0.2">
      <c r="A215" s="972" t="s">
        <v>138</v>
      </c>
      <c r="B215" s="973"/>
      <c r="C215" s="973"/>
      <c r="D215" s="973"/>
      <c r="E215" s="973"/>
      <c r="F215" s="973"/>
      <c r="G215" s="973"/>
      <c r="H215" s="973"/>
      <c r="I215" s="973"/>
      <c r="J215" s="973"/>
      <c r="K215" s="973"/>
      <c r="L215" s="974"/>
    </row>
    <row r="216" spans="1:14" ht="234.75" customHeight="1" x14ac:dyDescent="0.2">
      <c r="A216" s="961" t="s">
        <v>240</v>
      </c>
      <c r="B216" s="975" t="s">
        <v>216</v>
      </c>
      <c r="C216" s="255" t="s">
        <v>217</v>
      </c>
      <c r="D216" s="256" t="s">
        <v>10</v>
      </c>
      <c r="E216" s="255" t="s">
        <v>263</v>
      </c>
      <c r="F216" s="256" t="s">
        <v>30</v>
      </c>
      <c r="G216" s="255"/>
      <c r="H216" s="255"/>
      <c r="I216" s="255"/>
      <c r="J216" s="255"/>
      <c r="K216" s="255"/>
      <c r="L216" s="255" t="s">
        <v>75</v>
      </c>
    </row>
    <row r="217" spans="1:14" ht="318.75" customHeight="1" x14ac:dyDescent="0.2">
      <c r="A217" s="961"/>
      <c r="B217" s="975"/>
      <c r="C217" s="255" t="s">
        <v>218</v>
      </c>
      <c r="D217" s="256" t="s">
        <v>10</v>
      </c>
      <c r="E217" s="256" t="s">
        <v>540</v>
      </c>
      <c r="F217" s="256" t="s">
        <v>30</v>
      </c>
      <c r="G217" s="255"/>
      <c r="H217" s="255"/>
      <c r="I217" s="255"/>
      <c r="J217" s="255"/>
      <c r="K217" s="255"/>
      <c r="L217" s="255" t="s">
        <v>27</v>
      </c>
    </row>
    <row r="218" spans="1:14" ht="291" customHeight="1" x14ac:dyDescent="0.2">
      <c r="A218" s="961"/>
      <c r="B218" s="949" t="s">
        <v>219</v>
      </c>
      <c r="C218" s="134" t="s">
        <v>220</v>
      </c>
      <c r="D218" s="253" t="s">
        <v>10</v>
      </c>
      <c r="E218" s="451" t="s">
        <v>541</v>
      </c>
      <c r="F218" s="256" t="s">
        <v>30</v>
      </c>
      <c r="G218" s="134"/>
      <c r="H218" s="134"/>
      <c r="I218" s="134"/>
      <c r="J218" s="134"/>
      <c r="K218" s="134"/>
      <c r="L218" s="134" t="s">
        <v>28</v>
      </c>
    </row>
    <row r="219" spans="1:14" ht="409.5" customHeight="1" x14ac:dyDescent="0.2">
      <c r="A219" s="961"/>
      <c r="B219" s="976"/>
      <c r="C219" s="977" t="s">
        <v>221</v>
      </c>
      <c r="D219" s="931" t="s">
        <v>10</v>
      </c>
      <c r="E219" s="931" t="s">
        <v>264</v>
      </c>
      <c r="F219" s="984" t="s">
        <v>30</v>
      </c>
      <c r="G219" s="931"/>
      <c r="H219" s="931"/>
      <c r="I219" s="931"/>
      <c r="J219" s="931"/>
      <c r="K219" s="931"/>
      <c r="L219" s="931" t="s">
        <v>29</v>
      </c>
    </row>
    <row r="220" spans="1:14" ht="46.5" customHeight="1" x14ac:dyDescent="0.2">
      <c r="A220" s="961"/>
      <c r="B220" s="950"/>
      <c r="C220" s="978"/>
      <c r="D220" s="979"/>
      <c r="E220" s="979"/>
      <c r="F220" s="985"/>
      <c r="G220" s="979"/>
      <c r="H220" s="979"/>
      <c r="I220" s="979"/>
      <c r="J220" s="979"/>
      <c r="K220" s="979"/>
      <c r="L220" s="979"/>
    </row>
    <row r="221" spans="1:14" ht="408" customHeight="1" x14ac:dyDescent="0.2">
      <c r="A221" s="961"/>
      <c r="B221" s="961" t="s">
        <v>260</v>
      </c>
      <c r="C221" s="961" t="s">
        <v>222</v>
      </c>
      <c r="D221" s="980" t="s">
        <v>10</v>
      </c>
      <c r="E221" s="1161" t="s">
        <v>531</v>
      </c>
      <c r="F221" s="982" t="s">
        <v>30</v>
      </c>
      <c r="G221" s="980"/>
      <c r="H221" s="980"/>
      <c r="I221" s="980"/>
      <c r="J221" s="980"/>
      <c r="K221" s="980"/>
      <c r="L221" s="961" t="s">
        <v>405</v>
      </c>
    </row>
    <row r="222" spans="1:14" ht="35.25" customHeight="1" x14ac:dyDescent="0.2">
      <c r="A222" s="961"/>
      <c r="B222" s="961"/>
      <c r="C222" s="961"/>
      <c r="D222" s="980"/>
      <c r="E222" s="1161"/>
      <c r="F222" s="982"/>
      <c r="G222" s="980"/>
      <c r="H222" s="980"/>
      <c r="I222" s="980"/>
      <c r="J222" s="980"/>
      <c r="K222" s="980"/>
      <c r="L222" s="961"/>
    </row>
    <row r="223" spans="1:14" ht="409.5" customHeight="1" x14ac:dyDescent="0.2">
      <c r="A223" s="961"/>
      <c r="B223" s="961"/>
      <c r="C223" s="134" t="s">
        <v>223</v>
      </c>
      <c r="D223" s="253" t="s">
        <v>10</v>
      </c>
      <c r="E223" s="451" t="s">
        <v>265</v>
      </c>
      <c r="F223" s="256" t="s">
        <v>30</v>
      </c>
      <c r="G223" s="134"/>
      <c r="H223" s="134"/>
      <c r="I223" s="134"/>
      <c r="J223" s="134"/>
      <c r="K223" s="134"/>
      <c r="L223" s="134" t="s">
        <v>31</v>
      </c>
    </row>
    <row r="224" spans="1:14" ht="240" customHeight="1" x14ac:dyDescent="0.2">
      <c r="A224" s="961"/>
      <c r="B224" s="961"/>
      <c r="C224" s="135" t="s">
        <v>404</v>
      </c>
      <c r="D224" s="254" t="s">
        <v>10</v>
      </c>
      <c r="E224" s="325" t="s">
        <v>542</v>
      </c>
      <c r="F224" s="325" t="s">
        <v>13</v>
      </c>
      <c r="G224" s="97">
        <v>1164.2</v>
      </c>
      <c r="H224" s="97">
        <v>1269</v>
      </c>
      <c r="I224" s="97">
        <v>1336.3</v>
      </c>
      <c r="J224" s="97">
        <v>1403.1</v>
      </c>
      <c r="K224" s="97">
        <v>1403.1</v>
      </c>
      <c r="L224" s="135" t="s">
        <v>253</v>
      </c>
    </row>
    <row r="225" spans="1:13" ht="60.75" customHeight="1" x14ac:dyDescent="0.2">
      <c r="A225" s="961"/>
      <c r="B225" s="98" t="s">
        <v>25</v>
      </c>
      <c r="C225" s="40"/>
      <c r="D225" s="40"/>
      <c r="E225" s="40"/>
      <c r="F225" s="40"/>
      <c r="G225" s="59">
        <f>G224+G223+G221+G219+G218+G217+G216</f>
        <v>1164.2</v>
      </c>
      <c r="H225" s="59">
        <f t="shared" ref="H225:K225" si="12">H224+H223+H221+H219+H218+H217+H216</f>
        <v>1269</v>
      </c>
      <c r="I225" s="59">
        <f t="shared" si="12"/>
        <v>1336.3</v>
      </c>
      <c r="J225" s="59">
        <f t="shared" si="12"/>
        <v>1403.1</v>
      </c>
      <c r="K225" s="59">
        <f t="shared" si="12"/>
        <v>1403.1</v>
      </c>
      <c r="L225" s="40"/>
      <c r="M225" s="379"/>
    </row>
    <row r="226" spans="1:13" ht="43.5" customHeight="1" x14ac:dyDescent="0.2">
      <c r="A226" s="962" t="s">
        <v>254</v>
      </c>
      <c r="B226" s="963"/>
      <c r="C226" s="963"/>
      <c r="D226" s="963"/>
      <c r="E226" s="963"/>
      <c r="F226" s="963"/>
      <c r="G226" s="963"/>
      <c r="H226" s="963"/>
      <c r="I226" s="963"/>
      <c r="J226" s="963"/>
      <c r="K226" s="963"/>
      <c r="L226" s="964"/>
    </row>
    <row r="227" spans="1:13" ht="128.25" customHeight="1" x14ac:dyDescent="0.2">
      <c r="A227" s="961" t="s">
        <v>241</v>
      </c>
      <c r="B227" s="961" t="s">
        <v>224</v>
      </c>
      <c r="C227" s="56" t="s">
        <v>225</v>
      </c>
      <c r="D227" s="40" t="s">
        <v>10</v>
      </c>
      <c r="E227" s="965" t="s">
        <v>6</v>
      </c>
      <c r="F227" s="966" t="s">
        <v>13</v>
      </c>
      <c r="G227" s="50">
        <v>37713.4</v>
      </c>
      <c r="H227" s="50">
        <v>38204.1</v>
      </c>
      <c r="I227" s="50">
        <v>41467.4</v>
      </c>
      <c r="J227" s="50">
        <v>43540.800000000003</v>
      </c>
      <c r="K227" s="50">
        <v>43540.800000000003</v>
      </c>
      <c r="L227" s="967" t="s">
        <v>21</v>
      </c>
    </row>
    <row r="228" spans="1:13" ht="97.5" customHeight="1" x14ac:dyDescent="0.2">
      <c r="A228" s="961"/>
      <c r="B228" s="961"/>
      <c r="C228" s="99" t="s">
        <v>245</v>
      </c>
      <c r="D228" s="252" t="s">
        <v>10</v>
      </c>
      <c r="E228" s="965"/>
      <c r="F228" s="966"/>
      <c r="G228" s="123">
        <v>0</v>
      </c>
      <c r="H228" s="44">
        <v>50</v>
      </c>
      <c r="I228" s="44">
        <v>0</v>
      </c>
      <c r="J228" s="44">
        <v>0</v>
      </c>
      <c r="K228" s="41">
        <v>0</v>
      </c>
      <c r="L228" s="967"/>
    </row>
    <row r="229" spans="1:13" ht="224.25" customHeight="1" x14ac:dyDescent="0.2">
      <c r="A229" s="961"/>
      <c r="B229" s="961" t="s">
        <v>271</v>
      </c>
      <c r="C229" s="436" t="s">
        <v>272</v>
      </c>
      <c r="D229" s="101" t="s">
        <v>10</v>
      </c>
      <c r="E229" s="965" t="s">
        <v>6</v>
      </c>
      <c r="F229" s="276" t="s">
        <v>109</v>
      </c>
      <c r="G229" s="100"/>
      <c r="H229" s="100"/>
      <c r="I229" s="100"/>
      <c r="J229" s="100"/>
      <c r="K229" s="102"/>
      <c r="L229" s="946" t="s">
        <v>110</v>
      </c>
    </row>
    <row r="230" spans="1:13" ht="246.75" customHeight="1" x14ac:dyDescent="0.2">
      <c r="A230" s="961"/>
      <c r="B230" s="961"/>
      <c r="C230" s="101" t="s">
        <v>273</v>
      </c>
      <c r="D230" s="101" t="s">
        <v>10</v>
      </c>
      <c r="E230" s="965"/>
      <c r="F230" s="276" t="s">
        <v>109</v>
      </c>
      <c r="G230" s="100"/>
      <c r="H230" s="100"/>
      <c r="I230" s="100"/>
      <c r="J230" s="100"/>
      <c r="K230" s="102"/>
      <c r="L230" s="946"/>
    </row>
    <row r="231" spans="1:13" ht="176.25" customHeight="1" x14ac:dyDescent="0.2">
      <c r="A231" s="961"/>
      <c r="B231" s="961"/>
      <c r="C231" s="101" t="s">
        <v>397</v>
      </c>
      <c r="D231" s="101" t="s">
        <v>10</v>
      </c>
      <c r="E231" s="325" t="s">
        <v>6</v>
      </c>
      <c r="F231" s="276" t="s">
        <v>109</v>
      </c>
      <c r="G231" s="100"/>
      <c r="H231" s="100"/>
      <c r="I231" s="100"/>
      <c r="J231" s="100"/>
      <c r="K231" s="102"/>
      <c r="L231" s="946"/>
    </row>
    <row r="232" spans="1:13" ht="210" customHeight="1" x14ac:dyDescent="0.2">
      <c r="A232" s="961"/>
      <c r="B232" s="61" t="s">
        <v>349</v>
      </c>
      <c r="C232" s="101" t="s">
        <v>350</v>
      </c>
      <c r="D232" s="101" t="s">
        <v>10</v>
      </c>
      <c r="E232" s="325" t="s">
        <v>6</v>
      </c>
      <c r="F232" s="325" t="s">
        <v>257</v>
      </c>
      <c r="G232" s="100"/>
      <c r="H232" s="100"/>
      <c r="I232" s="100"/>
      <c r="J232" s="100"/>
      <c r="K232" s="102"/>
      <c r="L232" s="40" t="s">
        <v>249</v>
      </c>
    </row>
    <row r="233" spans="1:13" ht="264.75" customHeight="1" x14ac:dyDescent="0.2">
      <c r="A233" s="961"/>
      <c r="B233" s="947" t="s">
        <v>351</v>
      </c>
      <c r="C233" s="949" t="s">
        <v>544</v>
      </c>
      <c r="D233" s="951" t="s">
        <v>10</v>
      </c>
      <c r="E233" s="953" t="s">
        <v>516</v>
      </c>
      <c r="F233" s="955" t="s">
        <v>109</v>
      </c>
      <c r="G233" s="957"/>
      <c r="H233" s="957"/>
      <c r="I233" s="957"/>
      <c r="J233" s="957"/>
      <c r="K233" s="1150"/>
      <c r="L233" s="970" t="s">
        <v>258</v>
      </c>
    </row>
    <row r="234" spans="1:13" ht="265.5" customHeight="1" x14ac:dyDescent="0.2">
      <c r="A234" s="961"/>
      <c r="B234" s="948"/>
      <c r="C234" s="950"/>
      <c r="D234" s="952"/>
      <c r="E234" s="954"/>
      <c r="F234" s="956"/>
      <c r="G234" s="958"/>
      <c r="H234" s="958"/>
      <c r="I234" s="958"/>
      <c r="J234" s="958"/>
      <c r="K234" s="1151"/>
      <c r="L234" s="971"/>
    </row>
    <row r="235" spans="1:13" ht="152.25" customHeight="1" x14ac:dyDescent="0.2">
      <c r="A235" s="961"/>
      <c r="B235" s="967" t="s">
        <v>352</v>
      </c>
      <c r="C235" s="101" t="s">
        <v>353</v>
      </c>
      <c r="D235" s="101" t="s">
        <v>10</v>
      </c>
      <c r="E235" s="325" t="s">
        <v>6</v>
      </c>
      <c r="F235" s="276" t="s">
        <v>109</v>
      </c>
      <c r="G235" s="100"/>
      <c r="H235" s="100"/>
      <c r="I235" s="100"/>
      <c r="J235" s="100"/>
      <c r="K235" s="102"/>
      <c r="L235" s="946" t="s">
        <v>259</v>
      </c>
    </row>
    <row r="236" spans="1:13" ht="177" customHeight="1" x14ac:dyDescent="0.2">
      <c r="A236" s="961"/>
      <c r="B236" s="967"/>
      <c r="C236" s="101" t="s">
        <v>354</v>
      </c>
      <c r="D236" s="101" t="s">
        <v>10</v>
      </c>
      <c r="E236" s="325" t="s">
        <v>6</v>
      </c>
      <c r="F236" s="276" t="s">
        <v>109</v>
      </c>
      <c r="G236" s="100"/>
      <c r="H236" s="100"/>
      <c r="I236" s="100"/>
      <c r="J236" s="100"/>
      <c r="K236" s="102"/>
      <c r="L236" s="946"/>
    </row>
    <row r="237" spans="1:13" ht="206.25" customHeight="1" x14ac:dyDescent="0.2">
      <c r="A237" s="961"/>
      <c r="B237" s="967"/>
      <c r="C237" s="99" t="s">
        <v>355</v>
      </c>
      <c r="D237" s="99" t="s">
        <v>10</v>
      </c>
      <c r="E237" s="227" t="s">
        <v>516</v>
      </c>
      <c r="F237" s="450" t="s">
        <v>13</v>
      </c>
      <c r="G237" s="158">
        <v>0</v>
      </c>
      <c r="H237" s="158">
        <v>42</v>
      </c>
      <c r="I237" s="158">
        <v>42</v>
      </c>
      <c r="J237" s="158">
        <v>42</v>
      </c>
      <c r="K237" s="158">
        <v>42</v>
      </c>
      <c r="L237" s="56" t="s">
        <v>22</v>
      </c>
    </row>
    <row r="238" spans="1:13" ht="61.5" customHeight="1" x14ac:dyDescent="0.2">
      <c r="A238" s="961"/>
      <c r="B238" s="114" t="s">
        <v>25</v>
      </c>
      <c r="C238" s="124"/>
      <c r="D238" s="124"/>
      <c r="E238" s="115"/>
      <c r="F238" s="115"/>
      <c r="G238" s="54">
        <f>G237+G236+G235+G233+G232+G231+G230+G229+G228+G227</f>
        <v>37713.4</v>
      </c>
      <c r="H238" s="54">
        <f t="shared" ref="H238:K238" si="13">H237+H236+H235+H233+H232+H231+H230+H229+H228+H227</f>
        <v>38296.1</v>
      </c>
      <c r="I238" s="54">
        <f t="shared" si="13"/>
        <v>41509.4</v>
      </c>
      <c r="J238" s="54">
        <f t="shared" si="13"/>
        <v>43582.8</v>
      </c>
      <c r="K238" s="54">
        <f t="shared" si="13"/>
        <v>43582.8</v>
      </c>
      <c r="L238" s="40"/>
      <c r="M238" s="385"/>
    </row>
    <row r="239" spans="1:13" ht="63.75" customHeight="1" x14ac:dyDescent="0.2">
      <c r="A239" s="945" t="s">
        <v>244</v>
      </c>
      <c r="B239" s="945"/>
      <c r="C239" s="945"/>
      <c r="D239" s="945"/>
      <c r="E239" s="945"/>
      <c r="F239" s="945"/>
      <c r="G239" s="945"/>
      <c r="H239" s="945"/>
      <c r="I239" s="945"/>
      <c r="J239" s="945"/>
      <c r="K239" s="945"/>
      <c r="L239" s="945"/>
    </row>
    <row r="240" spans="1:13" ht="230.25" customHeight="1" x14ac:dyDescent="0.2">
      <c r="A240" s="893" t="s">
        <v>242</v>
      </c>
      <c r="B240" s="60" t="s">
        <v>297</v>
      </c>
      <c r="C240" s="212" t="s">
        <v>262</v>
      </c>
      <c r="D240" s="209" t="s">
        <v>10</v>
      </c>
      <c r="E240" s="450" t="s">
        <v>68</v>
      </c>
      <c r="F240" s="211" t="s">
        <v>33</v>
      </c>
      <c r="G240" s="209"/>
      <c r="H240" s="209"/>
      <c r="I240" s="209"/>
      <c r="J240" s="209"/>
      <c r="K240" s="209"/>
      <c r="L240" s="915" t="s">
        <v>69</v>
      </c>
    </row>
    <row r="241" spans="1:58" ht="394.5" customHeight="1" x14ac:dyDescent="0.2">
      <c r="A241" s="919"/>
      <c r="B241" s="209"/>
      <c r="C241" s="210" t="s">
        <v>266</v>
      </c>
      <c r="D241" s="213" t="s">
        <v>10</v>
      </c>
      <c r="E241" s="450" t="s">
        <v>519</v>
      </c>
      <c r="F241" s="209" t="s">
        <v>33</v>
      </c>
      <c r="G241" s="50"/>
      <c r="H241" s="50"/>
      <c r="I241" s="50"/>
      <c r="J241" s="50"/>
      <c r="K241" s="214"/>
      <c r="L241" s="915"/>
    </row>
    <row r="242" spans="1:58" ht="70.5" customHeight="1" x14ac:dyDescent="0.2">
      <c r="A242" s="928" t="s">
        <v>337</v>
      </c>
      <c r="B242" s="929"/>
      <c r="C242" s="929"/>
      <c r="D242" s="929"/>
      <c r="E242" s="929"/>
      <c r="F242" s="929"/>
      <c r="G242" s="929"/>
      <c r="H242" s="929"/>
      <c r="I242" s="929"/>
      <c r="J242" s="929"/>
      <c r="K242" s="929"/>
      <c r="L242" s="930"/>
    </row>
    <row r="243" spans="1:58" ht="171.75" customHeight="1" x14ac:dyDescent="0.2">
      <c r="A243" s="1168" t="s">
        <v>243</v>
      </c>
      <c r="B243" s="1170" t="s">
        <v>338</v>
      </c>
      <c r="C243" s="192" t="s">
        <v>339</v>
      </c>
      <c r="D243" s="193">
        <v>2021</v>
      </c>
      <c r="E243" s="193" t="s">
        <v>104</v>
      </c>
      <c r="F243" s="185" t="s">
        <v>13</v>
      </c>
      <c r="G243" s="194">
        <v>242.8</v>
      </c>
      <c r="H243" s="194"/>
      <c r="I243" s="194"/>
      <c r="J243" s="194"/>
      <c r="K243" s="194"/>
      <c r="L243" s="195" t="s">
        <v>23</v>
      </c>
    </row>
    <row r="244" spans="1:58" ht="280.5" customHeight="1" x14ac:dyDescent="0.2">
      <c r="A244" s="1168"/>
      <c r="B244" s="1171"/>
      <c r="C244" s="435" t="s">
        <v>340</v>
      </c>
      <c r="D244" s="196">
        <v>2021</v>
      </c>
      <c r="E244" s="463" t="s">
        <v>104</v>
      </c>
      <c r="F244" s="188" t="s">
        <v>13</v>
      </c>
      <c r="G244" s="197">
        <v>6</v>
      </c>
      <c r="H244" s="197"/>
      <c r="I244" s="197"/>
      <c r="J244" s="197"/>
      <c r="K244" s="197"/>
      <c r="L244" s="198" t="s">
        <v>23</v>
      </c>
    </row>
    <row r="245" spans="1:58" ht="408.75" customHeight="1" x14ac:dyDescent="0.2">
      <c r="A245" s="1168"/>
      <c r="B245" s="1171"/>
      <c r="C245" s="905" t="s">
        <v>341</v>
      </c>
      <c r="D245" s="900">
        <v>2021</v>
      </c>
      <c r="E245" s="937" t="s">
        <v>520</v>
      </c>
      <c r="F245" s="893" t="s">
        <v>13</v>
      </c>
      <c r="G245" s="878">
        <v>16.5</v>
      </c>
      <c r="H245" s="878"/>
      <c r="I245" s="878"/>
      <c r="J245" s="878"/>
      <c r="K245" s="878"/>
      <c r="L245" s="915" t="s">
        <v>23</v>
      </c>
    </row>
    <row r="246" spans="1:58" ht="62.25" customHeight="1" x14ac:dyDescent="0.2">
      <c r="A246" s="1168"/>
      <c r="B246" s="1171"/>
      <c r="C246" s="905"/>
      <c r="D246" s="900"/>
      <c r="E246" s="938"/>
      <c r="F246" s="894"/>
      <c r="G246" s="878"/>
      <c r="H246" s="878"/>
      <c r="I246" s="878"/>
      <c r="J246" s="878"/>
      <c r="K246" s="878"/>
      <c r="L246" s="915"/>
    </row>
    <row r="247" spans="1:58" ht="191.25" customHeight="1" x14ac:dyDescent="0.2">
      <c r="A247" s="1168"/>
      <c r="B247" s="1171"/>
      <c r="C247" s="93" t="s">
        <v>342</v>
      </c>
      <c r="D247" s="185">
        <v>2021</v>
      </c>
      <c r="E247" s="467" t="s">
        <v>104</v>
      </c>
      <c r="F247" s="185" t="s">
        <v>13</v>
      </c>
      <c r="G247" s="199">
        <v>9</v>
      </c>
      <c r="H247" s="200"/>
      <c r="I247" s="200"/>
      <c r="J247" s="200"/>
      <c r="K247" s="200"/>
      <c r="L247" s="185" t="s">
        <v>23</v>
      </c>
    </row>
    <row r="248" spans="1:58" ht="272.25" customHeight="1" x14ac:dyDescent="0.2">
      <c r="A248" s="1168"/>
      <c r="B248" s="1171"/>
      <c r="C248" s="437" t="s">
        <v>543</v>
      </c>
      <c r="D248" s="201">
        <v>2021</v>
      </c>
      <c r="E248" s="464" t="s">
        <v>104</v>
      </c>
      <c r="F248" s="191" t="s">
        <v>13</v>
      </c>
      <c r="G248" s="202">
        <v>173</v>
      </c>
      <c r="H248" s="202"/>
      <c r="I248" s="202"/>
      <c r="J248" s="202"/>
      <c r="K248" s="202"/>
      <c r="L248" s="195" t="s">
        <v>24</v>
      </c>
    </row>
    <row r="249" spans="1:58" ht="103.5" customHeight="1" x14ac:dyDescent="0.2">
      <c r="A249" s="1168"/>
      <c r="B249" s="1171"/>
      <c r="C249" s="203" t="s">
        <v>343</v>
      </c>
      <c r="D249" s="188">
        <v>2021</v>
      </c>
      <c r="E249" s="465" t="s">
        <v>104</v>
      </c>
      <c r="F249" s="190" t="s">
        <v>13</v>
      </c>
      <c r="G249" s="189">
        <v>5</v>
      </c>
      <c r="H249" s="189"/>
      <c r="I249" s="189"/>
      <c r="J249" s="189"/>
      <c r="K249" s="189"/>
      <c r="L249" s="190" t="s">
        <v>105</v>
      </c>
    </row>
    <row r="250" spans="1:58" s="136" customFormat="1" ht="38.25" customHeight="1" x14ac:dyDescent="0.2">
      <c r="A250" s="1168"/>
      <c r="B250" s="204" t="s">
        <v>323</v>
      </c>
      <c r="C250" s="205"/>
      <c r="D250" s="204"/>
      <c r="E250" s="206"/>
      <c r="F250" s="204"/>
      <c r="G250" s="207">
        <f>G249+G248+G247+G245+G244+G243</f>
        <v>452.3</v>
      </c>
      <c r="H250" s="207">
        <f t="shared" ref="H250:K250" si="14">H249+H248+H247+H245+H244+H243</f>
        <v>0</v>
      </c>
      <c r="I250" s="207">
        <f t="shared" si="14"/>
        <v>0</v>
      </c>
      <c r="J250" s="207">
        <f t="shared" si="14"/>
        <v>0</v>
      </c>
      <c r="K250" s="207">
        <f t="shared" si="14"/>
        <v>0</v>
      </c>
      <c r="L250" s="208"/>
      <c r="M250" s="387"/>
      <c r="Y250" s="137"/>
      <c r="Z250" s="137"/>
      <c r="AA250" s="137"/>
      <c r="AB250" s="137"/>
      <c r="AC250" s="137"/>
      <c r="AD250" s="137"/>
      <c r="AE250" s="137"/>
      <c r="AF250" s="137"/>
      <c r="AG250" s="137"/>
      <c r="AH250" s="137"/>
      <c r="AI250" s="137"/>
      <c r="AJ250" s="137"/>
      <c r="AK250" s="137"/>
      <c r="AL250" s="137"/>
      <c r="AM250" s="137"/>
      <c r="AN250" s="137"/>
      <c r="AO250" s="137"/>
      <c r="AP250" s="137"/>
      <c r="AQ250" s="137"/>
      <c r="AR250" s="137"/>
      <c r="AS250" s="137"/>
      <c r="AT250" s="137"/>
      <c r="AU250" s="137"/>
      <c r="AV250" s="137"/>
      <c r="AW250" s="137"/>
      <c r="AX250" s="137"/>
      <c r="AY250" s="137"/>
      <c r="AZ250" s="137"/>
      <c r="BA250" s="137"/>
      <c r="BB250" s="137"/>
      <c r="BC250" s="137"/>
      <c r="BD250" s="137"/>
      <c r="BE250" s="137"/>
      <c r="BF250" s="137"/>
    </row>
    <row r="251" spans="1:58" ht="58.5" customHeight="1" x14ac:dyDescent="0.2">
      <c r="A251" s="1168"/>
      <c r="B251" s="1173" t="s">
        <v>395</v>
      </c>
      <c r="C251" s="940"/>
      <c r="D251" s="940"/>
      <c r="E251" s="940"/>
      <c r="F251" s="940"/>
      <c r="G251" s="940"/>
      <c r="H251" s="940"/>
      <c r="I251" s="940"/>
      <c r="J251" s="940"/>
      <c r="K251" s="940"/>
      <c r="L251" s="940"/>
    </row>
    <row r="252" spans="1:58" ht="409.5" customHeight="1" x14ac:dyDescent="0.2">
      <c r="A252" s="1168"/>
      <c r="B252" s="967" t="s">
        <v>347</v>
      </c>
      <c r="C252" s="926" t="s">
        <v>312</v>
      </c>
      <c r="D252" s="900" t="s">
        <v>10</v>
      </c>
      <c r="E252" s="927" t="s">
        <v>521</v>
      </c>
      <c r="F252" s="907" t="s">
        <v>109</v>
      </c>
      <c r="G252" s="944"/>
      <c r="H252" s="910"/>
      <c r="I252" s="910"/>
      <c r="J252" s="910"/>
      <c r="K252" s="910"/>
      <c r="L252" s="925" t="s">
        <v>313</v>
      </c>
    </row>
    <row r="253" spans="1:58" ht="27" customHeight="1" x14ac:dyDescent="0.2">
      <c r="A253" s="1168"/>
      <c r="B253" s="967"/>
      <c r="C253" s="926"/>
      <c r="D253" s="900"/>
      <c r="E253" s="927"/>
      <c r="F253" s="907"/>
      <c r="G253" s="944"/>
      <c r="H253" s="910"/>
      <c r="I253" s="910"/>
      <c r="J253" s="910"/>
      <c r="K253" s="910"/>
      <c r="L253" s="925"/>
    </row>
    <row r="254" spans="1:58" ht="289.5" customHeight="1" x14ac:dyDescent="0.2">
      <c r="A254" s="1168"/>
      <c r="B254" s="1172"/>
      <c r="C254" s="926" t="s">
        <v>336</v>
      </c>
      <c r="D254" s="900" t="s">
        <v>10</v>
      </c>
      <c r="E254" s="1167" t="s">
        <v>521</v>
      </c>
      <c r="F254" s="907" t="s">
        <v>109</v>
      </c>
      <c r="G254" s="910"/>
      <c r="H254" s="910"/>
      <c r="I254" s="910"/>
      <c r="J254" s="910"/>
      <c r="K254" s="910"/>
      <c r="L254" s="925" t="s">
        <v>314</v>
      </c>
    </row>
    <row r="255" spans="1:58" ht="257.25" customHeight="1" x14ac:dyDescent="0.2">
      <c r="A255" s="1168"/>
      <c r="B255" s="1172"/>
      <c r="C255" s="926"/>
      <c r="D255" s="900"/>
      <c r="E255" s="1167"/>
      <c r="F255" s="907"/>
      <c r="G255" s="910"/>
      <c r="H255" s="910"/>
      <c r="I255" s="910"/>
      <c r="J255" s="910"/>
      <c r="K255" s="910"/>
      <c r="L255" s="925"/>
    </row>
    <row r="256" spans="1:58" ht="369.75" customHeight="1" x14ac:dyDescent="0.2">
      <c r="A256" s="1168"/>
      <c r="B256" s="1172"/>
      <c r="C256" s="187" t="s">
        <v>348</v>
      </c>
      <c r="D256" s="185" t="s">
        <v>10</v>
      </c>
      <c r="E256" s="234" t="s">
        <v>327</v>
      </c>
      <c r="F256" s="186" t="s">
        <v>13</v>
      </c>
      <c r="G256" s="159">
        <v>2</v>
      </c>
      <c r="H256" s="159">
        <v>2</v>
      </c>
      <c r="I256" s="159">
        <v>2</v>
      </c>
      <c r="J256" s="159">
        <v>2</v>
      </c>
      <c r="K256" s="159">
        <v>2</v>
      </c>
      <c r="L256" s="186" t="s">
        <v>315</v>
      </c>
    </row>
    <row r="257" spans="1:12" ht="409.5" customHeight="1" x14ac:dyDescent="0.2">
      <c r="A257" s="1168"/>
      <c r="B257" s="1172"/>
      <c r="C257" s="926" t="s">
        <v>322</v>
      </c>
      <c r="D257" s="900" t="s">
        <v>10</v>
      </c>
      <c r="E257" s="900" t="s">
        <v>522</v>
      </c>
      <c r="F257" s="925" t="s">
        <v>109</v>
      </c>
      <c r="G257" s="910"/>
      <c r="H257" s="910"/>
      <c r="I257" s="910"/>
      <c r="J257" s="910"/>
      <c r="K257" s="910"/>
      <c r="L257" s="912" t="s">
        <v>316</v>
      </c>
    </row>
    <row r="258" spans="1:12" ht="182.25" customHeight="1" x14ac:dyDescent="0.2">
      <c r="A258" s="1168"/>
      <c r="B258" s="1172"/>
      <c r="C258" s="926"/>
      <c r="D258" s="900"/>
      <c r="E258" s="900"/>
      <c r="F258" s="925"/>
      <c r="G258" s="910"/>
      <c r="H258" s="910"/>
      <c r="I258" s="910"/>
      <c r="J258" s="910"/>
      <c r="K258" s="910"/>
      <c r="L258" s="912"/>
    </row>
    <row r="259" spans="1:12" ht="312" customHeight="1" x14ac:dyDescent="0.2">
      <c r="A259" s="1168"/>
      <c r="B259" s="160"/>
      <c r="C259" s="161" t="s">
        <v>311</v>
      </c>
      <c r="D259" s="116" t="s">
        <v>10</v>
      </c>
      <c r="E259" s="231" t="s">
        <v>327</v>
      </c>
      <c r="F259" s="165" t="s">
        <v>109</v>
      </c>
      <c r="G259" s="162"/>
      <c r="H259" s="162"/>
      <c r="I259" s="162"/>
      <c r="J259" s="162"/>
      <c r="K259" s="162"/>
      <c r="L259" s="163" t="s">
        <v>324</v>
      </c>
    </row>
    <row r="260" spans="1:12" ht="396.75" customHeight="1" x14ac:dyDescent="0.2">
      <c r="A260" s="1168"/>
      <c r="B260" s="1162" t="s">
        <v>321</v>
      </c>
      <c r="C260" s="891" t="s">
        <v>328</v>
      </c>
      <c r="D260" s="893" t="s">
        <v>10</v>
      </c>
      <c r="E260" s="1145" t="s">
        <v>523</v>
      </c>
      <c r="F260" s="897" t="s">
        <v>109</v>
      </c>
      <c r="G260" s="881"/>
      <c r="H260" s="881"/>
      <c r="I260" s="881"/>
      <c r="J260" s="881"/>
      <c r="K260" s="881"/>
      <c r="L260" s="908" t="s">
        <v>317</v>
      </c>
    </row>
    <row r="261" spans="1:12" ht="244.5" customHeight="1" x14ac:dyDescent="0.2">
      <c r="A261" s="1168"/>
      <c r="B261" s="1163"/>
      <c r="C261" s="918"/>
      <c r="D261" s="919"/>
      <c r="E261" s="1146"/>
      <c r="F261" s="922"/>
      <c r="G261" s="923"/>
      <c r="H261" s="923"/>
      <c r="I261" s="923"/>
      <c r="J261" s="923"/>
      <c r="K261" s="923"/>
      <c r="L261" s="909"/>
    </row>
    <row r="262" spans="1:12" ht="409.5" customHeight="1" x14ac:dyDescent="0.2">
      <c r="A262" s="1168"/>
      <c r="B262" s="908"/>
      <c r="C262" s="905" t="s">
        <v>414</v>
      </c>
      <c r="D262" s="900" t="s">
        <v>10</v>
      </c>
      <c r="E262" s="1144" t="s">
        <v>524</v>
      </c>
      <c r="F262" s="907" t="s">
        <v>109</v>
      </c>
      <c r="G262" s="878"/>
      <c r="H262" s="878"/>
      <c r="I262" s="878"/>
      <c r="J262" s="878"/>
      <c r="K262" s="878"/>
      <c r="L262" s="900" t="s">
        <v>396</v>
      </c>
    </row>
    <row r="263" spans="1:12" ht="246.75" customHeight="1" x14ac:dyDescent="0.2">
      <c r="A263" s="1168"/>
      <c r="B263" s="1174"/>
      <c r="C263" s="905"/>
      <c r="D263" s="900"/>
      <c r="E263" s="1144"/>
      <c r="F263" s="907"/>
      <c r="G263" s="878"/>
      <c r="H263" s="878"/>
      <c r="I263" s="878"/>
      <c r="J263" s="878"/>
      <c r="K263" s="878"/>
      <c r="L263" s="900"/>
    </row>
    <row r="264" spans="1:12" ht="254.25" customHeight="1" x14ac:dyDescent="0.2">
      <c r="A264" s="1168"/>
      <c r="B264" s="164"/>
      <c r="C264" s="161" t="s">
        <v>329</v>
      </c>
      <c r="D264" s="116" t="s">
        <v>10</v>
      </c>
      <c r="E264" s="466" t="s">
        <v>516</v>
      </c>
      <c r="F264" s="165" t="s">
        <v>109</v>
      </c>
      <c r="G264" s="162"/>
      <c r="H264" s="162"/>
      <c r="I264" s="162"/>
      <c r="J264" s="162"/>
      <c r="K264" s="162"/>
      <c r="L264" s="165" t="s">
        <v>326</v>
      </c>
    </row>
    <row r="265" spans="1:12" ht="253.5" customHeight="1" x14ac:dyDescent="0.2">
      <c r="A265" s="1168"/>
      <c r="B265" s="164"/>
      <c r="C265" s="161" t="s">
        <v>330</v>
      </c>
      <c r="D265" s="116" t="s">
        <v>10</v>
      </c>
      <c r="E265" s="466" t="s">
        <v>516</v>
      </c>
      <c r="F265" s="165" t="s">
        <v>109</v>
      </c>
      <c r="G265" s="162"/>
      <c r="H265" s="162"/>
      <c r="I265" s="162"/>
      <c r="J265" s="162"/>
      <c r="K265" s="162"/>
      <c r="L265" s="157" t="s">
        <v>325</v>
      </c>
    </row>
    <row r="266" spans="1:12" ht="409.5" customHeight="1" x14ac:dyDescent="0.2">
      <c r="A266" s="1168"/>
      <c r="B266" s="908"/>
      <c r="C266" s="905" t="s">
        <v>331</v>
      </c>
      <c r="D266" s="900" t="s">
        <v>10</v>
      </c>
      <c r="E266" s="1175" t="s">
        <v>525</v>
      </c>
      <c r="F266" s="907" t="s">
        <v>109</v>
      </c>
      <c r="G266" s="878"/>
      <c r="H266" s="878"/>
      <c r="I266" s="878"/>
      <c r="J266" s="878"/>
      <c r="K266" s="878"/>
      <c r="L266" s="915" t="s">
        <v>320</v>
      </c>
    </row>
    <row r="267" spans="1:12" ht="252" customHeight="1" x14ac:dyDescent="0.2">
      <c r="A267" s="1168"/>
      <c r="B267" s="1174"/>
      <c r="C267" s="905"/>
      <c r="D267" s="900"/>
      <c r="E267" s="1175"/>
      <c r="F267" s="907"/>
      <c r="G267" s="878"/>
      <c r="H267" s="878"/>
      <c r="I267" s="878"/>
      <c r="J267" s="878"/>
      <c r="K267" s="878"/>
      <c r="L267" s="915"/>
    </row>
    <row r="268" spans="1:12" ht="409.5" customHeight="1" x14ac:dyDescent="0.2">
      <c r="A268" s="1168"/>
      <c r="B268" s="908"/>
      <c r="C268" s="905" t="s">
        <v>332</v>
      </c>
      <c r="D268" s="900" t="s">
        <v>10</v>
      </c>
      <c r="E268" s="1143" t="s">
        <v>521</v>
      </c>
      <c r="F268" s="907" t="s">
        <v>109</v>
      </c>
      <c r="G268" s="878"/>
      <c r="H268" s="878"/>
      <c r="I268" s="878"/>
      <c r="J268" s="878"/>
      <c r="K268" s="878"/>
      <c r="L268" s="877" t="s">
        <v>319</v>
      </c>
    </row>
    <row r="269" spans="1:12" ht="60.75" customHeight="1" x14ac:dyDescent="0.2">
      <c r="A269" s="1168"/>
      <c r="B269" s="1174"/>
      <c r="C269" s="905"/>
      <c r="D269" s="900"/>
      <c r="E269" s="1143"/>
      <c r="F269" s="907"/>
      <c r="G269" s="878"/>
      <c r="H269" s="878"/>
      <c r="I269" s="878"/>
      <c r="J269" s="878"/>
      <c r="K269" s="878"/>
      <c r="L269" s="877"/>
    </row>
    <row r="270" spans="1:12" ht="409.5" customHeight="1" x14ac:dyDescent="0.2">
      <c r="A270" s="1168"/>
      <c r="B270" s="908"/>
      <c r="C270" s="891" t="s">
        <v>333</v>
      </c>
      <c r="D270" s="893" t="s">
        <v>10</v>
      </c>
      <c r="E270" s="1141" t="s">
        <v>526</v>
      </c>
      <c r="F270" s="897" t="s">
        <v>109</v>
      </c>
      <c r="G270" s="881"/>
      <c r="H270" s="881"/>
      <c r="I270" s="881"/>
      <c r="J270" s="881"/>
      <c r="K270" s="881"/>
      <c r="L270" s="885" t="s">
        <v>318</v>
      </c>
    </row>
    <row r="271" spans="1:12" ht="29.25" customHeight="1" x14ac:dyDescent="0.2">
      <c r="A271" s="1168"/>
      <c r="B271" s="1174"/>
      <c r="C271" s="892"/>
      <c r="D271" s="894"/>
      <c r="E271" s="1142"/>
      <c r="F271" s="898"/>
      <c r="G271" s="882"/>
      <c r="H271" s="882"/>
      <c r="I271" s="882"/>
      <c r="J271" s="882"/>
      <c r="K271" s="882"/>
      <c r="L271" s="886"/>
    </row>
    <row r="272" spans="1:12" ht="319.5" customHeight="1" x14ac:dyDescent="0.2">
      <c r="A272" s="1168"/>
      <c r="B272" s="164"/>
      <c r="C272" s="161" t="s">
        <v>334</v>
      </c>
      <c r="D272" s="116" t="s">
        <v>10</v>
      </c>
      <c r="E272" s="450" t="s">
        <v>516</v>
      </c>
      <c r="F272" s="165" t="s">
        <v>109</v>
      </c>
      <c r="G272" s="162"/>
      <c r="H272" s="162"/>
      <c r="I272" s="162"/>
      <c r="J272" s="162"/>
      <c r="K272" s="162"/>
      <c r="L272" s="157" t="s">
        <v>318</v>
      </c>
    </row>
    <row r="273" spans="1:19" ht="409.5" customHeight="1" x14ac:dyDescent="0.2">
      <c r="A273" s="1168"/>
      <c r="B273" s="166"/>
      <c r="C273" s="891" t="s">
        <v>335</v>
      </c>
      <c r="D273" s="893" t="s">
        <v>10</v>
      </c>
      <c r="E273" s="937" t="s">
        <v>527</v>
      </c>
      <c r="F273" s="897" t="s">
        <v>109</v>
      </c>
      <c r="G273" s="881"/>
      <c r="H273" s="881"/>
      <c r="I273" s="881"/>
      <c r="J273" s="881"/>
      <c r="K273" s="881"/>
      <c r="L273" s="885" t="s">
        <v>384</v>
      </c>
    </row>
    <row r="274" spans="1:19" ht="123.75" customHeight="1" x14ac:dyDescent="0.2">
      <c r="A274" s="1168"/>
      <c r="B274" s="167"/>
      <c r="C274" s="892"/>
      <c r="D274" s="894"/>
      <c r="E274" s="938"/>
      <c r="F274" s="898"/>
      <c r="G274" s="882"/>
      <c r="H274" s="882"/>
      <c r="I274" s="882"/>
      <c r="J274" s="882"/>
      <c r="K274" s="882"/>
      <c r="L274" s="886"/>
    </row>
    <row r="275" spans="1:19" ht="292.5" customHeight="1" x14ac:dyDescent="0.2">
      <c r="A275" s="1168"/>
      <c r="B275" s="164"/>
      <c r="C275" s="161" t="s">
        <v>415</v>
      </c>
      <c r="D275" s="116" t="s">
        <v>10</v>
      </c>
      <c r="E275" s="213" t="s">
        <v>528</v>
      </c>
      <c r="F275" s="165" t="s">
        <v>109</v>
      </c>
      <c r="G275" s="162"/>
      <c r="H275" s="162"/>
      <c r="I275" s="162"/>
      <c r="J275" s="162"/>
      <c r="K275" s="162"/>
      <c r="L275" s="157" t="s">
        <v>356</v>
      </c>
    </row>
    <row r="276" spans="1:19" ht="60.75" customHeight="1" x14ac:dyDescent="0.4">
      <c r="A276" s="1169"/>
      <c r="B276" s="168" t="s">
        <v>25</v>
      </c>
      <c r="C276" s="169"/>
      <c r="D276" s="170"/>
      <c r="E276" s="171"/>
      <c r="F276" s="172"/>
      <c r="G276" s="409">
        <f>G275+G273+G272+G270+G268+G266+G265+G264+G262+G260+G259+G257+G256+G254+G252</f>
        <v>2</v>
      </c>
      <c r="H276" s="409">
        <f>H275+H273+H272+H270+H268+H266+H265+H264+H262+H260+H259+H257+H256+H254+H252</f>
        <v>2</v>
      </c>
      <c r="I276" s="409">
        <f>I275+I273+I272+I270+I268+I266+I265+I264+I262+I260+I259+I257+I256+I254+I252</f>
        <v>2</v>
      </c>
      <c r="J276" s="409">
        <f>J275+J273+J272+J270+J268+J266+J265+J264+J262+J260+J259+J257+J256+J254+J252</f>
        <v>2</v>
      </c>
      <c r="K276" s="409">
        <f>K275+K273+K272+K270+K268+K266+K265+K264+K262+K260+K259+K257+K256+K254+K252</f>
        <v>2</v>
      </c>
      <c r="L276" s="173"/>
      <c r="M276" s="390"/>
      <c r="N276" s="130"/>
      <c r="O276" s="130"/>
      <c r="P276" s="130"/>
      <c r="Q276" s="130"/>
      <c r="R276" s="130"/>
    </row>
    <row r="277" spans="1:19" ht="117.75" customHeight="1" x14ac:dyDescent="0.4">
      <c r="A277" s="132"/>
      <c r="B277" s="420" t="s">
        <v>489</v>
      </c>
      <c r="C277" s="103"/>
      <c r="D277" s="104"/>
      <c r="E277" s="105"/>
      <c r="F277" s="106"/>
      <c r="G277" s="407"/>
      <c r="H277" s="407"/>
      <c r="I277" s="407"/>
      <c r="J277" s="407"/>
      <c r="K277" s="407"/>
      <c r="L277" s="108"/>
      <c r="M277" s="421"/>
      <c r="N277" s="10"/>
      <c r="O277" s="10"/>
      <c r="P277" s="10"/>
      <c r="Q277" s="10"/>
      <c r="R277" s="35"/>
      <c r="S277" s="10"/>
    </row>
    <row r="278" spans="1:19" ht="115.5" customHeight="1" x14ac:dyDescent="0.4">
      <c r="A278" s="132"/>
      <c r="B278" s="887" t="s">
        <v>359</v>
      </c>
      <c r="C278" s="887"/>
      <c r="D278" s="139"/>
      <c r="E278" s="140"/>
      <c r="F278" s="141"/>
      <c r="G278" s="142"/>
      <c r="H278" s="258" t="s">
        <v>407</v>
      </c>
      <c r="I278" s="258"/>
      <c r="J278" s="142"/>
      <c r="K278" s="109"/>
      <c r="L278" s="108"/>
      <c r="M278" s="34"/>
      <c r="N278" s="34"/>
      <c r="O278" s="34"/>
      <c r="P278" s="34"/>
      <c r="Q278" s="34"/>
    </row>
    <row r="279" spans="1:19" ht="25.5" customHeight="1" x14ac:dyDescent="0.45">
      <c r="A279" s="132"/>
      <c r="B279" s="143"/>
      <c r="C279" s="144"/>
      <c r="D279" s="145"/>
      <c r="E279" s="140"/>
      <c r="F279" s="141"/>
      <c r="G279" s="146"/>
      <c r="H279" s="146"/>
      <c r="I279" s="146"/>
      <c r="J279" s="146"/>
      <c r="K279" s="107"/>
      <c r="L279" s="108"/>
      <c r="O279" s="413"/>
    </row>
    <row r="280" spans="1:19" ht="127.5" customHeight="1" x14ac:dyDescent="0.55000000000000004">
      <c r="A280" s="111"/>
      <c r="B280" s="888" t="s">
        <v>482</v>
      </c>
      <c r="C280" s="888"/>
      <c r="D280" s="376"/>
      <c r="E280" s="147"/>
      <c r="F280" s="148"/>
      <c r="G280" s="147"/>
      <c r="H280" s="258" t="s">
        <v>481</v>
      </c>
      <c r="I280" s="258"/>
      <c r="J280" s="146"/>
      <c r="K280" s="112"/>
      <c r="L280" s="110"/>
      <c r="M280" s="408"/>
      <c r="O280" s="415"/>
    </row>
    <row r="281" spans="1:19" ht="25.5" customHeight="1" x14ac:dyDescent="0.3">
      <c r="A281" s="133"/>
      <c r="B281" s="15"/>
      <c r="C281" s="16"/>
      <c r="D281" s="16"/>
      <c r="E281" s="21"/>
      <c r="F281" s="23"/>
      <c r="G281" s="16"/>
      <c r="H281" s="16"/>
      <c r="I281" s="16"/>
      <c r="J281" s="16"/>
      <c r="K281" s="16"/>
      <c r="L281" s="18"/>
    </row>
    <row r="282" spans="1:19" ht="24" customHeight="1" x14ac:dyDescent="0.2">
      <c r="A282" s="3"/>
      <c r="B282" s="28"/>
      <c r="C282" s="3"/>
      <c r="D282" s="3"/>
      <c r="E282" s="19"/>
      <c r="F282" s="24"/>
      <c r="G282" s="3"/>
      <c r="H282" s="3"/>
      <c r="I282" s="3"/>
      <c r="J282" s="3"/>
      <c r="K282" s="3"/>
      <c r="L282" s="19"/>
    </row>
    <row r="284" spans="1:19" ht="18.75" x14ac:dyDescent="0.3">
      <c r="B284" s="880"/>
      <c r="C284" s="880"/>
      <c r="D284" s="880"/>
      <c r="E284" s="880"/>
      <c r="F284" s="880"/>
      <c r="G284" s="880"/>
      <c r="H284" s="880"/>
      <c r="I284" s="880"/>
      <c r="J284" s="880"/>
      <c r="K284" s="880"/>
      <c r="L284" s="880"/>
    </row>
    <row r="285" spans="1:19" ht="18.75" customHeight="1" x14ac:dyDescent="0.3">
      <c r="B285" s="880"/>
      <c r="C285" s="880"/>
      <c r="D285" s="880"/>
      <c r="E285" s="880"/>
      <c r="F285" s="880"/>
      <c r="G285" s="880"/>
      <c r="H285" s="880"/>
      <c r="I285" s="880"/>
      <c r="J285" s="880"/>
      <c r="K285" s="880"/>
      <c r="L285" s="880"/>
    </row>
    <row r="286" spans="1:19" ht="18.75" customHeight="1" x14ac:dyDescent="0.2"/>
    <row r="288" spans="1:19" ht="18.75" x14ac:dyDescent="0.3">
      <c r="B288" s="30"/>
      <c r="C288" s="5"/>
      <c r="D288" s="5"/>
    </row>
    <row r="291" spans="2:2" x14ac:dyDescent="0.2">
      <c r="B291" s="31"/>
    </row>
    <row r="292" spans="2:2" x14ac:dyDescent="0.2">
      <c r="B292" s="31"/>
    </row>
    <row r="293" spans="2:2" x14ac:dyDescent="0.2">
      <c r="B293" s="31"/>
    </row>
  </sheetData>
  <sheetProtection selectLockedCells="1" selectUnlockedCells="1"/>
  <customSheetViews>
    <customSheetView guid="{7ACE5E4E-280C-42D6-9B8F-0F2A9BCD9FF7}" scale="51" showPageBreaks="1" printArea="1" view="pageBreakPreview" topLeftCell="A94">
      <selection activeCell="G59" sqref="G59"/>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5" max="11" man="1"/>
        <brk id="106" max="11" man="1"/>
        <brk id="109" max="11" man="1"/>
        <brk id="112" max="11" man="1"/>
        <brk id="117" max="11" man="1"/>
        <brk id="119" max="11" man="1"/>
        <brk id="123" max="11" man="1"/>
        <brk id="125" max="11" man="1"/>
        <brk id="131" max="11" man="1"/>
        <brk id="134" max="11" man="1"/>
        <brk id="143" max="11" man="1"/>
        <brk id="147" max="11" man="1"/>
        <brk id="151" max="11" man="1"/>
        <brk id="154" max="11" man="1"/>
        <brk id="162" max="11" man="1"/>
        <brk id="167" max="11" man="1"/>
        <brk id="171" max="11" man="1"/>
        <brk id="174" max="11" man="1"/>
        <brk id="177" max="11" man="1"/>
        <brk id="180" max="11" man="1"/>
        <brk id="183" max="11" man="1"/>
        <brk id="185" max="11" man="1"/>
        <brk id="189" max="11" man="1"/>
        <brk id="192" max="11" man="1"/>
        <brk id="202" max="11" man="1"/>
        <brk id="206" max="11" man="1"/>
        <brk id="210" max="11" man="1"/>
        <brk id="214" max="11" man="1"/>
        <brk id="218" max="11" man="1"/>
        <brk id="222" max="11" man="1"/>
        <brk id="225" max="11" man="1"/>
        <brk id="231" max="11" man="1"/>
        <brk id="234" max="11" man="1"/>
        <brk id="240" max="11" man="1"/>
        <brk id="244" max="11" man="1"/>
        <brk id="247" max="11" man="1"/>
        <brk id="253" max="11" man="1"/>
        <brk id="256" max="11" man="1"/>
        <brk id="259" max="11" man="1"/>
        <brk id="261" max="11" man="1"/>
        <brk id="264" max="11" man="1"/>
        <brk id="267" max="11" man="1"/>
        <brk id="271" max="11" man="1"/>
        <brk id="274" max="11" man="1"/>
      </rowBreaks>
      <colBreaks count="1" manualBreakCount="1">
        <brk id="12" max="1048575" man="1"/>
      </colBreak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customSheetView>
  </customSheetViews>
  <mergeCells count="347">
    <mergeCell ref="G268:G269"/>
    <mergeCell ref="H268:H269"/>
    <mergeCell ref="H169:H170"/>
    <mergeCell ref="I169:I170"/>
    <mergeCell ref="J169:J170"/>
    <mergeCell ref="J76:J77"/>
    <mergeCell ref="K76:K77"/>
    <mergeCell ref="L76:L77"/>
    <mergeCell ref="L270:L271"/>
    <mergeCell ref="K266:K267"/>
    <mergeCell ref="I260:I261"/>
    <mergeCell ref="A99:L99"/>
    <mergeCell ref="A115:L115"/>
    <mergeCell ref="A116:A127"/>
    <mergeCell ref="B116:B117"/>
    <mergeCell ref="B121:B124"/>
    <mergeCell ref="L262:L263"/>
    <mergeCell ref="J266:J267"/>
    <mergeCell ref="A157:L157"/>
    <mergeCell ref="A158:A162"/>
    <mergeCell ref="B163:L163"/>
    <mergeCell ref="A164:A171"/>
    <mergeCell ref="B164:B165"/>
    <mergeCell ref="L164:L165"/>
    <mergeCell ref="B98:E98"/>
    <mergeCell ref="B76:B77"/>
    <mergeCell ref="L36:L39"/>
    <mergeCell ref="F79:F83"/>
    <mergeCell ref="D79:D83"/>
    <mergeCell ref="B78:B83"/>
    <mergeCell ref="L78:L83"/>
    <mergeCell ref="E78:E83"/>
    <mergeCell ref="B270:B271"/>
    <mergeCell ref="C270:C271"/>
    <mergeCell ref="D270:D271"/>
    <mergeCell ref="E270:E271"/>
    <mergeCell ref="F270:F271"/>
    <mergeCell ref="G270:G271"/>
    <mergeCell ref="H270:H271"/>
    <mergeCell ref="C245:C246"/>
    <mergeCell ref="C169:C170"/>
    <mergeCell ref="D169:D170"/>
    <mergeCell ref="E169:E170"/>
    <mergeCell ref="F169:F170"/>
    <mergeCell ref="G169:G170"/>
    <mergeCell ref="B159:B161"/>
    <mergeCell ref="C159:C161"/>
    <mergeCell ref="D159:D161"/>
    <mergeCell ref="B84:B97"/>
    <mergeCell ref="A71:A74"/>
    <mergeCell ref="B41:F41"/>
    <mergeCell ref="F57:F59"/>
    <mergeCell ref="L57:L59"/>
    <mergeCell ref="E65:E66"/>
    <mergeCell ref="E76:E77"/>
    <mergeCell ref="F76:F77"/>
    <mergeCell ref="L31:L33"/>
    <mergeCell ref="A35:L35"/>
    <mergeCell ref="A36:A41"/>
    <mergeCell ref="G76:G77"/>
    <mergeCell ref="B36:B39"/>
    <mergeCell ref="D57:D59"/>
    <mergeCell ref="E57:E59"/>
    <mergeCell ref="D65:D66"/>
    <mergeCell ref="B43:B46"/>
    <mergeCell ref="L45:L46"/>
    <mergeCell ref="E84:E85"/>
    <mergeCell ref="F84:F96"/>
    <mergeCell ref="K22:K23"/>
    <mergeCell ref="L22:L23"/>
    <mergeCell ref="C14:C15"/>
    <mergeCell ref="B14:B15"/>
    <mergeCell ref="D14:D15"/>
    <mergeCell ref="B71:B73"/>
    <mergeCell ref="L71:L73"/>
    <mergeCell ref="B74:E74"/>
    <mergeCell ref="A75:L75"/>
    <mergeCell ref="A14:A15"/>
    <mergeCell ref="E14:E15"/>
    <mergeCell ref="F14:F15"/>
    <mergeCell ref="G14:G15"/>
    <mergeCell ref="H14:H15"/>
    <mergeCell ref="I14:I15"/>
    <mergeCell ref="C22:C23"/>
    <mergeCell ref="B22:B23"/>
    <mergeCell ref="D22:D23"/>
    <mergeCell ref="E22:E23"/>
    <mergeCell ref="F22:F23"/>
    <mergeCell ref="G22:G23"/>
    <mergeCell ref="H22:H23"/>
    <mergeCell ref="I22:I23"/>
    <mergeCell ref="J22:J23"/>
    <mergeCell ref="L266:L267"/>
    <mergeCell ref="A172:L172"/>
    <mergeCell ref="A173:A214"/>
    <mergeCell ref="B173:B174"/>
    <mergeCell ref="I221:I222"/>
    <mergeCell ref="J252:J253"/>
    <mergeCell ref="K252:K253"/>
    <mergeCell ref="I245:I246"/>
    <mergeCell ref="J245:J246"/>
    <mergeCell ref="K245:K246"/>
    <mergeCell ref="D257:D258"/>
    <mergeCell ref="F257:F258"/>
    <mergeCell ref="G257:G258"/>
    <mergeCell ref="C257:C258"/>
    <mergeCell ref="C252:C253"/>
    <mergeCell ref="D254:D255"/>
    <mergeCell ref="I262:I263"/>
    <mergeCell ref="D245:D246"/>
    <mergeCell ref="J219:J220"/>
    <mergeCell ref="K219:K220"/>
    <mergeCell ref="B218:B220"/>
    <mergeCell ref="L233:L234"/>
    <mergeCell ref="A226:L226"/>
    <mergeCell ref="A227:A238"/>
    <mergeCell ref="B268:B269"/>
    <mergeCell ref="E260:E261"/>
    <mergeCell ref="D260:D261"/>
    <mergeCell ref="B266:B267"/>
    <mergeCell ref="L260:L261"/>
    <mergeCell ref="I268:I269"/>
    <mergeCell ref="J268:J269"/>
    <mergeCell ref="C260:C261"/>
    <mergeCell ref="C268:C269"/>
    <mergeCell ref="E266:E267"/>
    <mergeCell ref="D266:D267"/>
    <mergeCell ref="C266:C267"/>
    <mergeCell ref="F266:F267"/>
    <mergeCell ref="G266:G267"/>
    <mergeCell ref="D268:D269"/>
    <mergeCell ref="C262:C263"/>
    <mergeCell ref="K262:K263"/>
    <mergeCell ref="I266:I267"/>
    <mergeCell ref="E262:E263"/>
    <mergeCell ref="G260:G261"/>
    <mergeCell ref="F260:F261"/>
    <mergeCell ref="E268:E269"/>
    <mergeCell ref="K268:K269"/>
    <mergeCell ref="L268:L269"/>
    <mergeCell ref="J135:J136"/>
    <mergeCell ref="I76:I77"/>
    <mergeCell ref="A42:L42"/>
    <mergeCell ref="J153:J154"/>
    <mergeCell ref="K153:K154"/>
    <mergeCell ref="L153:L154"/>
    <mergeCell ref="L135:L136"/>
    <mergeCell ref="C135:C136"/>
    <mergeCell ref="D135:D136"/>
    <mergeCell ref="H76:H77"/>
    <mergeCell ref="C76:C77"/>
    <mergeCell ref="D76:D77"/>
    <mergeCell ref="A70:L70"/>
    <mergeCell ref="A43:A51"/>
    <mergeCell ref="B48:B50"/>
    <mergeCell ref="A52:L52"/>
    <mergeCell ref="B54:B56"/>
    <mergeCell ref="A53:A63"/>
    <mergeCell ref="B63:E63"/>
    <mergeCell ref="B64:L64"/>
    <mergeCell ref="A65:A69"/>
    <mergeCell ref="B65:B68"/>
    <mergeCell ref="L65:L68"/>
    <mergeCell ref="B69:E69"/>
    <mergeCell ref="L166:L167"/>
    <mergeCell ref="K169:K170"/>
    <mergeCell ref="L169:L170"/>
    <mergeCell ref="A76:A98"/>
    <mergeCell ref="C4:L4"/>
    <mergeCell ref="C5:L5"/>
    <mergeCell ref="A6:C6"/>
    <mergeCell ref="A7:A9"/>
    <mergeCell ref="B7:B9"/>
    <mergeCell ref="C7:C9"/>
    <mergeCell ref="D7:D9"/>
    <mergeCell ref="E7:E9"/>
    <mergeCell ref="F7:F9"/>
    <mergeCell ref="G7:K7"/>
    <mergeCell ref="L7:L9"/>
    <mergeCell ref="G8:G9"/>
    <mergeCell ref="H8:H9"/>
    <mergeCell ref="I8:I9"/>
    <mergeCell ref="J8:J9"/>
    <mergeCell ref="K8:K9"/>
    <mergeCell ref="A11:L11"/>
    <mergeCell ref="D31:D32"/>
    <mergeCell ref="E31:E32"/>
    <mergeCell ref="F31:F32"/>
    <mergeCell ref="J14:J15"/>
    <mergeCell ref="K14:K15"/>
    <mergeCell ref="L14:L15"/>
    <mergeCell ref="A128:L128"/>
    <mergeCell ref="A129:A156"/>
    <mergeCell ref="B129:B132"/>
    <mergeCell ref="B134:B140"/>
    <mergeCell ref="B141:B144"/>
    <mergeCell ref="B145:B146"/>
    <mergeCell ref="B147:B150"/>
    <mergeCell ref="B153:B154"/>
    <mergeCell ref="C153:C154"/>
    <mergeCell ref="D153:D154"/>
    <mergeCell ref="E153:E154"/>
    <mergeCell ref="F153:F154"/>
    <mergeCell ref="G153:G154"/>
    <mergeCell ref="H153:H154"/>
    <mergeCell ref="I153:I154"/>
    <mergeCell ref="L141:L142"/>
    <mergeCell ref="C141:C142"/>
    <mergeCell ref="D141:D142"/>
    <mergeCell ref="E141:E142"/>
    <mergeCell ref="F141:F142"/>
    <mergeCell ref="G141:G142"/>
    <mergeCell ref="H141:H142"/>
    <mergeCell ref="I141:I142"/>
    <mergeCell ref="J141:J142"/>
    <mergeCell ref="B284:L284"/>
    <mergeCell ref="B285:L285"/>
    <mergeCell ref="A239:L239"/>
    <mergeCell ref="A242:L242"/>
    <mergeCell ref="A243:A276"/>
    <mergeCell ref="B243:B249"/>
    <mergeCell ref="B252:B258"/>
    <mergeCell ref="B251:L251"/>
    <mergeCell ref="E257:E258"/>
    <mergeCell ref="B278:C278"/>
    <mergeCell ref="B262:B263"/>
    <mergeCell ref="E273:E274"/>
    <mergeCell ref="C273:C274"/>
    <mergeCell ref="D273:D274"/>
    <mergeCell ref="F273:F274"/>
    <mergeCell ref="G273:G274"/>
    <mergeCell ref="H273:H274"/>
    <mergeCell ref="I273:I274"/>
    <mergeCell ref="J273:J274"/>
    <mergeCell ref="K273:K274"/>
    <mergeCell ref="L273:L274"/>
    <mergeCell ref="F268:F269"/>
    <mergeCell ref="J262:J263"/>
    <mergeCell ref="A240:A241"/>
    <mergeCell ref="E254:E255"/>
    <mergeCell ref="F254:F255"/>
    <mergeCell ref="G254:G255"/>
    <mergeCell ref="C254:C255"/>
    <mergeCell ref="I257:I258"/>
    <mergeCell ref="L254:L255"/>
    <mergeCell ref="L252:L253"/>
    <mergeCell ref="H254:H255"/>
    <mergeCell ref="I254:I255"/>
    <mergeCell ref="J254:J255"/>
    <mergeCell ref="K254:K255"/>
    <mergeCell ref="E252:E253"/>
    <mergeCell ref="G252:G253"/>
    <mergeCell ref="D252:D253"/>
    <mergeCell ref="G245:G246"/>
    <mergeCell ref="J257:J258"/>
    <mergeCell ref="K257:K258"/>
    <mergeCell ref="L257:L258"/>
    <mergeCell ref="L245:L246"/>
    <mergeCell ref="L240:L241"/>
    <mergeCell ref="E245:E246"/>
    <mergeCell ref="J233:J234"/>
    <mergeCell ref="H233:H234"/>
    <mergeCell ref="K270:K271"/>
    <mergeCell ref="J260:J261"/>
    <mergeCell ref="K260:K261"/>
    <mergeCell ref="H257:H258"/>
    <mergeCell ref="H266:H267"/>
    <mergeCell ref="H260:H261"/>
    <mergeCell ref="I270:I271"/>
    <mergeCell ref="J270:J271"/>
    <mergeCell ref="K233:K234"/>
    <mergeCell ref="H252:H253"/>
    <mergeCell ref="I252:I253"/>
    <mergeCell ref="H262:H263"/>
    <mergeCell ref="H245:H246"/>
    <mergeCell ref="B235:B237"/>
    <mergeCell ref="F233:F234"/>
    <mergeCell ref="G233:G234"/>
    <mergeCell ref="L235:L236"/>
    <mergeCell ref="H219:H220"/>
    <mergeCell ref="I219:I220"/>
    <mergeCell ref="B100:B106"/>
    <mergeCell ref="D100:D106"/>
    <mergeCell ref="E100:E106"/>
    <mergeCell ref="L100:L106"/>
    <mergeCell ref="F100:F106"/>
    <mergeCell ref="L175:L176"/>
    <mergeCell ref="B182:B185"/>
    <mergeCell ref="L159:L161"/>
    <mergeCell ref="E159:E161"/>
    <mergeCell ref="B227:B228"/>
    <mergeCell ref="E227:E228"/>
    <mergeCell ref="F227:F228"/>
    <mergeCell ref="L227:L228"/>
    <mergeCell ref="B229:B231"/>
    <mergeCell ref="L229:L231"/>
    <mergeCell ref="B233:B234"/>
    <mergeCell ref="E229:E230"/>
    <mergeCell ref="E233:E234"/>
    <mergeCell ref="F245:F246"/>
    <mergeCell ref="B109:B110"/>
    <mergeCell ref="I233:I234"/>
    <mergeCell ref="C233:C234"/>
    <mergeCell ref="D233:D234"/>
    <mergeCell ref="C221:C222"/>
    <mergeCell ref="D221:D222"/>
    <mergeCell ref="B207:B213"/>
    <mergeCell ref="L207:L213"/>
    <mergeCell ref="L221:L222"/>
    <mergeCell ref="F219:F220"/>
    <mergeCell ref="E221:E222"/>
    <mergeCell ref="F221:F222"/>
    <mergeCell ref="B194:B198"/>
    <mergeCell ref="B177:B179"/>
    <mergeCell ref="L186:L188"/>
    <mergeCell ref="K141:K142"/>
    <mergeCell ref="E135:E136"/>
    <mergeCell ref="F135:F136"/>
    <mergeCell ref="G135:G136"/>
    <mergeCell ref="H135:H136"/>
    <mergeCell ref="I135:I136"/>
    <mergeCell ref="K135:K136"/>
    <mergeCell ref="B175:B176"/>
    <mergeCell ref="B280:C280"/>
    <mergeCell ref="D84:D97"/>
    <mergeCell ref="D262:D263"/>
    <mergeCell ref="F262:F263"/>
    <mergeCell ref="G262:G263"/>
    <mergeCell ref="G221:G222"/>
    <mergeCell ref="H221:H222"/>
    <mergeCell ref="C219:C220"/>
    <mergeCell ref="A215:L215"/>
    <mergeCell ref="D219:D220"/>
    <mergeCell ref="E219:E220"/>
    <mergeCell ref="L219:L220"/>
    <mergeCell ref="B202:B206"/>
    <mergeCell ref="A216:A225"/>
    <mergeCell ref="B216:B217"/>
    <mergeCell ref="B221:B224"/>
    <mergeCell ref="G219:G220"/>
    <mergeCell ref="J221:J222"/>
    <mergeCell ref="K221:K222"/>
    <mergeCell ref="F252:F253"/>
    <mergeCell ref="B166:B170"/>
    <mergeCell ref="B260:B261"/>
    <mergeCell ref="L84:L86"/>
    <mergeCell ref="A100:A114"/>
  </mergeCells>
  <pageMargins left="0.35433070866141736" right="0.70866141732283472" top="1.1811023622047245" bottom="0.70866141732283472" header="0.51181102362204722" footer="0.51181102362204722"/>
  <pageSetup paperSize="9" scale="51" firstPageNumber="14" fitToHeight="0" orientation="landscape" useFirstPageNumber="1" r:id="rId2"/>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5" max="11" man="1"/>
    <brk id="106" max="11" man="1"/>
    <brk id="109" max="11" man="1"/>
    <brk id="112" max="11" man="1"/>
    <brk id="117" max="11" man="1"/>
    <brk id="119" max="11" man="1"/>
    <brk id="123" max="11" man="1"/>
    <brk id="125" max="11" man="1"/>
    <brk id="131" max="11" man="1"/>
    <brk id="134" max="11" man="1"/>
    <brk id="143" max="11" man="1"/>
    <brk id="147" max="11" man="1"/>
    <brk id="151" max="11" man="1"/>
    <brk id="154" max="11" man="1"/>
    <brk id="162" max="11" man="1"/>
    <brk id="167" max="11" man="1"/>
    <brk id="171" max="11" man="1"/>
    <brk id="174" max="11" man="1"/>
    <brk id="177" max="11" man="1"/>
    <brk id="180" max="11" man="1"/>
    <brk id="183" max="11" man="1"/>
    <brk id="185" max="11" man="1"/>
    <brk id="189" max="11" man="1"/>
    <brk id="192" max="11" man="1"/>
    <brk id="202" max="11" man="1"/>
    <brk id="206" max="11" man="1"/>
    <brk id="210" max="11" man="1"/>
    <brk id="214" max="11" man="1"/>
    <brk id="218" max="11" man="1"/>
    <brk id="222" max="11" man="1"/>
    <brk id="225" max="11" man="1"/>
    <brk id="231" max="11" man="1"/>
    <brk id="234" max="11" man="1"/>
    <brk id="240" max="11" man="1"/>
    <brk id="244" max="11" man="1"/>
    <brk id="247" max="11" man="1"/>
    <brk id="253" max="11" man="1"/>
    <brk id="256" max="11" man="1"/>
    <brk id="259" max="11" man="1"/>
    <brk id="261" max="11" man="1"/>
    <brk id="264" max="11" man="1"/>
    <brk id="267" max="11" man="1"/>
    <brk id="271" max="11" man="1"/>
    <brk id="274"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червень 2025</vt:lpstr>
      <vt:lpstr>13.11.24</vt:lpstr>
      <vt:lpstr>лист (2)</vt:lpstr>
      <vt:lpstr>лист</vt:lpstr>
      <vt:lpstr>'13.11.24'!__xlnm.Print_Area</vt:lpstr>
      <vt:lpstr>лист!__xlnm.Print_Area</vt:lpstr>
      <vt:lpstr>'лист (2)'!__xlnm.Print_Area</vt:lpstr>
      <vt:lpstr>'червень 2025'!__xlnm.Print_Area</vt:lpstr>
      <vt:lpstr>'13.11.24'!Область_печати</vt:lpstr>
      <vt:lpstr>лист!Область_печати</vt:lpstr>
      <vt:lpstr>'лист (2)'!Область_печати</vt:lpstr>
      <vt:lpstr>'червень 2025'!Область_печати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2025-06-09T07:16:34Z</cp:lastPrinted>
  <dcterms:created xsi:type="dcterms:W3CDTF">2019-10-21T06:32:01Z</dcterms:created>
  <dcterms:modified xsi:type="dcterms:W3CDTF">2025-06-09T07:21:45Z</dcterms:modified>
</cp:coreProperties>
</file>